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20F54E0A-A150-4A8E-A559-6A071E5ACAF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3" r:id="rId1"/>
    <sheet name="Youtube" sheetId="1" r:id="rId2"/>
    <sheet name="Questions" sheetId="2" r:id="rId3"/>
  </sheets>
  <calcPr calcId="191029"/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0" i="2"/>
  <c r="D9" i="2"/>
  <c r="D8" i="2"/>
  <c r="D7" i="2"/>
  <c r="D6" i="2"/>
  <c r="D5" i="2"/>
  <c r="D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2" i="1"/>
</calcChain>
</file>

<file path=xl/sharedStrings.xml><?xml version="1.0" encoding="utf-8"?>
<sst xmlns="http://schemas.openxmlformats.org/spreadsheetml/2006/main" count="549" uniqueCount="312">
  <si>
    <t>Sr No.</t>
  </si>
  <si>
    <t>Channel Name</t>
  </si>
  <si>
    <t>Category</t>
  </si>
  <si>
    <t>Launch Year</t>
  </si>
  <si>
    <t>Subscribers (M)</t>
  </si>
  <si>
    <t>Videos Uploaded</t>
  </si>
  <si>
    <t>Total Views (M)</t>
  </si>
  <si>
    <t>Slayy Point</t>
  </si>
  <si>
    <t>Technical Guruji</t>
  </si>
  <si>
    <t>MyMissAnand</t>
  </si>
  <si>
    <t>Amit Bhadana</t>
  </si>
  <si>
    <t>Flying Beast</t>
  </si>
  <si>
    <t>CarryMinati</t>
  </si>
  <si>
    <t>Mumbiker Nikhil</t>
  </si>
  <si>
    <t>Learnex - English Lessons</t>
  </si>
  <si>
    <t>Ashish Chanchlani Vines</t>
  </si>
  <si>
    <t>Village Cooking Channel</t>
  </si>
  <si>
    <t>CookingShooking</t>
  </si>
  <si>
    <t>Aaj Tak</t>
  </si>
  <si>
    <t>Sandeep Maheshwari</t>
  </si>
  <si>
    <t>BB Ki Vines</t>
  </si>
  <si>
    <t>Triggered Insaan</t>
  </si>
  <si>
    <t>Sony SAB</t>
  </si>
  <si>
    <t>FactTechz</t>
  </si>
  <si>
    <t>ABP News</t>
  </si>
  <si>
    <t>Zee Music Company</t>
  </si>
  <si>
    <t>T-Series</t>
  </si>
  <si>
    <t>MrBeast</t>
  </si>
  <si>
    <t>Cocomelon - Nursery Rhymes</t>
  </si>
  <si>
    <t>SET India</t>
  </si>
  <si>
    <t>PewDiePie</t>
  </si>
  <si>
    <t>Like Nastya</t>
  </si>
  <si>
    <t>Kids Diana Show</t>
  </si>
  <si>
    <t>WWE</t>
  </si>
  <si>
    <t>5-Minute Crafts</t>
  </si>
  <si>
    <t>Vlad and Niki</t>
  </si>
  <si>
    <t>BLACKPINK</t>
  </si>
  <si>
    <t>Justin Bieber</t>
  </si>
  <si>
    <t>Marshmello</t>
  </si>
  <si>
    <t>TED-Ed</t>
  </si>
  <si>
    <t>Veritasium</t>
  </si>
  <si>
    <t>Mark Rober</t>
  </si>
  <si>
    <t>NASA</t>
  </si>
  <si>
    <t>BBC News</t>
  </si>
  <si>
    <t>Dude Perfect</t>
  </si>
  <si>
    <t>The Ellen Show</t>
  </si>
  <si>
    <t>Zee World</t>
  </si>
  <si>
    <t>Troom Troom</t>
  </si>
  <si>
    <t>LooLoo Kids</t>
  </si>
  <si>
    <t>Shemaroo Filmi Gaane</t>
  </si>
  <si>
    <t>BANGTANTV</t>
  </si>
  <si>
    <t>Netflix</t>
  </si>
  <si>
    <t>The Tonight Show</t>
  </si>
  <si>
    <t>Nickelodeon</t>
  </si>
  <si>
    <t>National Geographic</t>
  </si>
  <si>
    <t>CNN</t>
  </si>
  <si>
    <t>Tasty</t>
  </si>
  <si>
    <t>The Infographics Show</t>
  </si>
  <si>
    <t>Chris Ramsay</t>
  </si>
  <si>
    <t>Kurzgesagt – In a Nutshell</t>
  </si>
  <si>
    <t>Brave Wilderness</t>
  </si>
  <si>
    <t>James Charles</t>
  </si>
  <si>
    <t>The Slow Mo Guys</t>
  </si>
  <si>
    <t>Emma Chamberlain</t>
  </si>
  <si>
    <t>Good Mythical Morning</t>
  </si>
  <si>
    <t>The Try Guys</t>
  </si>
  <si>
    <t>Supercar Blondie</t>
  </si>
  <si>
    <t>Linus Tech Tips</t>
  </si>
  <si>
    <t>JRE Clips</t>
  </si>
  <si>
    <t>Yes Theory</t>
  </si>
  <si>
    <t>Gordon Ramsay</t>
  </si>
  <si>
    <t>Zach King</t>
  </si>
  <si>
    <t>HowToBasic</t>
  </si>
  <si>
    <t>Lana Del Rey</t>
  </si>
  <si>
    <t>Billie Eilish</t>
  </si>
  <si>
    <t>Dwayne Johnson</t>
  </si>
  <si>
    <t>Casey Neistat</t>
  </si>
  <si>
    <t>Entertainment</t>
  </si>
  <si>
    <t>Tech</t>
  </si>
  <si>
    <t>Lifestyle</t>
  </si>
  <si>
    <t>Comedy</t>
  </si>
  <si>
    <t>Vlogs</t>
  </si>
  <si>
    <t>Education</t>
  </si>
  <si>
    <t>Food</t>
  </si>
  <si>
    <t>News</t>
  </si>
  <si>
    <t>Motivation</t>
  </si>
  <si>
    <t>Music</t>
  </si>
  <si>
    <t>Kids</t>
  </si>
  <si>
    <t>Gaming</t>
  </si>
  <si>
    <t>Sports</t>
  </si>
  <si>
    <t>DIY</t>
  </si>
  <si>
    <t>Science</t>
  </si>
  <si>
    <t>Wildlife</t>
  </si>
  <si>
    <t>Beauty</t>
  </si>
  <si>
    <t>Automobile</t>
  </si>
  <si>
    <t>Podcast</t>
  </si>
  <si>
    <t>Adventure</t>
  </si>
  <si>
    <t>Fitness</t>
  </si>
  <si>
    <t>Neha Kakkar</t>
  </si>
  <si>
    <t>Sanam</t>
  </si>
  <si>
    <t>Nisha Madhulika</t>
  </si>
  <si>
    <t>Kabita's Kitchen</t>
  </si>
  <si>
    <t>The Viral Fever</t>
  </si>
  <si>
    <t>FilterCopy</t>
  </si>
  <si>
    <t>RVCJ Media</t>
  </si>
  <si>
    <t>Being Indian</t>
  </si>
  <si>
    <t>BeerBiceps</t>
  </si>
  <si>
    <t>Fit Tuber</t>
  </si>
  <si>
    <t>Madras Samayal</t>
  </si>
  <si>
    <t>Village Food Factory</t>
  </si>
  <si>
    <t>Food Fatafat</t>
  </si>
  <si>
    <t>Gaurav Chaudhary</t>
  </si>
  <si>
    <t>Techno Ruhez</t>
  </si>
  <si>
    <t>Geekyranjit</t>
  </si>
  <si>
    <t>Trakin Tech</t>
  </si>
  <si>
    <t>Tech Burner</t>
  </si>
  <si>
    <t>A2 Motivation</t>
  </si>
  <si>
    <t>Josh Talks</t>
  </si>
  <si>
    <t>Study IQ Education</t>
  </si>
  <si>
    <t>Unacademy</t>
  </si>
  <si>
    <t>BYJU'S</t>
  </si>
  <si>
    <t>Wifistudy</t>
  </si>
  <si>
    <t>Examपुर</t>
  </si>
  <si>
    <t>Let's Learn</t>
  </si>
  <si>
    <t>Teacher's Adda</t>
  </si>
  <si>
    <t>Arvind Arora</t>
  </si>
  <si>
    <t>Physics Wallah</t>
  </si>
  <si>
    <t>Mahindra Guru</t>
  </si>
  <si>
    <t>Drishti IAS</t>
  </si>
  <si>
    <t>Kreatryx GATE</t>
  </si>
  <si>
    <t>IAS Baba</t>
  </si>
  <si>
    <t>Ankita Mam</t>
  </si>
  <si>
    <t>Mrunal</t>
  </si>
  <si>
    <t>Sleepy Classes</t>
  </si>
  <si>
    <t>Let's Crack UPSC CSE</t>
  </si>
  <si>
    <t>Crack GK</t>
  </si>
  <si>
    <t>Defense Squad</t>
  </si>
  <si>
    <t>Funcho</t>
  </si>
  <si>
    <t>Half Engineer</t>
  </si>
  <si>
    <t>The Screen Patti</t>
  </si>
  <si>
    <t>TSP</t>
  </si>
  <si>
    <t>Old Delhi Films</t>
  </si>
  <si>
    <t>Elvish Yadav</t>
  </si>
  <si>
    <t>Round2hell</t>
  </si>
  <si>
    <t>Harsh Beniwal</t>
  </si>
  <si>
    <t>Jkk Entertainment</t>
  </si>
  <si>
    <t>BakLol Video</t>
  </si>
  <si>
    <t>The MriDul</t>
  </si>
  <si>
    <t>The Aman Show</t>
  </si>
  <si>
    <t>Desi Gamers</t>
  </si>
  <si>
    <t>Lokesh Gamer</t>
  </si>
  <si>
    <t>Total Gaming</t>
  </si>
  <si>
    <t>Gyan Gaming</t>
  </si>
  <si>
    <t>Alpha Clasher</t>
  </si>
  <si>
    <t>Mythpat</t>
  </si>
  <si>
    <t>Scout</t>
  </si>
  <si>
    <t>Mortal</t>
  </si>
  <si>
    <t>Dynamo Gaming</t>
  </si>
  <si>
    <t>CarryisLive</t>
  </si>
  <si>
    <t>Mahi Vlogs</t>
  </si>
  <si>
    <t>RJ Abhinav</t>
  </si>
  <si>
    <t>Factified</t>
  </si>
  <si>
    <t>FactIndia</t>
  </si>
  <si>
    <t>Anaysa</t>
  </si>
  <si>
    <t>Blush</t>
  </si>
  <si>
    <t>POPxo</t>
  </si>
  <si>
    <t>Little Glove</t>
  </si>
  <si>
    <t>T-Series Bhakti</t>
  </si>
  <si>
    <t>T-Series Apna Punjab</t>
  </si>
  <si>
    <t>Zee Kids</t>
  </si>
  <si>
    <t>Dr Vivek Bindra: Motivational Speaker</t>
  </si>
  <si>
    <t>MomCom India</t>
  </si>
  <si>
    <t>Parenting</t>
  </si>
  <si>
    <t>Mad Stuff With Rob</t>
  </si>
  <si>
    <t>Lahoriye Films</t>
  </si>
  <si>
    <t>NakhreWaali</t>
  </si>
  <si>
    <t>Fashion</t>
  </si>
  <si>
    <t>Shruti Arjun Anand</t>
  </si>
  <si>
    <t>Urban Fight</t>
  </si>
  <si>
    <t>OpenMind</t>
  </si>
  <si>
    <t>World Affairs</t>
  </si>
  <si>
    <t>StudyIQ IAS</t>
  </si>
  <si>
    <t>Let's Learn Public Administration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</si>
  <si>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</si>
  <si>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</si>
  <si>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</si>
  <si>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</si>
  <si>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</si>
  <si>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</si>
  <si>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</si>
  <si>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</si>
  <si>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</si>
  <si>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</si>
  <si>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</si>
  <si>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</si>
  <si>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</si>
  <si>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</si>
  <si>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</si>
  <si>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</si>
  <si>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</si>
  <si>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</si>
  <si>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</si>
  <si>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</si>
  <si>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</si>
  <si>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</si>
  <si>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</si>
  <si>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</si>
  <si>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Channel 25</t>
  </si>
  <si>
    <t>Channel 26</t>
  </si>
  <si>
    <t>Channel 27</t>
  </si>
  <si>
    <t>Channel 28</t>
  </si>
  <si>
    <t>Channel 29</t>
  </si>
  <si>
    <t>Channel 30</t>
  </si>
  <si>
    <t>Channel 31</t>
  </si>
  <si>
    <t>Channel 32</t>
  </si>
  <si>
    <t>Channel 33</t>
  </si>
  <si>
    <t>Channel 34</t>
  </si>
  <si>
    <t>Channel 35</t>
  </si>
  <si>
    <t>Channel 36</t>
  </si>
  <si>
    <t>Channel 37</t>
  </si>
  <si>
    <t>Channel 38</t>
  </si>
  <si>
    <t>Channel 39</t>
  </si>
  <si>
    <t>Channel 40</t>
  </si>
  <si>
    <t>Channel 41</t>
  </si>
  <si>
    <t>Channel 42</t>
  </si>
  <si>
    <t>Channel 43</t>
  </si>
  <si>
    <t>Channel 44</t>
  </si>
  <si>
    <t>Channel 45</t>
  </si>
  <si>
    <t>Channel 46</t>
  </si>
  <si>
    <t>Channel 47</t>
  </si>
  <si>
    <t>Channel 48</t>
  </si>
  <si>
    <t>Channel 49</t>
  </si>
  <si>
    <t>Channel 50</t>
  </si>
  <si>
    <t>Channel 51</t>
  </si>
  <si>
    <t>Channel 52</t>
  </si>
  <si>
    <t>Channel 53</t>
  </si>
  <si>
    <t>Channel 54</t>
  </si>
  <si>
    <t>Channel 55</t>
  </si>
  <si>
    <t>Channel 56</t>
  </si>
  <si>
    <t>Channel 57</t>
  </si>
  <si>
    <t>Channel 58</t>
  </si>
  <si>
    <t>Channel 59</t>
  </si>
  <si>
    <t>Channel 60</t>
  </si>
  <si>
    <t>Channel 61</t>
  </si>
  <si>
    <t>Channel 62</t>
  </si>
  <si>
    <t>Channel 63</t>
  </si>
  <si>
    <t>Channel 64</t>
  </si>
  <si>
    <t>Channel 65</t>
  </si>
  <si>
    <t>Channel 66</t>
  </si>
  <si>
    <t>Channel 67</t>
  </si>
  <si>
    <t>Channel 68</t>
  </si>
  <si>
    <t>Channel 69</t>
  </si>
  <si>
    <t>Channel 70</t>
  </si>
  <si>
    <t>Channel 71</t>
  </si>
  <si>
    <t>Channel 72</t>
  </si>
  <si>
    <t>Channel 73</t>
  </si>
  <si>
    <t>Channel 74</t>
  </si>
  <si>
    <t>Channel 75</t>
  </si>
  <si>
    <t>Channel 76</t>
  </si>
  <si>
    <t>Channel 77</t>
  </si>
  <si>
    <t>Channel 78</t>
  </si>
  <si>
    <t>Channel 79</t>
  </si>
  <si>
    <t>Channel 80</t>
  </si>
  <si>
    <t>Channel 81</t>
  </si>
  <si>
    <t>Channel 82</t>
  </si>
  <si>
    <t>Channel 83</t>
  </si>
  <si>
    <t>Channel 84</t>
  </si>
  <si>
    <t>Channel 85</t>
  </si>
  <si>
    <t>Channel 86</t>
  </si>
  <si>
    <t>Channel 87</t>
  </si>
  <si>
    <t>Channel 88</t>
  </si>
  <si>
    <t>Channel 89</t>
  </si>
  <si>
    <t>Channel 90</t>
  </si>
  <si>
    <t>Channel 91</t>
  </si>
  <si>
    <t>Channel 92</t>
  </si>
  <si>
    <t>Channel 93</t>
  </si>
  <si>
    <t>Channel 94</t>
  </si>
  <si>
    <t>Channel 95</t>
  </si>
  <si>
    <t>Channel 96</t>
  </si>
  <si>
    <t>Channel 97</t>
  </si>
  <si>
    <t>Channel 98</t>
  </si>
  <si>
    <t>Channel 99</t>
  </si>
  <si>
    <t>Channel 100</t>
  </si>
  <si>
    <t>Q.No</t>
  </si>
  <si>
    <t>Question</t>
  </si>
  <si>
    <t>Answers:</t>
  </si>
  <si>
    <t>How many YouTube channels are listed in the dataset?</t>
  </si>
  <si>
    <t>What is the total number of videos uploaded by all channels?</t>
  </si>
  <si>
    <t>What is the average number of subscribers?</t>
  </si>
  <si>
    <t>What is the highest number of total views?</t>
  </si>
  <si>
    <t>What is the lowest number of videos uploaded?</t>
  </si>
  <si>
    <t>How many channels are from the category "Music"?</t>
  </si>
  <si>
    <t>What is the average number of videos uploaded by "Tech" channels?</t>
  </si>
  <si>
    <t>What is the most common category in the dataset?</t>
  </si>
  <si>
    <t>What is the 3rd highest subscriber count?</t>
  </si>
  <si>
    <t>What is the 5th lowest total views?</t>
  </si>
  <si>
    <t>What is the total number of channels launched in 2020?</t>
  </si>
  <si>
    <t>What is the average number of subscribers for channels launched in 2019?</t>
  </si>
  <si>
    <t>What is the range of subscriber counts?</t>
  </si>
  <si>
    <t>What is the total number of views for all channels?</t>
  </si>
  <si>
    <t>What is the standard deviation of total views?</t>
  </si>
  <si>
    <r>
      <rPr>
        <b/>
        <sz val="11"/>
        <color theme="1"/>
        <rFont val="Calibri"/>
        <family val="2"/>
        <scheme val="minor"/>
      </rPr>
      <t>Problem Statement</t>
    </r>
    <r>
      <rPr>
        <sz val="11"/>
        <color theme="1"/>
        <rFont val="Calibri"/>
        <family val="2"/>
        <scheme val="minor"/>
      </rPr>
      <t xml:space="preserve">:
You are working as a data analyst for a media insights firm. Your team has compiled a dataset of popular YouTube channels from India and around the world. You have been tasked with performing a basic analysis using Excel to understand content trends, audience reach, and upload activity across different types of channels.
Using this dataset, you will calculate summary statistics and answer simple data-driven questions using Excel formulas. This exercise will help you practice foundational Excel skills like using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SMALL.</t>
    </r>
  </si>
  <si>
    <t>Column Name</t>
  </si>
  <si>
    <t>Description</t>
  </si>
  <si>
    <t>Serial number for each channel</t>
  </si>
  <si>
    <t>The name of the YouTube channel</t>
  </si>
  <si>
    <t>The content type (e.g., Music, Education, Tech, Gaming, etc.)</t>
  </si>
  <si>
    <t>The year the channel was started</t>
  </si>
  <si>
    <t>Total number of subscribers (in millions)</t>
  </si>
  <si>
    <t>Total number of videos uploaded on the channel</t>
  </si>
  <si>
    <t>Total number of views the channel has received (in millions)</t>
  </si>
  <si>
    <t>Data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</si>
</sst>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B27D-CBD3-4442-9F19-331688D3AA80}">
  <dimension ref="B4:L14"/>
  <sheetViews>
    <sheetView workbookViewId="0">
      <selection activeCell="G17" sqref="G17"/>
    </sheetView>
  </sheetViews>
  <sheetFormatPr defaultRowHeight="14.4"/>
  <cols>
    <col min="11" max="11" width="14.88671875" bestFit="1" customWidth="1"/>
    <col min="12" max="12" width="50.88671875" bestFit="1" customWidth="1"/>
  </cols>
  <sheetData>
    <row r="4" spans="2:12">
      <c r="K4" s="24" t="s">
        <v>311</v>
      </c>
      <c r="L4" s="24"/>
    </row>
    <row r="5" spans="2:12">
      <c r="B5" s="15" t="s">
        <v>301</v>
      </c>
      <c r="C5" s="16"/>
      <c r="D5" s="16"/>
      <c r="E5" s="16"/>
      <c r="F5" s="16"/>
      <c r="G5" s="16"/>
      <c r="H5" s="16"/>
      <c r="I5" s="17"/>
      <c r="K5" s="2" t="s">
        <v>302</v>
      </c>
      <c r="L5" s="2" t="s">
        <v>303</v>
      </c>
    </row>
    <row r="6" spans="2:12">
      <c r="B6" s="18"/>
      <c r="C6" s="19"/>
      <c r="D6" s="19"/>
      <c r="E6" s="19"/>
      <c r="F6" s="19"/>
      <c r="G6" s="19"/>
      <c r="H6" s="19"/>
      <c r="I6" s="20"/>
      <c r="K6" s="13" t="s">
        <v>0</v>
      </c>
      <c r="L6" s="14" t="s">
        <v>304</v>
      </c>
    </row>
    <row r="7" spans="2:12">
      <c r="B7" s="18"/>
      <c r="C7" s="19"/>
      <c r="D7" s="19"/>
      <c r="E7" s="19"/>
      <c r="F7" s="19"/>
      <c r="G7" s="19"/>
      <c r="H7" s="19"/>
      <c r="I7" s="20"/>
      <c r="K7" s="13" t="s">
        <v>1</v>
      </c>
      <c r="L7" s="14" t="s">
        <v>305</v>
      </c>
    </row>
    <row r="8" spans="2:12">
      <c r="B8" s="18"/>
      <c r="C8" s="19"/>
      <c r="D8" s="19"/>
      <c r="E8" s="19"/>
      <c r="F8" s="19"/>
      <c r="G8" s="19"/>
      <c r="H8" s="19"/>
      <c r="I8" s="20"/>
      <c r="K8" s="13" t="s">
        <v>2</v>
      </c>
      <c r="L8" s="14" t="s">
        <v>306</v>
      </c>
    </row>
    <row r="9" spans="2:12">
      <c r="B9" s="18"/>
      <c r="C9" s="19"/>
      <c r="D9" s="19"/>
      <c r="E9" s="19"/>
      <c r="F9" s="19"/>
      <c r="G9" s="19"/>
      <c r="H9" s="19"/>
      <c r="I9" s="20"/>
      <c r="K9" s="13" t="s">
        <v>3</v>
      </c>
      <c r="L9" s="14" t="s">
        <v>307</v>
      </c>
    </row>
    <row r="10" spans="2:12">
      <c r="B10" s="18"/>
      <c r="C10" s="19"/>
      <c r="D10" s="19"/>
      <c r="E10" s="19"/>
      <c r="F10" s="19"/>
      <c r="G10" s="19"/>
      <c r="H10" s="19"/>
      <c r="I10" s="20"/>
      <c r="K10" s="13" t="s">
        <v>4</v>
      </c>
      <c r="L10" s="14" t="s">
        <v>308</v>
      </c>
    </row>
    <row r="11" spans="2:12">
      <c r="B11" s="18"/>
      <c r="C11" s="19"/>
      <c r="D11" s="19"/>
      <c r="E11" s="19"/>
      <c r="F11" s="19"/>
      <c r="G11" s="19"/>
      <c r="H11" s="19"/>
      <c r="I11" s="20"/>
      <c r="K11" s="13" t="s">
        <v>5</v>
      </c>
      <c r="L11" s="14" t="s">
        <v>309</v>
      </c>
    </row>
    <row r="12" spans="2:12">
      <c r="B12" s="18"/>
      <c r="C12" s="19"/>
      <c r="D12" s="19"/>
      <c r="E12" s="19"/>
      <c r="F12" s="19"/>
      <c r="G12" s="19"/>
      <c r="H12" s="19"/>
      <c r="I12" s="20"/>
      <c r="K12" s="13" t="s">
        <v>6</v>
      </c>
      <c r="L12" s="14" t="s">
        <v>310</v>
      </c>
    </row>
    <row r="13" spans="2:12">
      <c r="B13" s="18"/>
      <c r="C13" s="19"/>
      <c r="D13" s="19"/>
      <c r="E13" s="19"/>
      <c r="F13" s="19"/>
      <c r="G13" s="19"/>
      <c r="H13" s="19"/>
      <c r="I13" s="20"/>
    </row>
    <row r="14" spans="2:12">
      <c r="B14" s="21"/>
      <c r="C14" s="22"/>
      <c r="D14" s="22"/>
      <c r="E14" s="22"/>
      <c r="F14" s="22"/>
      <c r="G14" s="22"/>
      <c r="H14" s="22"/>
      <c r="I14" s="23"/>
    </row>
  </sheetData>
  <mergeCells count="2">
    <mergeCell ref="B5:I1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workbookViewId="0">
      <selection activeCell="D2" sqref="D2"/>
    </sheetView>
  </sheetViews>
  <sheetFormatPr defaultRowHeight="14.4"/>
  <cols>
    <col min="1" max="1" width="6.109375" bestFit="1" customWidth="1"/>
    <col min="2" max="2" width="32.21875" bestFit="1" customWidth="1"/>
    <col min="3" max="3" width="12.6640625" bestFit="1" customWidth="1"/>
    <col min="4" max="4" width="11.21875" bestFit="1" customWidth="1"/>
    <col min="5" max="5" width="14.21875" bestFit="1" customWidth="1"/>
    <col min="6" max="6" width="15.44140625" bestFit="1" customWidth="1"/>
    <col min="7" max="7" width="14.21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f>ROW(A1)</f>
        <v>1</v>
      </c>
      <c r="B2" t="s">
        <v>26</v>
      </c>
      <c r="C2" t="s">
        <v>86</v>
      </c>
      <c r="D2">
        <v>2006</v>
      </c>
      <c r="E2">
        <v>270</v>
      </c>
      <c r="F2">
        <v>423</v>
      </c>
      <c r="G2">
        <v>9866.68</v>
      </c>
    </row>
    <row r="3" spans="1:7">
      <c r="A3">
        <f t="shared" ref="A3:A66" si="0">ROW(A2)</f>
        <v>2</v>
      </c>
      <c r="B3" t="s">
        <v>27</v>
      </c>
      <c r="C3" t="s">
        <v>77</v>
      </c>
      <c r="D3">
        <v>2012</v>
      </c>
      <c r="E3">
        <v>260</v>
      </c>
      <c r="F3">
        <v>1025</v>
      </c>
      <c r="G3">
        <v>19563.650000000001</v>
      </c>
    </row>
    <row r="4" spans="1:7">
      <c r="A4">
        <f t="shared" si="0"/>
        <v>3</v>
      </c>
      <c r="B4" t="s">
        <v>28</v>
      </c>
      <c r="C4" t="s">
        <v>87</v>
      </c>
      <c r="D4">
        <v>2006</v>
      </c>
      <c r="E4">
        <v>180</v>
      </c>
      <c r="F4">
        <v>1443</v>
      </c>
      <c r="G4">
        <v>6986.33</v>
      </c>
    </row>
    <row r="5" spans="1:7">
      <c r="A5">
        <f t="shared" si="0"/>
        <v>4</v>
      </c>
      <c r="B5" t="s">
        <v>29</v>
      </c>
      <c r="C5" t="s">
        <v>77</v>
      </c>
      <c r="D5">
        <v>2006</v>
      </c>
      <c r="E5">
        <v>160</v>
      </c>
      <c r="F5">
        <v>1356</v>
      </c>
      <c r="G5">
        <v>11500.53</v>
      </c>
    </row>
    <row r="6" spans="1:7">
      <c r="A6">
        <f t="shared" si="0"/>
        <v>5</v>
      </c>
      <c r="B6" t="s">
        <v>30</v>
      </c>
      <c r="C6" t="s">
        <v>88</v>
      </c>
      <c r="D6">
        <v>2010</v>
      </c>
      <c r="E6">
        <v>111</v>
      </c>
      <c r="F6">
        <v>1166</v>
      </c>
      <c r="G6">
        <v>4847.63</v>
      </c>
    </row>
    <row r="7" spans="1:7">
      <c r="A7">
        <f t="shared" si="0"/>
        <v>6</v>
      </c>
      <c r="B7" t="s">
        <v>31</v>
      </c>
      <c r="C7" t="s">
        <v>87</v>
      </c>
      <c r="D7">
        <v>2016</v>
      </c>
      <c r="E7">
        <v>110</v>
      </c>
      <c r="F7">
        <v>1630</v>
      </c>
      <c r="G7">
        <v>9343.6299999999992</v>
      </c>
    </row>
    <row r="8" spans="1:7">
      <c r="A8">
        <f t="shared" si="0"/>
        <v>7</v>
      </c>
      <c r="B8" t="s">
        <v>32</v>
      </c>
      <c r="C8" t="s">
        <v>87</v>
      </c>
      <c r="D8">
        <v>2015</v>
      </c>
      <c r="E8">
        <v>105</v>
      </c>
      <c r="F8">
        <v>1205</v>
      </c>
      <c r="G8">
        <v>4272.79</v>
      </c>
    </row>
    <row r="9" spans="1:7">
      <c r="A9">
        <f t="shared" si="0"/>
        <v>8</v>
      </c>
      <c r="B9" t="s">
        <v>25</v>
      </c>
      <c r="C9" t="s">
        <v>86</v>
      </c>
      <c r="D9">
        <v>2014</v>
      </c>
      <c r="E9">
        <v>100.3</v>
      </c>
      <c r="F9">
        <v>1257</v>
      </c>
      <c r="G9">
        <v>3397.11</v>
      </c>
    </row>
    <row r="10" spans="1:7">
      <c r="A10">
        <f t="shared" si="0"/>
        <v>9</v>
      </c>
      <c r="B10" t="s">
        <v>33</v>
      </c>
      <c r="C10" t="s">
        <v>89</v>
      </c>
      <c r="D10">
        <v>2007</v>
      </c>
      <c r="E10">
        <v>100</v>
      </c>
      <c r="F10">
        <v>1956</v>
      </c>
      <c r="G10">
        <v>8568.99</v>
      </c>
    </row>
    <row r="11" spans="1:7">
      <c r="A11">
        <f t="shared" si="0"/>
        <v>10</v>
      </c>
      <c r="B11" t="s">
        <v>35</v>
      </c>
      <c r="C11" t="s">
        <v>87</v>
      </c>
      <c r="D11">
        <v>2018</v>
      </c>
      <c r="E11">
        <v>95</v>
      </c>
      <c r="F11">
        <v>1293</v>
      </c>
      <c r="G11">
        <v>7737.53</v>
      </c>
    </row>
    <row r="12" spans="1:7">
      <c r="A12">
        <f t="shared" si="0"/>
        <v>11</v>
      </c>
      <c r="B12" t="s">
        <v>22</v>
      </c>
      <c r="C12" t="s">
        <v>77</v>
      </c>
      <c r="D12">
        <v>2008</v>
      </c>
      <c r="E12">
        <v>92</v>
      </c>
      <c r="F12">
        <v>1299</v>
      </c>
      <c r="G12">
        <v>8326.9599999999991</v>
      </c>
    </row>
    <row r="13" spans="1:7">
      <c r="A13">
        <f t="shared" si="0"/>
        <v>12</v>
      </c>
      <c r="B13" t="s">
        <v>36</v>
      </c>
      <c r="C13" t="s">
        <v>86</v>
      </c>
      <c r="D13">
        <v>2016</v>
      </c>
      <c r="E13">
        <v>90</v>
      </c>
      <c r="F13">
        <v>1707</v>
      </c>
      <c r="G13">
        <v>2138.6799999999998</v>
      </c>
    </row>
    <row r="14" spans="1:7">
      <c r="A14">
        <f t="shared" si="0"/>
        <v>13</v>
      </c>
      <c r="B14" t="s">
        <v>34</v>
      </c>
      <c r="C14" t="s">
        <v>90</v>
      </c>
      <c r="D14">
        <v>2016</v>
      </c>
      <c r="E14">
        <v>79</v>
      </c>
      <c r="F14">
        <v>568</v>
      </c>
      <c r="G14">
        <v>3641.54</v>
      </c>
    </row>
    <row r="15" spans="1:7">
      <c r="A15">
        <f t="shared" si="0"/>
        <v>14</v>
      </c>
      <c r="B15" t="s">
        <v>50</v>
      </c>
      <c r="C15" t="s">
        <v>86</v>
      </c>
      <c r="D15">
        <v>2012</v>
      </c>
      <c r="E15">
        <v>77</v>
      </c>
      <c r="F15">
        <v>421</v>
      </c>
      <c r="G15">
        <v>3000.43</v>
      </c>
    </row>
    <row r="16" spans="1:7">
      <c r="A16">
        <f t="shared" si="0"/>
        <v>15</v>
      </c>
      <c r="B16" t="s">
        <v>37</v>
      </c>
      <c r="C16" t="s">
        <v>86</v>
      </c>
      <c r="D16">
        <v>2009</v>
      </c>
      <c r="E16">
        <v>71</v>
      </c>
      <c r="F16">
        <v>1523</v>
      </c>
      <c r="G16">
        <v>5824.37</v>
      </c>
    </row>
    <row r="17" spans="1:7">
      <c r="A17">
        <f t="shared" si="0"/>
        <v>16</v>
      </c>
      <c r="B17" t="s">
        <v>44</v>
      </c>
      <c r="C17" t="s">
        <v>89</v>
      </c>
      <c r="D17">
        <v>2009</v>
      </c>
      <c r="E17">
        <v>60</v>
      </c>
      <c r="F17">
        <v>785</v>
      </c>
      <c r="G17">
        <v>4302.62</v>
      </c>
    </row>
    <row r="18" spans="1:7">
      <c r="A18">
        <f t="shared" si="0"/>
        <v>17</v>
      </c>
      <c r="B18" t="s">
        <v>46</v>
      </c>
      <c r="C18" t="s">
        <v>77</v>
      </c>
      <c r="D18">
        <v>2014</v>
      </c>
      <c r="E18">
        <v>60</v>
      </c>
      <c r="F18">
        <v>631</v>
      </c>
      <c r="G18">
        <v>3549.36</v>
      </c>
    </row>
    <row r="19" spans="1:7">
      <c r="A19">
        <f t="shared" si="0"/>
        <v>18</v>
      </c>
      <c r="B19" t="s">
        <v>18</v>
      </c>
      <c r="C19" t="s">
        <v>84</v>
      </c>
      <c r="D19">
        <v>2012</v>
      </c>
      <c r="E19">
        <v>56.7</v>
      </c>
      <c r="F19">
        <v>1500</v>
      </c>
      <c r="G19">
        <v>4661.12</v>
      </c>
    </row>
    <row r="20" spans="1:7">
      <c r="A20">
        <f t="shared" si="0"/>
        <v>19</v>
      </c>
      <c r="B20" t="s">
        <v>38</v>
      </c>
      <c r="C20" t="s">
        <v>86</v>
      </c>
      <c r="D20">
        <v>2015</v>
      </c>
      <c r="E20">
        <v>56</v>
      </c>
      <c r="F20">
        <v>922</v>
      </c>
      <c r="G20">
        <v>4454.17</v>
      </c>
    </row>
    <row r="21" spans="1:7">
      <c r="A21">
        <f t="shared" si="0"/>
        <v>20</v>
      </c>
      <c r="B21" t="s">
        <v>48</v>
      </c>
      <c r="C21" t="s">
        <v>87</v>
      </c>
      <c r="D21">
        <v>2014</v>
      </c>
      <c r="E21">
        <v>52</v>
      </c>
      <c r="F21">
        <v>1537</v>
      </c>
      <c r="G21">
        <v>3851.17</v>
      </c>
    </row>
    <row r="22" spans="1:7">
      <c r="A22">
        <f t="shared" si="0"/>
        <v>21</v>
      </c>
      <c r="B22" t="s">
        <v>49</v>
      </c>
      <c r="C22" t="s">
        <v>86</v>
      </c>
      <c r="D22">
        <v>2012</v>
      </c>
      <c r="E22">
        <v>47</v>
      </c>
      <c r="F22">
        <v>1769</v>
      </c>
      <c r="G22">
        <v>1367.82</v>
      </c>
    </row>
    <row r="23" spans="1:7">
      <c r="A23">
        <f t="shared" si="0"/>
        <v>22</v>
      </c>
      <c r="B23" t="s">
        <v>12</v>
      </c>
      <c r="C23" t="s">
        <v>80</v>
      </c>
      <c r="D23">
        <v>2014</v>
      </c>
      <c r="E23">
        <v>42.3</v>
      </c>
      <c r="F23">
        <v>1014</v>
      </c>
      <c r="G23">
        <v>4073.99</v>
      </c>
    </row>
    <row r="24" spans="1:7">
      <c r="A24">
        <f t="shared" si="0"/>
        <v>23</v>
      </c>
      <c r="B24" t="s">
        <v>45</v>
      </c>
      <c r="C24" t="s">
        <v>77</v>
      </c>
      <c r="D24">
        <v>2006</v>
      </c>
      <c r="E24">
        <v>39</v>
      </c>
      <c r="F24">
        <v>996</v>
      </c>
      <c r="G24">
        <v>1721.54</v>
      </c>
    </row>
    <row r="25" spans="1:7">
      <c r="A25">
        <f t="shared" si="0"/>
        <v>24</v>
      </c>
      <c r="B25" t="s">
        <v>24</v>
      </c>
      <c r="C25" t="s">
        <v>84</v>
      </c>
      <c r="D25">
        <v>2012</v>
      </c>
      <c r="E25">
        <v>36.799999999999997</v>
      </c>
      <c r="F25">
        <v>578</v>
      </c>
      <c r="G25">
        <v>3256.07</v>
      </c>
    </row>
    <row r="26" spans="1:7">
      <c r="A26">
        <f t="shared" si="0"/>
        <v>25</v>
      </c>
      <c r="B26" t="s">
        <v>52</v>
      </c>
      <c r="C26" t="s">
        <v>77</v>
      </c>
      <c r="D26">
        <v>2006</v>
      </c>
      <c r="E26">
        <v>31</v>
      </c>
      <c r="F26">
        <v>1483</v>
      </c>
      <c r="G26">
        <v>935.2</v>
      </c>
    </row>
    <row r="27" spans="1:7">
      <c r="A27">
        <f t="shared" si="0"/>
        <v>26</v>
      </c>
      <c r="B27" t="s">
        <v>15</v>
      </c>
      <c r="C27" t="s">
        <v>80</v>
      </c>
      <c r="D27">
        <v>2014</v>
      </c>
      <c r="E27">
        <v>30.2</v>
      </c>
      <c r="F27">
        <v>756</v>
      </c>
      <c r="G27">
        <v>2848.99</v>
      </c>
    </row>
    <row r="28" spans="1:7">
      <c r="A28">
        <f t="shared" si="0"/>
        <v>27</v>
      </c>
      <c r="B28" t="s">
        <v>47</v>
      </c>
      <c r="C28" t="s">
        <v>90</v>
      </c>
      <c r="D28">
        <v>2015</v>
      </c>
      <c r="E28">
        <v>30</v>
      </c>
      <c r="F28">
        <v>803</v>
      </c>
      <c r="G28">
        <v>993.6</v>
      </c>
    </row>
    <row r="29" spans="1:7">
      <c r="A29">
        <f t="shared" si="0"/>
        <v>28</v>
      </c>
      <c r="B29" t="s">
        <v>71</v>
      </c>
      <c r="C29" t="s">
        <v>77</v>
      </c>
      <c r="D29">
        <v>2013</v>
      </c>
      <c r="E29">
        <v>30</v>
      </c>
      <c r="F29">
        <v>664</v>
      </c>
      <c r="G29">
        <v>1886.44</v>
      </c>
    </row>
    <row r="30" spans="1:7">
      <c r="A30">
        <f t="shared" si="0"/>
        <v>29</v>
      </c>
      <c r="B30" t="s">
        <v>53</v>
      </c>
      <c r="C30" t="s">
        <v>87</v>
      </c>
      <c r="D30">
        <v>2006</v>
      </c>
      <c r="E30">
        <v>29</v>
      </c>
      <c r="F30">
        <v>1311</v>
      </c>
      <c r="G30">
        <v>1257.58</v>
      </c>
    </row>
    <row r="31" spans="1:7">
      <c r="A31">
        <f t="shared" si="0"/>
        <v>30</v>
      </c>
      <c r="B31" t="s">
        <v>20</v>
      </c>
      <c r="C31" t="s">
        <v>80</v>
      </c>
      <c r="D31">
        <v>2015</v>
      </c>
      <c r="E31">
        <v>27.8</v>
      </c>
      <c r="F31">
        <v>647</v>
      </c>
      <c r="G31">
        <v>2326.25</v>
      </c>
    </row>
    <row r="32" spans="1:7">
      <c r="A32">
        <f t="shared" si="0"/>
        <v>31</v>
      </c>
      <c r="B32" t="s">
        <v>19</v>
      </c>
      <c r="C32" t="s">
        <v>85</v>
      </c>
      <c r="D32">
        <v>2012</v>
      </c>
      <c r="E32">
        <v>27.5</v>
      </c>
      <c r="F32">
        <v>1312</v>
      </c>
      <c r="G32">
        <v>2144.21</v>
      </c>
    </row>
    <row r="33" spans="1:7">
      <c r="A33">
        <f t="shared" si="0"/>
        <v>32</v>
      </c>
      <c r="B33" t="s">
        <v>51</v>
      </c>
      <c r="C33" t="s">
        <v>77</v>
      </c>
      <c r="D33">
        <v>2012</v>
      </c>
      <c r="E33">
        <v>27</v>
      </c>
      <c r="F33">
        <v>404</v>
      </c>
      <c r="G33">
        <v>1542.15</v>
      </c>
    </row>
    <row r="34" spans="1:7">
      <c r="A34">
        <f t="shared" si="0"/>
        <v>33</v>
      </c>
      <c r="B34" t="s">
        <v>41</v>
      </c>
      <c r="C34" t="s">
        <v>82</v>
      </c>
      <c r="D34">
        <v>2011</v>
      </c>
      <c r="E34">
        <v>25</v>
      </c>
      <c r="F34">
        <v>1154</v>
      </c>
      <c r="G34">
        <v>1133.94</v>
      </c>
    </row>
    <row r="35" spans="1:7">
      <c r="A35">
        <f t="shared" si="0"/>
        <v>34</v>
      </c>
      <c r="B35" t="s">
        <v>61</v>
      </c>
      <c r="C35" t="s">
        <v>93</v>
      </c>
      <c r="D35">
        <v>2015</v>
      </c>
      <c r="E35">
        <v>25</v>
      </c>
      <c r="F35">
        <v>1645</v>
      </c>
      <c r="G35">
        <v>2453.6799999999998</v>
      </c>
    </row>
    <row r="36" spans="1:7">
      <c r="A36">
        <f t="shared" si="0"/>
        <v>35</v>
      </c>
      <c r="B36" t="s">
        <v>10</v>
      </c>
      <c r="C36" t="s">
        <v>80</v>
      </c>
      <c r="D36">
        <v>2017</v>
      </c>
      <c r="E36">
        <v>24.9</v>
      </c>
      <c r="F36">
        <v>1308</v>
      </c>
      <c r="G36">
        <v>2086.06</v>
      </c>
    </row>
    <row r="37" spans="1:7">
      <c r="A37">
        <f t="shared" si="0"/>
        <v>36</v>
      </c>
      <c r="B37" t="s">
        <v>8</v>
      </c>
      <c r="C37" t="s">
        <v>78</v>
      </c>
      <c r="D37">
        <v>2015</v>
      </c>
      <c r="E37">
        <v>23.5</v>
      </c>
      <c r="F37">
        <v>577</v>
      </c>
      <c r="G37">
        <v>1231.55</v>
      </c>
    </row>
    <row r="38" spans="1:7">
      <c r="A38">
        <f t="shared" si="0"/>
        <v>37</v>
      </c>
      <c r="B38" t="s">
        <v>39</v>
      </c>
      <c r="C38" t="s">
        <v>82</v>
      </c>
      <c r="D38">
        <v>2011</v>
      </c>
      <c r="E38">
        <v>22</v>
      </c>
      <c r="F38">
        <v>920</v>
      </c>
      <c r="G38">
        <v>1195.27</v>
      </c>
    </row>
    <row r="39" spans="1:7">
      <c r="A39">
        <f t="shared" si="0"/>
        <v>38</v>
      </c>
      <c r="B39" t="s">
        <v>54</v>
      </c>
      <c r="C39" t="s">
        <v>82</v>
      </c>
      <c r="D39">
        <v>2006</v>
      </c>
      <c r="E39">
        <v>22</v>
      </c>
      <c r="F39">
        <v>1081</v>
      </c>
      <c r="G39">
        <v>1285.24</v>
      </c>
    </row>
    <row r="40" spans="1:7">
      <c r="A40">
        <f t="shared" si="0"/>
        <v>39</v>
      </c>
      <c r="B40" t="s">
        <v>59</v>
      </c>
      <c r="C40" t="s">
        <v>82</v>
      </c>
      <c r="D40">
        <v>2013</v>
      </c>
      <c r="E40">
        <v>22</v>
      </c>
      <c r="F40">
        <v>1239</v>
      </c>
      <c r="G40">
        <v>1235.24</v>
      </c>
    </row>
    <row r="41" spans="1:7">
      <c r="A41">
        <f t="shared" si="0"/>
        <v>40</v>
      </c>
      <c r="B41" t="s">
        <v>70</v>
      </c>
      <c r="C41" t="s">
        <v>83</v>
      </c>
      <c r="D41">
        <v>2006</v>
      </c>
      <c r="E41">
        <v>22</v>
      </c>
      <c r="F41">
        <v>1849</v>
      </c>
      <c r="G41">
        <v>810.57</v>
      </c>
    </row>
    <row r="42" spans="1:7">
      <c r="A42">
        <f t="shared" si="0"/>
        <v>41</v>
      </c>
      <c r="B42" t="s">
        <v>56</v>
      </c>
      <c r="C42" t="s">
        <v>83</v>
      </c>
      <c r="D42">
        <v>2016</v>
      </c>
      <c r="E42">
        <v>21</v>
      </c>
      <c r="F42">
        <v>721</v>
      </c>
      <c r="G42">
        <v>1990.08</v>
      </c>
    </row>
    <row r="43" spans="1:7">
      <c r="A43">
        <f t="shared" si="0"/>
        <v>42</v>
      </c>
      <c r="B43" t="s">
        <v>21</v>
      </c>
      <c r="C43" t="s">
        <v>77</v>
      </c>
      <c r="D43">
        <v>2017</v>
      </c>
      <c r="E43">
        <v>20.9</v>
      </c>
      <c r="F43">
        <v>1423</v>
      </c>
      <c r="G43">
        <v>701.29</v>
      </c>
    </row>
    <row r="44" spans="1:7">
      <c r="A44">
        <f t="shared" si="0"/>
        <v>43</v>
      </c>
      <c r="B44" t="s">
        <v>16</v>
      </c>
      <c r="C44" t="s">
        <v>83</v>
      </c>
      <c r="D44">
        <v>2018</v>
      </c>
      <c r="E44">
        <v>20.3</v>
      </c>
      <c r="F44">
        <v>299</v>
      </c>
      <c r="G44">
        <v>1077.0899999999999</v>
      </c>
    </row>
    <row r="45" spans="1:7">
      <c r="A45">
        <f t="shared" si="0"/>
        <v>44</v>
      </c>
      <c r="B45" t="s">
        <v>60</v>
      </c>
      <c r="C45" t="s">
        <v>92</v>
      </c>
      <c r="D45">
        <v>2014</v>
      </c>
      <c r="E45">
        <v>20</v>
      </c>
      <c r="F45">
        <v>463</v>
      </c>
      <c r="G45">
        <v>480.83</v>
      </c>
    </row>
    <row r="46" spans="1:7">
      <c r="A46">
        <f t="shared" si="0"/>
        <v>45</v>
      </c>
      <c r="B46" t="s">
        <v>74</v>
      </c>
      <c r="C46" t="s">
        <v>86</v>
      </c>
      <c r="D46">
        <v>2016</v>
      </c>
      <c r="E46">
        <v>20</v>
      </c>
      <c r="F46">
        <v>216</v>
      </c>
      <c r="G46">
        <v>1144</v>
      </c>
    </row>
    <row r="47" spans="1:7">
      <c r="A47">
        <f t="shared" si="0"/>
        <v>46</v>
      </c>
      <c r="B47" t="s">
        <v>64</v>
      </c>
      <c r="C47" t="s">
        <v>77</v>
      </c>
      <c r="D47">
        <v>2008</v>
      </c>
      <c r="E47">
        <v>18</v>
      </c>
      <c r="F47">
        <v>1388</v>
      </c>
      <c r="G47">
        <v>659.55</v>
      </c>
    </row>
    <row r="48" spans="1:7">
      <c r="A48">
        <f t="shared" si="0"/>
        <v>47</v>
      </c>
      <c r="B48" t="s">
        <v>23</v>
      </c>
      <c r="C48" t="s">
        <v>82</v>
      </c>
      <c r="D48">
        <v>2016</v>
      </c>
      <c r="E48">
        <v>17.2</v>
      </c>
      <c r="F48">
        <v>951</v>
      </c>
      <c r="G48">
        <v>640.79999999999995</v>
      </c>
    </row>
    <row r="49" spans="1:7">
      <c r="A49">
        <f t="shared" si="0"/>
        <v>48</v>
      </c>
      <c r="B49" t="s">
        <v>72</v>
      </c>
      <c r="C49" t="s">
        <v>80</v>
      </c>
      <c r="D49">
        <v>2011</v>
      </c>
      <c r="E49">
        <v>17</v>
      </c>
      <c r="F49">
        <v>1696</v>
      </c>
      <c r="G49">
        <v>682.05</v>
      </c>
    </row>
    <row r="50" spans="1:7">
      <c r="A50">
        <f t="shared" si="0"/>
        <v>49</v>
      </c>
      <c r="B50" t="s">
        <v>40</v>
      </c>
      <c r="C50" t="s">
        <v>82</v>
      </c>
      <c r="D50">
        <v>2010</v>
      </c>
      <c r="E50">
        <v>15</v>
      </c>
      <c r="F50">
        <v>1808</v>
      </c>
      <c r="G50">
        <v>998.43</v>
      </c>
    </row>
    <row r="51" spans="1:7">
      <c r="A51">
        <f t="shared" si="0"/>
        <v>50</v>
      </c>
      <c r="B51" t="s">
        <v>67</v>
      </c>
      <c r="C51" t="s">
        <v>78</v>
      </c>
      <c r="D51">
        <v>2008</v>
      </c>
      <c r="E51">
        <v>15</v>
      </c>
      <c r="F51">
        <v>1218</v>
      </c>
      <c r="G51">
        <v>1294.1500000000001</v>
      </c>
    </row>
    <row r="52" spans="1:7">
      <c r="A52">
        <f t="shared" si="0"/>
        <v>51</v>
      </c>
      <c r="B52" t="s">
        <v>9</v>
      </c>
      <c r="C52" t="s">
        <v>79</v>
      </c>
      <c r="D52">
        <v>2014</v>
      </c>
      <c r="E52">
        <v>14.9</v>
      </c>
      <c r="F52">
        <v>615</v>
      </c>
      <c r="G52">
        <v>1100.49</v>
      </c>
    </row>
    <row r="53" spans="1:7">
      <c r="A53">
        <f t="shared" si="0"/>
        <v>52</v>
      </c>
      <c r="B53" t="s">
        <v>17</v>
      </c>
      <c r="C53" t="s">
        <v>83</v>
      </c>
      <c r="D53">
        <v>2014</v>
      </c>
      <c r="E53">
        <v>14.6</v>
      </c>
      <c r="F53">
        <v>122</v>
      </c>
      <c r="G53">
        <v>849.88</v>
      </c>
    </row>
    <row r="54" spans="1:7">
      <c r="A54">
        <f t="shared" si="0"/>
        <v>53</v>
      </c>
      <c r="B54" t="s">
        <v>55</v>
      </c>
      <c r="C54" t="s">
        <v>84</v>
      </c>
      <c r="D54">
        <v>2006</v>
      </c>
      <c r="E54">
        <v>14</v>
      </c>
      <c r="F54">
        <v>1195</v>
      </c>
      <c r="G54">
        <v>536.9</v>
      </c>
    </row>
    <row r="55" spans="1:7">
      <c r="A55">
        <f t="shared" si="0"/>
        <v>54</v>
      </c>
      <c r="B55" t="s">
        <v>62</v>
      </c>
      <c r="C55" t="s">
        <v>91</v>
      </c>
      <c r="D55">
        <v>2010</v>
      </c>
      <c r="E55">
        <v>14</v>
      </c>
      <c r="F55">
        <v>361</v>
      </c>
      <c r="G55">
        <v>1135.56</v>
      </c>
    </row>
    <row r="56" spans="1:7">
      <c r="A56">
        <f t="shared" si="0"/>
        <v>55</v>
      </c>
      <c r="B56" t="s">
        <v>65</v>
      </c>
      <c r="C56" t="s">
        <v>77</v>
      </c>
      <c r="D56">
        <v>2014</v>
      </c>
      <c r="E56">
        <v>14</v>
      </c>
      <c r="F56">
        <v>1378</v>
      </c>
      <c r="G56">
        <v>557.15</v>
      </c>
    </row>
    <row r="57" spans="1:7">
      <c r="A57">
        <f t="shared" si="0"/>
        <v>56</v>
      </c>
      <c r="B57" t="s">
        <v>43</v>
      </c>
      <c r="C57" t="s">
        <v>84</v>
      </c>
      <c r="D57">
        <v>2006</v>
      </c>
      <c r="E57">
        <v>13</v>
      </c>
      <c r="F57">
        <v>1251</v>
      </c>
      <c r="G57">
        <v>1136.8699999999999</v>
      </c>
    </row>
    <row r="58" spans="1:7">
      <c r="A58">
        <f t="shared" si="0"/>
        <v>57</v>
      </c>
      <c r="B58" t="s">
        <v>57</v>
      </c>
      <c r="C58" t="s">
        <v>82</v>
      </c>
      <c r="D58">
        <v>2011</v>
      </c>
      <c r="E58">
        <v>13</v>
      </c>
      <c r="F58">
        <v>1442</v>
      </c>
      <c r="G58">
        <v>611.89</v>
      </c>
    </row>
    <row r="59" spans="1:7">
      <c r="A59">
        <f t="shared" si="0"/>
        <v>58</v>
      </c>
      <c r="B59" t="s">
        <v>66</v>
      </c>
      <c r="C59" t="s">
        <v>94</v>
      </c>
      <c r="D59">
        <v>2017</v>
      </c>
      <c r="E59">
        <v>13</v>
      </c>
      <c r="F59">
        <v>1311</v>
      </c>
      <c r="G59">
        <v>947.79</v>
      </c>
    </row>
    <row r="60" spans="1:7">
      <c r="A60">
        <f t="shared" si="0"/>
        <v>59</v>
      </c>
      <c r="B60" t="s">
        <v>42</v>
      </c>
      <c r="C60" t="s">
        <v>91</v>
      </c>
      <c r="D60">
        <v>2007</v>
      </c>
      <c r="E60">
        <v>12</v>
      </c>
      <c r="F60">
        <v>1383</v>
      </c>
      <c r="G60">
        <v>311.86</v>
      </c>
    </row>
    <row r="61" spans="1:7">
      <c r="A61">
        <f t="shared" si="0"/>
        <v>60</v>
      </c>
      <c r="B61" t="s">
        <v>63</v>
      </c>
      <c r="C61" t="s">
        <v>79</v>
      </c>
      <c r="D61">
        <v>2017</v>
      </c>
      <c r="E61">
        <v>12</v>
      </c>
      <c r="F61">
        <v>1817</v>
      </c>
      <c r="G61">
        <v>1087.1400000000001</v>
      </c>
    </row>
    <row r="62" spans="1:7">
      <c r="A62">
        <f t="shared" si="0"/>
        <v>61</v>
      </c>
      <c r="B62" t="s">
        <v>76</v>
      </c>
      <c r="C62" t="s">
        <v>81</v>
      </c>
      <c r="D62">
        <v>2010</v>
      </c>
      <c r="E62">
        <v>12</v>
      </c>
      <c r="F62">
        <v>1552</v>
      </c>
      <c r="G62">
        <v>816.77</v>
      </c>
    </row>
    <row r="63" spans="1:7">
      <c r="A63">
        <f t="shared" si="0"/>
        <v>62</v>
      </c>
      <c r="B63" t="s">
        <v>68</v>
      </c>
      <c r="C63" t="s">
        <v>95</v>
      </c>
      <c r="D63">
        <v>2013</v>
      </c>
      <c r="E63">
        <v>10</v>
      </c>
      <c r="F63">
        <v>441</v>
      </c>
      <c r="G63">
        <v>824.99</v>
      </c>
    </row>
    <row r="64" spans="1:7">
      <c r="A64">
        <f t="shared" si="0"/>
        <v>63</v>
      </c>
      <c r="B64" t="s">
        <v>73</v>
      </c>
      <c r="C64" t="s">
        <v>86</v>
      </c>
      <c r="D64">
        <v>2009</v>
      </c>
      <c r="E64">
        <v>10</v>
      </c>
      <c r="F64">
        <v>1609</v>
      </c>
      <c r="G64">
        <v>998.66</v>
      </c>
    </row>
    <row r="65" spans="1:7">
      <c r="A65">
        <f t="shared" si="0"/>
        <v>64</v>
      </c>
      <c r="B65" t="s">
        <v>11</v>
      </c>
      <c r="C65" t="s">
        <v>81</v>
      </c>
      <c r="D65">
        <v>2017</v>
      </c>
      <c r="E65">
        <v>9.8000000000000007</v>
      </c>
      <c r="F65">
        <v>540</v>
      </c>
      <c r="G65">
        <v>266.41000000000003</v>
      </c>
    </row>
    <row r="66" spans="1:7">
      <c r="A66">
        <f t="shared" si="0"/>
        <v>65</v>
      </c>
      <c r="B66" t="s">
        <v>7</v>
      </c>
      <c r="C66" t="s">
        <v>77</v>
      </c>
      <c r="D66">
        <v>2016</v>
      </c>
      <c r="E66">
        <v>9.4</v>
      </c>
      <c r="F66">
        <v>687</v>
      </c>
      <c r="G66">
        <v>451.21</v>
      </c>
    </row>
    <row r="67" spans="1:7">
      <c r="A67">
        <f t="shared" ref="A67:A130" si="1">ROW(A66)</f>
        <v>66</v>
      </c>
      <c r="B67" t="s">
        <v>69</v>
      </c>
      <c r="C67" t="s">
        <v>96</v>
      </c>
      <c r="D67">
        <v>2015</v>
      </c>
      <c r="E67">
        <v>8</v>
      </c>
      <c r="F67">
        <v>665</v>
      </c>
      <c r="G67">
        <v>315.64999999999998</v>
      </c>
    </row>
    <row r="68" spans="1:7">
      <c r="A68">
        <f t="shared" si="1"/>
        <v>67</v>
      </c>
      <c r="B68" t="s">
        <v>75</v>
      </c>
      <c r="C68" t="s">
        <v>97</v>
      </c>
      <c r="D68">
        <v>2016</v>
      </c>
      <c r="E68">
        <v>8</v>
      </c>
      <c r="F68">
        <v>1318</v>
      </c>
      <c r="G68">
        <v>431.45</v>
      </c>
    </row>
    <row r="69" spans="1:7">
      <c r="A69">
        <f t="shared" si="1"/>
        <v>68</v>
      </c>
      <c r="B69" t="s">
        <v>14</v>
      </c>
      <c r="C69" t="s">
        <v>82</v>
      </c>
      <c r="D69">
        <v>2014</v>
      </c>
      <c r="E69">
        <v>7.3</v>
      </c>
      <c r="F69">
        <v>129</v>
      </c>
      <c r="G69">
        <v>563.15</v>
      </c>
    </row>
    <row r="70" spans="1:7">
      <c r="A70">
        <f t="shared" si="1"/>
        <v>69</v>
      </c>
      <c r="B70" t="s">
        <v>58</v>
      </c>
      <c r="C70" t="s">
        <v>77</v>
      </c>
      <c r="D70">
        <v>2011</v>
      </c>
      <c r="E70">
        <v>7</v>
      </c>
      <c r="F70">
        <v>567</v>
      </c>
      <c r="G70">
        <v>613.04</v>
      </c>
    </row>
    <row r="71" spans="1:7">
      <c r="A71">
        <f t="shared" si="1"/>
        <v>70</v>
      </c>
      <c r="B71" t="s">
        <v>13</v>
      </c>
      <c r="C71" t="s">
        <v>81</v>
      </c>
      <c r="D71">
        <v>2013</v>
      </c>
      <c r="E71">
        <v>4.2</v>
      </c>
      <c r="F71">
        <v>1053</v>
      </c>
      <c r="G71">
        <v>175.84</v>
      </c>
    </row>
    <row r="72" spans="1:7">
      <c r="A72">
        <f t="shared" si="1"/>
        <v>71</v>
      </c>
      <c r="B72" t="s">
        <v>98</v>
      </c>
      <c r="C72" t="s">
        <v>86</v>
      </c>
      <c r="D72">
        <v>2015</v>
      </c>
      <c r="E72">
        <v>14.2</v>
      </c>
      <c r="F72">
        <v>759</v>
      </c>
      <c r="G72">
        <v>1218.54</v>
      </c>
    </row>
    <row r="73" spans="1:7">
      <c r="A73">
        <f t="shared" si="1"/>
        <v>72</v>
      </c>
      <c r="B73" t="s">
        <v>99</v>
      </c>
      <c r="C73" t="s">
        <v>86</v>
      </c>
      <c r="D73">
        <v>2012</v>
      </c>
      <c r="E73">
        <v>9.3000000000000007</v>
      </c>
      <c r="F73">
        <v>256</v>
      </c>
      <c r="G73">
        <v>442.7</v>
      </c>
    </row>
    <row r="74" spans="1:7">
      <c r="A74">
        <f t="shared" si="1"/>
        <v>73</v>
      </c>
      <c r="B74" t="s">
        <v>100</v>
      </c>
      <c r="C74" t="s">
        <v>83</v>
      </c>
      <c r="D74">
        <v>2011</v>
      </c>
      <c r="E74">
        <v>13.1</v>
      </c>
      <c r="F74">
        <v>1959</v>
      </c>
      <c r="G74">
        <v>901.33</v>
      </c>
    </row>
    <row r="75" spans="1:7">
      <c r="A75">
        <f t="shared" si="1"/>
        <v>74</v>
      </c>
      <c r="B75" t="s">
        <v>101</v>
      </c>
      <c r="C75" t="s">
        <v>83</v>
      </c>
      <c r="D75">
        <v>2014</v>
      </c>
      <c r="E75">
        <v>13.7</v>
      </c>
      <c r="F75">
        <v>1120</v>
      </c>
      <c r="G75">
        <v>1075.55</v>
      </c>
    </row>
    <row r="76" spans="1:7">
      <c r="A76">
        <f t="shared" si="1"/>
        <v>75</v>
      </c>
      <c r="B76" t="s">
        <v>102</v>
      </c>
      <c r="C76" t="s">
        <v>77</v>
      </c>
      <c r="D76">
        <v>2011</v>
      </c>
      <c r="E76">
        <v>11.6</v>
      </c>
      <c r="F76">
        <v>1215</v>
      </c>
      <c r="G76">
        <v>462.46</v>
      </c>
    </row>
    <row r="77" spans="1:7">
      <c r="A77">
        <f t="shared" si="1"/>
        <v>76</v>
      </c>
      <c r="B77" t="s">
        <v>103</v>
      </c>
      <c r="C77" t="s">
        <v>77</v>
      </c>
      <c r="D77">
        <v>2015</v>
      </c>
      <c r="E77">
        <v>9.8000000000000007</v>
      </c>
      <c r="F77">
        <v>1081</v>
      </c>
      <c r="G77">
        <v>748.01</v>
      </c>
    </row>
    <row r="78" spans="1:7">
      <c r="A78">
        <f t="shared" si="1"/>
        <v>77</v>
      </c>
      <c r="B78" t="s">
        <v>104</v>
      </c>
      <c r="C78" t="s">
        <v>77</v>
      </c>
      <c r="D78">
        <v>2014</v>
      </c>
      <c r="E78">
        <v>11.3</v>
      </c>
      <c r="F78">
        <v>324</v>
      </c>
      <c r="G78">
        <v>870.92</v>
      </c>
    </row>
    <row r="79" spans="1:7">
      <c r="A79">
        <f t="shared" si="1"/>
        <v>78</v>
      </c>
      <c r="B79" t="s">
        <v>105</v>
      </c>
      <c r="C79" t="s">
        <v>77</v>
      </c>
      <c r="D79">
        <v>2013</v>
      </c>
      <c r="E79">
        <v>6.5</v>
      </c>
      <c r="F79">
        <v>1565</v>
      </c>
      <c r="G79">
        <v>179.61</v>
      </c>
    </row>
    <row r="80" spans="1:7">
      <c r="A80">
        <f t="shared" si="1"/>
        <v>79</v>
      </c>
      <c r="B80" t="s">
        <v>106</v>
      </c>
      <c r="C80" t="s">
        <v>97</v>
      </c>
      <c r="D80">
        <v>2015</v>
      </c>
      <c r="E80">
        <v>5.4</v>
      </c>
      <c r="F80">
        <v>1622</v>
      </c>
      <c r="G80">
        <v>483.48</v>
      </c>
    </row>
    <row r="81" spans="1:7">
      <c r="A81">
        <f t="shared" si="1"/>
        <v>80</v>
      </c>
      <c r="B81" t="s">
        <v>107</v>
      </c>
      <c r="C81" t="s">
        <v>97</v>
      </c>
      <c r="D81">
        <v>2016</v>
      </c>
      <c r="E81">
        <v>6.9</v>
      </c>
      <c r="F81">
        <v>107</v>
      </c>
      <c r="G81">
        <v>433</v>
      </c>
    </row>
    <row r="82" spans="1:7">
      <c r="A82">
        <f t="shared" si="1"/>
        <v>81</v>
      </c>
      <c r="B82" t="s">
        <v>108</v>
      </c>
      <c r="C82" t="s">
        <v>83</v>
      </c>
      <c r="D82">
        <v>2017</v>
      </c>
      <c r="E82">
        <v>6.8</v>
      </c>
      <c r="F82">
        <v>1071</v>
      </c>
      <c r="G82">
        <v>240.2</v>
      </c>
    </row>
    <row r="83" spans="1:7">
      <c r="A83">
        <f t="shared" si="1"/>
        <v>82</v>
      </c>
      <c r="B83" t="s">
        <v>109</v>
      </c>
      <c r="C83" t="s">
        <v>83</v>
      </c>
      <c r="D83">
        <v>2016</v>
      </c>
      <c r="E83">
        <v>8.1999999999999993</v>
      </c>
      <c r="F83">
        <v>1932</v>
      </c>
      <c r="G83">
        <v>281.82</v>
      </c>
    </row>
    <row r="84" spans="1:7">
      <c r="A84">
        <f t="shared" si="1"/>
        <v>83</v>
      </c>
      <c r="B84" t="s">
        <v>110</v>
      </c>
      <c r="C84" t="s">
        <v>83</v>
      </c>
      <c r="D84">
        <v>2015</v>
      </c>
      <c r="E84">
        <v>5.0999999999999996</v>
      </c>
      <c r="F84">
        <v>1051</v>
      </c>
      <c r="G84">
        <v>476.57</v>
      </c>
    </row>
    <row r="85" spans="1:7">
      <c r="A85">
        <f t="shared" si="1"/>
        <v>84</v>
      </c>
      <c r="B85" t="s">
        <v>111</v>
      </c>
      <c r="C85" t="s">
        <v>78</v>
      </c>
      <c r="D85">
        <v>2015</v>
      </c>
      <c r="E85">
        <v>23.5</v>
      </c>
      <c r="F85">
        <v>1945</v>
      </c>
      <c r="G85">
        <v>2129.65</v>
      </c>
    </row>
    <row r="86" spans="1:7">
      <c r="A86">
        <f t="shared" si="1"/>
        <v>85</v>
      </c>
      <c r="B86" t="s">
        <v>112</v>
      </c>
      <c r="C86" t="s">
        <v>78</v>
      </c>
      <c r="D86">
        <v>2016</v>
      </c>
      <c r="E86">
        <v>3.9</v>
      </c>
      <c r="F86">
        <v>700</v>
      </c>
      <c r="G86">
        <v>81.17</v>
      </c>
    </row>
    <row r="87" spans="1:7">
      <c r="A87">
        <f t="shared" si="1"/>
        <v>86</v>
      </c>
      <c r="B87" t="s">
        <v>113</v>
      </c>
      <c r="C87" t="s">
        <v>78</v>
      </c>
      <c r="D87">
        <v>2011</v>
      </c>
      <c r="E87">
        <v>3.3</v>
      </c>
      <c r="F87">
        <v>807</v>
      </c>
      <c r="G87">
        <v>268.51</v>
      </c>
    </row>
    <row r="88" spans="1:7">
      <c r="A88">
        <f t="shared" si="1"/>
        <v>87</v>
      </c>
      <c r="B88" t="s">
        <v>114</v>
      </c>
      <c r="C88" t="s">
        <v>78</v>
      </c>
      <c r="D88">
        <v>2011</v>
      </c>
      <c r="E88">
        <v>13.5</v>
      </c>
      <c r="F88">
        <v>1539</v>
      </c>
      <c r="G88">
        <v>1167.02</v>
      </c>
    </row>
    <row r="89" spans="1:7">
      <c r="A89">
        <f t="shared" si="1"/>
        <v>88</v>
      </c>
      <c r="B89" t="s">
        <v>115</v>
      </c>
      <c r="C89" t="s">
        <v>78</v>
      </c>
      <c r="D89">
        <v>2014</v>
      </c>
      <c r="E89">
        <v>11.4</v>
      </c>
      <c r="F89">
        <v>1180</v>
      </c>
      <c r="G89">
        <v>327.38</v>
      </c>
    </row>
    <row r="90" spans="1:7">
      <c r="A90">
        <f t="shared" si="1"/>
        <v>89</v>
      </c>
      <c r="B90" t="s">
        <v>116</v>
      </c>
      <c r="C90" t="s">
        <v>85</v>
      </c>
      <c r="D90">
        <v>2018</v>
      </c>
      <c r="E90">
        <v>16.2</v>
      </c>
      <c r="F90">
        <v>1898</v>
      </c>
      <c r="G90">
        <v>355.99</v>
      </c>
    </row>
    <row r="91" spans="1:7">
      <c r="A91">
        <f t="shared" si="1"/>
        <v>90</v>
      </c>
      <c r="B91" t="s">
        <v>117</v>
      </c>
      <c r="C91" t="s">
        <v>85</v>
      </c>
      <c r="D91">
        <v>2015</v>
      </c>
      <c r="E91">
        <v>4.5</v>
      </c>
      <c r="F91">
        <v>164</v>
      </c>
      <c r="G91">
        <v>280.5</v>
      </c>
    </row>
    <row r="92" spans="1:7">
      <c r="A92">
        <f t="shared" si="1"/>
        <v>91</v>
      </c>
      <c r="B92" t="s">
        <v>118</v>
      </c>
      <c r="C92" t="s">
        <v>82</v>
      </c>
      <c r="D92">
        <v>2014</v>
      </c>
      <c r="E92">
        <v>15.6</v>
      </c>
      <c r="F92">
        <v>1707</v>
      </c>
      <c r="G92">
        <v>586.54</v>
      </c>
    </row>
    <row r="93" spans="1:7">
      <c r="A93">
        <f t="shared" si="1"/>
        <v>92</v>
      </c>
      <c r="B93" t="s">
        <v>119</v>
      </c>
      <c r="C93" t="s">
        <v>82</v>
      </c>
      <c r="D93">
        <v>2015</v>
      </c>
      <c r="E93">
        <v>8.4</v>
      </c>
      <c r="F93">
        <v>1737</v>
      </c>
      <c r="G93">
        <v>210.46</v>
      </c>
    </row>
    <row r="94" spans="1:7">
      <c r="A94">
        <f t="shared" si="1"/>
        <v>93</v>
      </c>
      <c r="B94" t="s">
        <v>120</v>
      </c>
      <c r="C94" t="s">
        <v>82</v>
      </c>
      <c r="D94">
        <v>2013</v>
      </c>
      <c r="E94">
        <v>5.6</v>
      </c>
      <c r="F94">
        <v>1538</v>
      </c>
      <c r="G94">
        <v>210.4</v>
      </c>
    </row>
    <row r="95" spans="1:7">
      <c r="A95">
        <f t="shared" si="1"/>
        <v>94</v>
      </c>
      <c r="B95" t="s">
        <v>121</v>
      </c>
      <c r="C95" t="s">
        <v>82</v>
      </c>
      <c r="D95">
        <v>2015</v>
      </c>
      <c r="E95">
        <v>10.199999999999999</v>
      </c>
      <c r="F95">
        <v>363</v>
      </c>
      <c r="G95">
        <v>958.56</v>
      </c>
    </row>
    <row r="96" spans="1:7">
      <c r="A96">
        <f t="shared" si="1"/>
        <v>95</v>
      </c>
      <c r="B96" t="s">
        <v>122</v>
      </c>
      <c r="C96" t="s">
        <v>82</v>
      </c>
      <c r="D96">
        <v>2016</v>
      </c>
      <c r="E96">
        <v>6.3</v>
      </c>
      <c r="F96">
        <v>1696</v>
      </c>
      <c r="G96">
        <v>422.72</v>
      </c>
    </row>
    <row r="97" spans="1:7">
      <c r="A97">
        <f t="shared" si="1"/>
        <v>96</v>
      </c>
      <c r="B97" t="s">
        <v>123</v>
      </c>
      <c r="C97" t="s">
        <v>82</v>
      </c>
      <c r="D97">
        <v>2018</v>
      </c>
      <c r="E97">
        <v>3.8</v>
      </c>
      <c r="F97">
        <v>1217</v>
      </c>
      <c r="G97">
        <v>236.8</v>
      </c>
    </row>
    <row r="98" spans="1:7">
      <c r="A98">
        <f t="shared" si="1"/>
        <v>97</v>
      </c>
      <c r="B98" t="s">
        <v>124</v>
      </c>
      <c r="C98" t="s">
        <v>82</v>
      </c>
      <c r="D98">
        <v>2017</v>
      </c>
      <c r="E98">
        <v>4.0999999999999996</v>
      </c>
      <c r="F98">
        <v>526</v>
      </c>
      <c r="G98">
        <v>373.93</v>
      </c>
    </row>
    <row r="99" spans="1:7">
      <c r="A99">
        <f t="shared" si="1"/>
        <v>98</v>
      </c>
      <c r="B99" t="s">
        <v>125</v>
      </c>
      <c r="C99" t="s">
        <v>82</v>
      </c>
      <c r="D99">
        <v>2016</v>
      </c>
      <c r="E99">
        <v>12.3</v>
      </c>
      <c r="F99">
        <v>1956</v>
      </c>
      <c r="G99">
        <v>562.01</v>
      </c>
    </row>
    <row r="100" spans="1:7">
      <c r="A100">
        <f t="shared" si="1"/>
        <v>99</v>
      </c>
      <c r="B100" t="s">
        <v>126</v>
      </c>
      <c r="C100" t="s">
        <v>82</v>
      </c>
      <c r="D100">
        <v>2016</v>
      </c>
      <c r="E100">
        <v>23</v>
      </c>
      <c r="F100">
        <v>279</v>
      </c>
      <c r="G100">
        <v>1059.27</v>
      </c>
    </row>
    <row r="101" spans="1:7">
      <c r="A101">
        <f t="shared" si="1"/>
        <v>100</v>
      </c>
      <c r="B101" t="s">
        <v>127</v>
      </c>
      <c r="C101" t="s">
        <v>82</v>
      </c>
      <c r="D101">
        <v>2015</v>
      </c>
      <c r="E101">
        <v>4.4000000000000004</v>
      </c>
      <c r="F101">
        <v>1985</v>
      </c>
      <c r="G101">
        <v>263.73</v>
      </c>
    </row>
    <row r="102" spans="1:7">
      <c r="A102">
        <f t="shared" si="1"/>
        <v>101</v>
      </c>
      <c r="B102" t="s">
        <v>128</v>
      </c>
      <c r="C102" t="s">
        <v>82</v>
      </c>
      <c r="D102">
        <v>2013</v>
      </c>
      <c r="E102">
        <v>5.2</v>
      </c>
      <c r="F102">
        <v>1531</v>
      </c>
      <c r="G102">
        <v>154.63999999999999</v>
      </c>
    </row>
    <row r="103" spans="1:7">
      <c r="A103">
        <f t="shared" si="1"/>
        <v>102</v>
      </c>
      <c r="B103" t="s">
        <v>129</v>
      </c>
      <c r="C103" t="s">
        <v>82</v>
      </c>
      <c r="D103">
        <v>2016</v>
      </c>
      <c r="E103">
        <v>2.6</v>
      </c>
      <c r="F103">
        <v>1076</v>
      </c>
      <c r="G103">
        <v>137.65</v>
      </c>
    </row>
    <row r="104" spans="1:7">
      <c r="A104">
        <f t="shared" si="1"/>
        <v>103</v>
      </c>
      <c r="B104" t="s">
        <v>130</v>
      </c>
      <c r="C104" t="s">
        <v>82</v>
      </c>
      <c r="D104">
        <v>2015</v>
      </c>
      <c r="E104">
        <v>3.4</v>
      </c>
      <c r="F104">
        <v>1500</v>
      </c>
      <c r="G104">
        <v>274.2</v>
      </c>
    </row>
    <row r="105" spans="1:7">
      <c r="A105">
        <f t="shared" si="1"/>
        <v>104</v>
      </c>
      <c r="B105" t="s">
        <v>131</v>
      </c>
      <c r="C105" t="s">
        <v>82</v>
      </c>
      <c r="D105">
        <v>2017</v>
      </c>
      <c r="E105">
        <v>2.7</v>
      </c>
      <c r="F105">
        <v>1998</v>
      </c>
      <c r="G105">
        <v>183.34</v>
      </c>
    </row>
    <row r="106" spans="1:7">
      <c r="A106">
        <f t="shared" si="1"/>
        <v>105</v>
      </c>
      <c r="B106" t="s">
        <v>132</v>
      </c>
      <c r="C106" t="s">
        <v>82</v>
      </c>
      <c r="D106">
        <v>2014</v>
      </c>
      <c r="E106">
        <v>3.1</v>
      </c>
      <c r="F106">
        <v>1100</v>
      </c>
      <c r="G106">
        <v>269.19</v>
      </c>
    </row>
    <row r="107" spans="1:7">
      <c r="A107">
        <f t="shared" si="1"/>
        <v>106</v>
      </c>
      <c r="B107" t="s">
        <v>133</v>
      </c>
      <c r="C107" t="s">
        <v>82</v>
      </c>
      <c r="D107">
        <v>2018</v>
      </c>
      <c r="E107">
        <v>2.9</v>
      </c>
      <c r="F107">
        <v>710</v>
      </c>
      <c r="G107">
        <v>159.91</v>
      </c>
    </row>
    <row r="108" spans="1:7">
      <c r="A108">
        <f t="shared" si="1"/>
        <v>107</v>
      </c>
      <c r="B108" t="s">
        <v>134</v>
      </c>
      <c r="C108" t="s">
        <v>82</v>
      </c>
      <c r="D108">
        <v>2017</v>
      </c>
      <c r="E108">
        <v>6.7</v>
      </c>
      <c r="F108">
        <v>1180</v>
      </c>
      <c r="G108">
        <v>328.96</v>
      </c>
    </row>
    <row r="109" spans="1:7">
      <c r="A109">
        <f t="shared" si="1"/>
        <v>108</v>
      </c>
      <c r="B109" t="s">
        <v>135</v>
      </c>
      <c r="C109" t="s">
        <v>82</v>
      </c>
      <c r="D109">
        <v>2016</v>
      </c>
      <c r="E109">
        <v>3.9</v>
      </c>
      <c r="F109">
        <v>489</v>
      </c>
      <c r="G109">
        <v>88.46</v>
      </c>
    </row>
    <row r="110" spans="1:7">
      <c r="A110">
        <f t="shared" si="1"/>
        <v>109</v>
      </c>
      <c r="B110" t="s">
        <v>136</v>
      </c>
      <c r="C110" t="s">
        <v>82</v>
      </c>
      <c r="D110">
        <v>2017</v>
      </c>
      <c r="E110">
        <v>2.4</v>
      </c>
      <c r="F110">
        <v>921</v>
      </c>
      <c r="G110">
        <v>170.13</v>
      </c>
    </row>
    <row r="111" spans="1:7">
      <c r="A111">
        <f t="shared" si="1"/>
        <v>110</v>
      </c>
      <c r="B111" t="s">
        <v>137</v>
      </c>
      <c r="C111" t="s">
        <v>80</v>
      </c>
      <c r="D111">
        <v>2017</v>
      </c>
      <c r="E111">
        <v>5.0999999999999996</v>
      </c>
      <c r="F111">
        <v>1860</v>
      </c>
      <c r="G111">
        <v>173.38</v>
      </c>
    </row>
    <row r="112" spans="1:7">
      <c r="A112">
        <f t="shared" si="1"/>
        <v>111</v>
      </c>
      <c r="B112" t="s">
        <v>138</v>
      </c>
      <c r="C112" t="s">
        <v>80</v>
      </c>
      <c r="D112">
        <v>2018</v>
      </c>
      <c r="E112">
        <v>3.6</v>
      </c>
      <c r="F112">
        <v>214</v>
      </c>
      <c r="G112">
        <v>104.19</v>
      </c>
    </row>
    <row r="113" spans="1:7">
      <c r="A113">
        <f t="shared" si="1"/>
        <v>112</v>
      </c>
      <c r="B113" t="s">
        <v>139</v>
      </c>
      <c r="C113" t="s">
        <v>80</v>
      </c>
      <c r="D113">
        <v>2015</v>
      </c>
      <c r="E113">
        <v>6.8</v>
      </c>
      <c r="F113">
        <v>1992</v>
      </c>
      <c r="G113">
        <v>476.14</v>
      </c>
    </row>
    <row r="114" spans="1:7">
      <c r="A114">
        <f t="shared" si="1"/>
        <v>113</v>
      </c>
      <c r="B114" t="s">
        <v>140</v>
      </c>
      <c r="C114" t="s">
        <v>80</v>
      </c>
      <c r="D114">
        <v>2016</v>
      </c>
      <c r="E114">
        <v>4.2</v>
      </c>
      <c r="F114">
        <v>433</v>
      </c>
      <c r="G114">
        <v>406.08</v>
      </c>
    </row>
    <row r="115" spans="1:7">
      <c r="A115">
        <f t="shared" si="1"/>
        <v>114</v>
      </c>
      <c r="B115" t="s">
        <v>141</v>
      </c>
      <c r="C115" t="s">
        <v>80</v>
      </c>
      <c r="D115">
        <v>2014</v>
      </c>
      <c r="E115">
        <v>2.5</v>
      </c>
      <c r="F115">
        <v>1600</v>
      </c>
      <c r="G115">
        <v>232.99</v>
      </c>
    </row>
    <row r="116" spans="1:7">
      <c r="A116">
        <f t="shared" si="1"/>
        <v>115</v>
      </c>
      <c r="B116" t="s">
        <v>142</v>
      </c>
      <c r="C116" t="s">
        <v>80</v>
      </c>
      <c r="D116">
        <v>2016</v>
      </c>
      <c r="E116">
        <v>11.1</v>
      </c>
      <c r="F116">
        <v>757</v>
      </c>
      <c r="G116">
        <v>890.36</v>
      </c>
    </row>
    <row r="117" spans="1:7">
      <c r="A117">
        <f t="shared" si="1"/>
        <v>116</v>
      </c>
      <c r="B117" t="s">
        <v>143</v>
      </c>
      <c r="C117" t="s">
        <v>80</v>
      </c>
      <c r="D117">
        <v>2016</v>
      </c>
      <c r="E117">
        <v>29</v>
      </c>
      <c r="F117">
        <v>1009</v>
      </c>
      <c r="G117">
        <v>1328.92</v>
      </c>
    </row>
    <row r="118" spans="1:7">
      <c r="A118">
        <f t="shared" si="1"/>
        <v>117</v>
      </c>
      <c r="B118" t="s">
        <v>144</v>
      </c>
      <c r="C118" t="s">
        <v>80</v>
      </c>
      <c r="D118">
        <v>2015</v>
      </c>
      <c r="E118">
        <v>15.2</v>
      </c>
      <c r="F118">
        <v>521</v>
      </c>
      <c r="G118">
        <v>1369.68</v>
      </c>
    </row>
    <row r="119" spans="1:7">
      <c r="A119">
        <f t="shared" si="1"/>
        <v>118</v>
      </c>
      <c r="B119" t="s">
        <v>145</v>
      </c>
      <c r="C119" t="s">
        <v>80</v>
      </c>
      <c r="D119">
        <v>2016</v>
      </c>
      <c r="E119">
        <v>5.7</v>
      </c>
      <c r="F119">
        <v>277</v>
      </c>
      <c r="G119">
        <v>129.47</v>
      </c>
    </row>
    <row r="120" spans="1:7">
      <c r="A120">
        <f t="shared" si="1"/>
        <v>119</v>
      </c>
      <c r="B120" t="s">
        <v>146</v>
      </c>
      <c r="C120" t="s">
        <v>80</v>
      </c>
      <c r="D120">
        <v>2017</v>
      </c>
      <c r="E120">
        <v>12.3</v>
      </c>
      <c r="F120">
        <v>1953</v>
      </c>
      <c r="G120">
        <v>518.92999999999995</v>
      </c>
    </row>
    <row r="121" spans="1:7">
      <c r="A121">
        <f t="shared" si="1"/>
        <v>120</v>
      </c>
      <c r="B121" t="s">
        <v>147</v>
      </c>
      <c r="C121" t="s">
        <v>80</v>
      </c>
      <c r="D121">
        <v>2017</v>
      </c>
      <c r="E121">
        <v>11.5</v>
      </c>
      <c r="F121">
        <v>629</v>
      </c>
      <c r="G121">
        <v>719.05</v>
      </c>
    </row>
    <row r="122" spans="1:7">
      <c r="A122">
        <f t="shared" si="1"/>
        <v>121</v>
      </c>
      <c r="B122" t="s">
        <v>148</v>
      </c>
      <c r="C122" t="s">
        <v>80</v>
      </c>
      <c r="D122">
        <v>2019</v>
      </c>
      <c r="E122">
        <v>1.8</v>
      </c>
      <c r="F122">
        <v>1430</v>
      </c>
      <c r="G122">
        <v>89.24</v>
      </c>
    </row>
    <row r="123" spans="1:7">
      <c r="A123">
        <f t="shared" si="1"/>
        <v>122</v>
      </c>
      <c r="B123" t="s">
        <v>149</v>
      </c>
      <c r="C123" t="s">
        <v>88</v>
      </c>
      <c r="D123">
        <v>2015</v>
      </c>
      <c r="E123">
        <v>14.4</v>
      </c>
      <c r="F123">
        <v>1386</v>
      </c>
      <c r="G123">
        <v>921.55</v>
      </c>
    </row>
    <row r="124" spans="1:7">
      <c r="A124">
        <f t="shared" si="1"/>
        <v>123</v>
      </c>
      <c r="B124" t="s">
        <v>150</v>
      </c>
      <c r="C124" t="s">
        <v>88</v>
      </c>
      <c r="D124">
        <v>2017</v>
      </c>
      <c r="E124">
        <v>12.8</v>
      </c>
      <c r="F124">
        <v>255</v>
      </c>
      <c r="G124">
        <v>504.97</v>
      </c>
    </row>
    <row r="125" spans="1:7">
      <c r="A125">
        <f t="shared" si="1"/>
        <v>124</v>
      </c>
      <c r="B125" t="s">
        <v>151</v>
      </c>
      <c r="C125" t="s">
        <v>88</v>
      </c>
      <c r="D125">
        <v>2018</v>
      </c>
      <c r="E125">
        <v>36</v>
      </c>
      <c r="F125">
        <v>781</v>
      </c>
      <c r="G125">
        <v>2785.58</v>
      </c>
    </row>
    <row r="126" spans="1:7">
      <c r="A126">
        <f t="shared" si="1"/>
        <v>125</v>
      </c>
      <c r="B126" t="s">
        <v>152</v>
      </c>
      <c r="C126" t="s">
        <v>88</v>
      </c>
      <c r="D126">
        <v>2016</v>
      </c>
      <c r="E126">
        <v>13.7</v>
      </c>
      <c r="F126">
        <v>768</v>
      </c>
      <c r="G126">
        <v>840.85</v>
      </c>
    </row>
    <row r="127" spans="1:7">
      <c r="A127">
        <f t="shared" si="1"/>
        <v>126</v>
      </c>
      <c r="B127" t="s">
        <v>153</v>
      </c>
      <c r="C127" t="s">
        <v>88</v>
      </c>
      <c r="D127">
        <v>2018</v>
      </c>
      <c r="E127">
        <v>3.5</v>
      </c>
      <c r="F127">
        <v>1088</v>
      </c>
      <c r="G127">
        <v>240.11</v>
      </c>
    </row>
    <row r="128" spans="1:7">
      <c r="A128">
        <f t="shared" si="1"/>
        <v>127</v>
      </c>
      <c r="B128" t="s">
        <v>154</v>
      </c>
      <c r="C128" t="s">
        <v>88</v>
      </c>
      <c r="D128">
        <v>2018</v>
      </c>
      <c r="E128">
        <v>13</v>
      </c>
      <c r="F128">
        <v>1922</v>
      </c>
      <c r="G128">
        <v>505.83</v>
      </c>
    </row>
    <row r="129" spans="1:7">
      <c r="A129">
        <f t="shared" si="1"/>
        <v>128</v>
      </c>
      <c r="B129" t="s">
        <v>155</v>
      </c>
      <c r="C129" t="s">
        <v>88</v>
      </c>
      <c r="D129">
        <v>2018</v>
      </c>
      <c r="E129">
        <v>4.8</v>
      </c>
      <c r="F129">
        <v>678</v>
      </c>
      <c r="G129">
        <v>287.05</v>
      </c>
    </row>
    <row r="130" spans="1:7">
      <c r="A130">
        <f t="shared" si="1"/>
        <v>129</v>
      </c>
      <c r="B130" t="s">
        <v>156</v>
      </c>
      <c r="C130" t="s">
        <v>88</v>
      </c>
      <c r="D130">
        <v>2017</v>
      </c>
      <c r="E130">
        <v>6.1</v>
      </c>
      <c r="F130">
        <v>682</v>
      </c>
      <c r="G130">
        <v>512.96</v>
      </c>
    </row>
    <row r="131" spans="1:7">
      <c r="A131">
        <f t="shared" ref="A131:A154" si="2">ROW(A130)</f>
        <v>130</v>
      </c>
      <c r="B131" t="s">
        <v>157</v>
      </c>
      <c r="C131" t="s">
        <v>88</v>
      </c>
      <c r="D131">
        <v>2016</v>
      </c>
      <c r="E131">
        <v>10.3</v>
      </c>
      <c r="F131">
        <v>1282</v>
      </c>
      <c r="G131">
        <v>617.49</v>
      </c>
    </row>
    <row r="132" spans="1:7">
      <c r="A132">
        <f t="shared" si="2"/>
        <v>131</v>
      </c>
      <c r="B132" t="s">
        <v>158</v>
      </c>
      <c r="C132" t="s">
        <v>88</v>
      </c>
      <c r="D132">
        <v>2017</v>
      </c>
      <c r="E132">
        <v>11.6</v>
      </c>
      <c r="F132">
        <v>1457</v>
      </c>
      <c r="G132">
        <v>406.85</v>
      </c>
    </row>
    <row r="133" spans="1:7">
      <c r="A133">
        <f t="shared" si="2"/>
        <v>132</v>
      </c>
      <c r="B133" t="s">
        <v>159</v>
      </c>
      <c r="C133" t="s">
        <v>81</v>
      </c>
      <c r="D133">
        <v>2019</v>
      </c>
      <c r="E133">
        <v>3.4</v>
      </c>
      <c r="F133">
        <v>708</v>
      </c>
      <c r="G133">
        <v>234.64</v>
      </c>
    </row>
    <row r="134" spans="1:7">
      <c r="A134">
        <f t="shared" si="2"/>
        <v>133</v>
      </c>
      <c r="B134" t="s">
        <v>160</v>
      </c>
      <c r="C134" t="s">
        <v>77</v>
      </c>
      <c r="D134">
        <v>2016</v>
      </c>
      <c r="E134">
        <v>4.0999999999999996</v>
      </c>
      <c r="F134">
        <v>1468</v>
      </c>
      <c r="G134">
        <v>269.73</v>
      </c>
    </row>
    <row r="135" spans="1:7">
      <c r="A135">
        <f t="shared" si="2"/>
        <v>134</v>
      </c>
      <c r="B135" t="s">
        <v>161</v>
      </c>
      <c r="C135" t="s">
        <v>82</v>
      </c>
      <c r="D135">
        <v>2019</v>
      </c>
      <c r="E135">
        <v>3.7</v>
      </c>
      <c r="F135">
        <v>1606</v>
      </c>
      <c r="G135">
        <v>156.71</v>
      </c>
    </row>
    <row r="136" spans="1:7">
      <c r="A136">
        <f t="shared" si="2"/>
        <v>135</v>
      </c>
      <c r="B136" t="s">
        <v>162</v>
      </c>
      <c r="C136" t="s">
        <v>82</v>
      </c>
      <c r="D136">
        <v>2020</v>
      </c>
      <c r="E136">
        <v>4.9000000000000004</v>
      </c>
      <c r="F136">
        <v>1550</v>
      </c>
      <c r="G136">
        <v>177.45</v>
      </c>
    </row>
    <row r="137" spans="1:7">
      <c r="A137">
        <f t="shared" si="2"/>
        <v>136</v>
      </c>
      <c r="B137" t="s">
        <v>163</v>
      </c>
      <c r="C137" t="s">
        <v>79</v>
      </c>
      <c r="D137">
        <v>2014</v>
      </c>
      <c r="E137">
        <v>13</v>
      </c>
      <c r="F137">
        <v>1922</v>
      </c>
      <c r="G137">
        <v>425.33</v>
      </c>
    </row>
    <row r="138" spans="1:7">
      <c r="A138">
        <f t="shared" si="2"/>
        <v>137</v>
      </c>
      <c r="B138" t="s">
        <v>164</v>
      </c>
      <c r="C138" t="s">
        <v>77</v>
      </c>
      <c r="D138">
        <v>2015</v>
      </c>
      <c r="E138">
        <v>3.6</v>
      </c>
      <c r="F138">
        <v>154</v>
      </c>
      <c r="G138">
        <v>125.43</v>
      </c>
    </row>
    <row r="139" spans="1:7">
      <c r="A139">
        <f t="shared" si="2"/>
        <v>138</v>
      </c>
      <c r="B139" t="s">
        <v>165</v>
      </c>
      <c r="C139" t="s">
        <v>79</v>
      </c>
      <c r="D139">
        <v>2014</v>
      </c>
      <c r="E139">
        <v>2.9</v>
      </c>
      <c r="F139">
        <v>587</v>
      </c>
      <c r="G139">
        <v>178.12</v>
      </c>
    </row>
    <row r="140" spans="1:7">
      <c r="A140">
        <f t="shared" si="2"/>
        <v>139</v>
      </c>
      <c r="B140" t="s">
        <v>166</v>
      </c>
      <c r="C140" t="s">
        <v>87</v>
      </c>
      <c r="D140">
        <v>2020</v>
      </c>
      <c r="E140">
        <v>1.5</v>
      </c>
      <c r="F140">
        <v>1103</v>
      </c>
      <c r="G140">
        <v>69.97</v>
      </c>
    </row>
    <row r="141" spans="1:7">
      <c r="A141">
        <f t="shared" si="2"/>
        <v>140</v>
      </c>
      <c r="B141" t="s">
        <v>167</v>
      </c>
      <c r="C141" t="s">
        <v>86</v>
      </c>
      <c r="D141">
        <v>2015</v>
      </c>
      <c r="E141">
        <v>38</v>
      </c>
      <c r="F141">
        <v>322</v>
      </c>
      <c r="G141">
        <v>3187.55</v>
      </c>
    </row>
    <row r="142" spans="1:7">
      <c r="A142">
        <f t="shared" si="2"/>
        <v>141</v>
      </c>
      <c r="B142" t="s">
        <v>168</v>
      </c>
      <c r="C142" t="s">
        <v>86</v>
      </c>
      <c r="D142">
        <v>2016</v>
      </c>
      <c r="E142">
        <v>28</v>
      </c>
      <c r="F142">
        <v>1762</v>
      </c>
      <c r="G142">
        <v>1491.95</v>
      </c>
    </row>
    <row r="143" spans="1:7">
      <c r="A143">
        <f t="shared" si="2"/>
        <v>142</v>
      </c>
      <c r="B143" t="s">
        <v>169</v>
      </c>
      <c r="C143" t="s">
        <v>87</v>
      </c>
      <c r="D143">
        <v>2018</v>
      </c>
      <c r="E143">
        <v>2.1</v>
      </c>
      <c r="F143">
        <v>1100</v>
      </c>
      <c r="G143">
        <v>103.21</v>
      </c>
    </row>
    <row r="144" spans="1:7">
      <c r="A144">
        <f t="shared" si="2"/>
        <v>143</v>
      </c>
      <c r="B144" t="s">
        <v>170</v>
      </c>
      <c r="C144" t="s">
        <v>85</v>
      </c>
      <c r="D144">
        <v>2013</v>
      </c>
      <c r="E144">
        <v>21</v>
      </c>
      <c r="F144">
        <v>596</v>
      </c>
      <c r="G144">
        <v>426.97</v>
      </c>
    </row>
    <row r="145" spans="1:7">
      <c r="A145">
        <f t="shared" si="2"/>
        <v>144</v>
      </c>
      <c r="B145" t="s">
        <v>171</v>
      </c>
      <c r="C145" t="s">
        <v>172</v>
      </c>
      <c r="D145">
        <v>2016</v>
      </c>
      <c r="E145">
        <v>1.6</v>
      </c>
      <c r="F145">
        <v>680</v>
      </c>
      <c r="G145">
        <v>112.9</v>
      </c>
    </row>
    <row r="146" spans="1:7">
      <c r="A146">
        <f t="shared" si="2"/>
        <v>145</v>
      </c>
      <c r="B146" t="s">
        <v>173</v>
      </c>
      <c r="C146" t="s">
        <v>90</v>
      </c>
      <c r="D146">
        <v>2013</v>
      </c>
      <c r="E146">
        <v>1.9</v>
      </c>
      <c r="F146">
        <v>1076</v>
      </c>
      <c r="G146">
        <v>88.3</v>
      </c>
    </row>
    <row r="147" spans="1:7">
      <c r="A147">
        <f t="shared" si="2"/>
        <v>146</v>
      </c>
      <c r="B147" t="s">
        <v>174</v>
      </c>
      <c r="C147" t="s">
        <v>77</v>
      </c>
      <c r="D147">
        <v>2021</v>
      </c>
      <c r="E147">
        <v>0.8</v>
      </c>
      <c r="F147">
        <v>377</v>
      </c>
      <c r="G147">
        <v>24.68</v>
      </c>
    </row>
    <row r="148" spans="1:7">
      <c r="A148">
        <f t="shared" si="2"/>
        <v>147</v>
      </c>
      <c r="B148" t="s">
        <v>175</v>
      </c>
      <c r="C148" t="s">
        <v>176</v>
      </c>
      <c r="D148">
        <v>2018</v>
      </c>
      <c r="E148">
        <v>1.1000000000000001</v>
      </c>
      <c r="F148">
        <v>836</v>
      </c>
      <c r="G148">
        <v>61.32</v>
      </c>
    </row>
    <row r="149" spans="1:7">
      <c r="A149">
        <f t="shared" si="2"/>
        <v>148</v>
      </c>
      <c r="B149" t="s">
        <v>177</v>
      </c>
      <c r="C149" t="s">
        <v>79</v>
      </c>
      <c r="D149">
        <v>2013</v>
      </c>
      <c r="E149">
        <v>10.3</v>
      </c>
      <c r="F149">
        <v>940</v>
      </c>
      <c r="G149">
        <v>435.56</v>
      </c>
    </row>
    <row r="150" spans="1:7">
      <c r="A150">
        <f t="shared" si="2"/>
        <v>149</v>
      </c>
      <c r="B150" t="s">
        <v>178</v>
      </c>
      <c r="C150" t="s">
        <v>85</v>
      </c>
      <c r="D150">
        <v>2018</v>
      </c>
      <c r="E150">
        <v>2.5</v>
      </c>
      <c r="F150">
        <v>138</v>
      </c>
      <c r="G150">
        <v>63.53</v>
      </c>
    </row>
    <row r="151" spans="1:7">
      <c r="A151">
        <f t="shared" si="2"/>
        <v>150</v>
      </c>
      <c r="B151" t="s">
        <v>179</v>
      </c>
      <c r="C151" t="s">
        <v>82</v>
      </c>
      <c r="D151">
        <v>2020</v>
      </c>
      <c r="E151">
        <v>2.1</v>
      </c>
      <c r="F151">
        <v>116</v>
      </c>
      <c r="G151">
        <v>57.06</v>
      </c>
    </row>
    <row r="152" spans="1:7">
      <c r="A152">
        <f t="shared" si="2"/>
        <v>151</v>
      </c>
      <c r="B152" t="s">
        <v>180</v>
      </c>
      <c r="C152" t="s">
        <v>82</v>
      </c>
      <c r="D152">
        <v>2020</v>
      </c>
      <c r="E152">
        <v>2.9</v>
      </c>
      <c r="F152">
        <v>635</v>
      </c>
      <c r="G152">
        <v>235.19</v>
      </c>
    </row>
    <row r="153" spans="1:7">
      <c r="A153">
        <f t="shared" si="2"/>
        <v>152</v>
      </c>
      <c r="B153" t="s">
        <v>181</v>
      </c>
      <c r="C153" t="s">
        <v>82</v>
      </c>
      <c r="D153">
        <v>2017</v>
      </c>
      <c r="E153">
        <v>3.6</v>
      </c>
      <c r="F153">
        <v>1369</v>
      </c>
      <c r="G153">
        <v>121.4</v>
      </c>
    </row>
    <row r="154" spans="1:7">
      <c r="A154">
        <f t="shared" si="2"/>
        <v>153</v>
      </c>
      <c r="B154" t="s">
        <v>182</v>
      </c>
      <c r="C154" t="s">
        <v>82</v>
      </c>
      <c r="D154">
        <v>2019</v>
      </c>
      <c r="E154">
        <v>1.2</v>
      </c>
      <c r="F154">
        <v>1113</v>
      </c>
      <c r="G154">
        <v>40.1</v>
      </c>
    </row>
    <row r="155" spans="1:7">
      <c r="A155">
        <v>134</v>
      </c>
      <c r="B155" t="s">
        <v>183</v>
      </c>
      <c r="C155" t="s">
        <v>80</v>
      </c>
      <c r="D155">
        <v>2012</v>
      </c>
      <c r="E155">
        <v>7.5</v>
      </c>
      <c r="F155">
        <v>841</v>
      </c>
      <c r="G155">
        <v>205.65</v>
      </c>
    </row>
    <row r="156" spans="1:7">
      <c r="A156">
        <v>135</v>
      </c>
      <c r="B156" t="s">
        <v>184</v>
      </c>
      <c r="C156" t="s">
        <v>84</v>
      </c>
      <c r="D156">
        <v>2015</v>
      </c>
      <c r="E156">
        <v>1.3</v>
      </c>
      <c r="F156">
        <v>272</v>
      </c>
      <c r="G156">
        <v>85.42</v>
      </c>
    </row>
    <row r="157" spans="1:7">
      <c r="A157">
        <v>136</v>
      </c>
      <c r="B157" t="s">
        <v>185</v>
      </c>
      <c r="C157" t="s">
        <v>78</v>
      </c>
      <c r="D157">
        <v>2020</v>
      </c>
      <c r="E157">
        <v>3.1</v>
      </c>
      <c r="F157">
        <v>1448</v>
      </c>
      <c r="G157">
        <v>177.3</v>
      </c>
    </row>
    <row r="158" spans="1:7">
      <c r="A158">
        <v>137</v>
      </c>
      <c r="B158" t="s">
        <v>186</v>
      </c>
      <c r="C158" t="s">
        <v>88</v>
      </c>
      <c r="D158">
        <v>2012</v>
      </c>
      <c r="E158">
        <v>11.4</v>
      </c>
      <c r="F158">
        <v>220</v>
      </c>
      <c r="G158">
        <v>480.04</v>
      </c>
    </row>
    <row r="159" spans="1:7">
      <c r="A159">
        <v>138</v>
      </c>
      <c r="B159" t="s">
        <v>187</v>
      </c>
      <c r="C159" t="s">
        <v>79</v>
      </c>
      <c r="D159">
        <v>2018</v>
      </c>
      <c r="E159">
        <v>6</v>
      </c>
      <c r="F159">
        <v>745</v>
      </c>
      <c r="G159">
        <v>465.19</v>
      </c>
    </row>
    <row r="160" spans="1:7">
      <c r="A160">
        <v>139</v>
      </c>
      <c r="B160" t="s">
        <v>188</v>
      </c>
      <c r="C160" t="s">
        <v>88</v>
      </c>
      <c r="D160">
        <v>2021</v>
      </c>
      <c r="E160">
        <v>7.8</v>
      </c>
      <c r="F160">
        <v>469</v>
      </c>
      <c r="G160">
        <v>167.77</v>
      </c>
    </row>
    <row r="161" spans="1:7">
      <c r="A161">
        <v>140</v>
      </c>
      <c r="B161" t="s">
        <v>189</v>
      </c>
      <c r="C161" t="s">
        <v>84</v>
      </c>
      <c r="D161">
        <v>2021</v>
      </c>
      <c r="E161">
        <v>2.2999999999999998</v>
      </c>
      <c r="F161">
        <v>443</v>
      </c>
      <c r="G161">
        <v>50.77</v>
      </c>
    </row>
    <row r="162" spans="1:7">
      <c r="A162">
        <v>141</v>
      </c>
      <c r="B162" t="s">
        <v>190</v>
      </c>
      <c r="C162" t="s">
        <v>85</v>
      </c>
      <c r="D162">
        <v>2020</v>
      </c>
      <c r="E162">
        <v>3.4</v>
      </c>
      <c r="F162">
        <v>707</v>
      </c>
      <c r="G162">
        <v>224.6</v>
      </c>
    </row>
    <row r="163" spans="1:7">
      <c r="A163">
        <v>142</v>
      </c>
      <c r="B163" t="s">
        <v>191</v>
      </c>
      <c r="C163" t="s">
        <v>78</v>
      </c>
      <c r="D163">
        <v>2017</v>
      </c>
      <c r="E163">
        <v>9.8000000000000007</v>
      </c>
      <c r="F163">
        <v>324</v>
      </c>
      <c r="G163">
        <v>753.68</v>
      </c>
    </row>
    <row r="164" spans="1:7">
      <c r="A164">
        <v>143</v>
      </c>
      <c r="B164" t="s">
        <v>192</v>
      </c>
      <c r="C164" t="s">
        <v>97</v>
      </c>
      <c r="D164">
        <v>2012</v>
      </c>
      <c r="E164">
        <v>9.6</v>
      </c>
      <c r="F164">
        <v>379</v>
      </c>
      <c r="G164">
        <v>229.75</v>
      </c>
    </row>
    <row r="165" spans="1:7">
      <c r="A165">
        <v>144</v>
      </c>
      <c r="B165" t="s">
        <v>193</v>
      </c>
      <c r="C165" t="s">
        <v>81</v>
      </c>
      <c r="D165">
        <v>2016</v>
      </c>
      <c r="E165">
        <v>14.7</v>
      </c>
      <c r="F165">
        <v>881</v>
      </c>
      <c r="G165">
        <v>1101.02</v>
      </c>
    </row>
    <row r="166" spans="1:7">
      <c r="A166">
        <v>145</v>
      </c>
      <c r="B166" t="s">
        <v>194</v>
      </c>
      <c r="C166" t="s">
        <v>88</v>
      </c>
      <c r="D166">
        <v>2013</v>
      </c>
      <c r="E166">
        <v>14.7</v>
      </c>
      <c r="F166">
        <v>394</v>
      </c>
      <c r="G166">
        <v>828.15</v>
      </c>
    </row>
    <row r="167" spans="1:7">
      <c r="A167">
        <v>146</v>
      </c>
      <c r="B167" t="s">
        <v>195</v>
      </c>
      <c r="C167" t="s">
        <v>82</v>
      </c>
      <c r="D167">
        <v>2016</v>
      </c>
      <c r="E167">
        <v>11.1</v>
      </c>
      <c r="F167">
        <v>810</v>
      </c>
      <c r="G167">
        <v>437.58</v>
      </c>
    </row>
    <row r="168" spans="1:7">
      <c r="A168">
        <v>147</v>
      </c>
      <c r="B168" t="s">
        <v>196</v>
      </c>
      <c r="C168" t="s">
        <v>97</v>
      </c>
      <c r="D168">
        <v>2022</v>
      </c>
      <c r="E168">
        <v>8.5</v>
      </c>
      <c r="F168">
        <v>1019</v>
      </c>
      <c r="G168">
        <v>404.04</v>
      </c>
    </row>
    <row r="169" spans="1:7">
      <c r="A169">
        <v>148</v>
      </c>
      <c r="B169" t="s">
        <v>197</v>
      </c>
      <c r="C169" t="s">
        <v>77</v>
      </c>
      <c r="D169">
        <v>2018</v>
      </c>
      <c r="E169">
        <v>7.3</v>
      </c>
      <c r="F169">
        <v>1493</v>
      </c>
      <c r="G169">
        <v>437.52</v>
      </c>
    </row>
    <row r="170" spans="1:7">
      <c r="A170">
        <v>149</v>
      </c>
      <c r="B170" t="s">
        <v>198</v>
      </c>
      <c r="C170" t="s">
        <v>77</v>
      </c>
      <c r="D170">
        <v>2020</v>
      </c>
      <c r="E170">
        <v>0.7</v>
      </c>
      <c r="F170">
        <v>298</v>
      </c>
      <c r="G170">
        <v>47.41</v>
      </c>
    </row>
    <row r="171" spans="1:7">
      <c r="A171">
        <v>150</v>
      </c>
      <c r="B171" t="s">
        <v>199</v>
      </c>
      <c r="C171" t="s">
        <v>85</v>
      </c>
      <c r="D171">
        <v>2019</v>
      </c>
      <c r="E171">
        <v>7.1</v>
      </c>
      <c r="F171">
        <v>408</v>
      </c>
      <c r="G171">
        <v>331.86</v>
      </c>
    </row>
    <row r="172" spans="1:7">
      <c r="A172">
        <v>151</v>
      </c>
      <c r="B172" t="s">
        <v>200</v>
      </c>
      <c r="C172" t="s">
        <v>97</v>
      </c>
      <c r="D172">
        <v>2022</v>
      </c>
      <c r="E172">
        <v>0.9</v>
      </c>
      <c r="F172">
        <v>1425</v>
      </c>
      <c r="G172">
        <v>34.299999999999997</v>
      </c>
    </row>
    <row r="173" spans="1:7">
      <c r="A173">
        <v>152</v>
      </c>
      <c r="B173" t="s">
        <v>201</v>
      </c>
      <c r="C173" t="s">
        <v>82</v>
      </c>
      <c r="D173">
        <v>2016</v>
      </c>
      <c r="E173">
        <v>11.5</v>
      </c>
      <c r="F173">
        <v>741</v>
      </c>
      <c r="G173">
        <v>735.58</v>
      </c>
    </row>
    <row r="174" spans="1:7">
      <c r="A174">
        <v>153</v>
      </c>
      <c r="B174" t="s">
        <v>202</v>
      </c>
      <c r="C174" t="s">
        <v>79</v>
      </c>
      <c r="D174">
        <v>2018</v>
      </c>
      <c r="E174">
        <v>4.7</v>
      </c>
      <c r="F174">
        <v>1133</v>
      </c>
      <c r="G174">
        <v>163.21</v>
      </c>
    </row>
    <row r="175" spans="1:7">
      <c r="A175">
        <v>154</v>
      </c>
      <c r="B175" t="s">
        <v>203</v>
      </c>
      <c r="C175" t="s">
        <v>84</v>
      </c>
      <c r="D175">
        <v>2018</v>
      </c>
      <c r="E175">
        <v>7.1</v>
      </c>
      <c r="F175">
        <v>386</v>
      </c>
      <c r="G175">
        <v>220.09</v>
      </c>
    </row>
    <row r="176" spans="1:7">
      <c r="A176">
        <v>155</v>
      </c>
      <c r="B176" t="s">
        <v>204</v>
      </c>
      <c r="C176" t="s">
        <v>82</v>
      </c>
      <c r="D176">
        <v>2018</v>
      </c>
      <c r="E176">
        <v>7.9</v>
      </c>
      <c r="F176">
        <v>175</v>
      </c>
      <c r="G176">
        <v>513.49</v>
      </c>
    </row>
    <row r="177" spans="1:7">
      <c r="A177">
        <v>156</v>
      </c>
      <c r="B177" t="s">
        <v>205</v>
      </c>
      <c r="C177" t="s">
        <v>85</v>
      </c>
      <c r="D177">
        <v>2016</v>
      </c>
      <c r="E177">
        <v>6.6</v>
      </c>
      <c r="F177">
        <v>811</v>
      </c>
      <c r="G177">
        <v>250.67</v>
      </c>
    </row>
    <row r="178" spans="1:7">
      <c r="A178">
        <v>157</v>
      </c>
      <c r="B178" t="s">
        <v>206</v>
      </c>
      <c r="C178" t="s">
        <v>88</v>
      </c>
      <c r="D178">
        <v>2020</v>
      </c>
      <c r="E178">
        <v>5.0999999999999996</v>
      </c>
      <c r="F178">
        <v>1149</v>
      </c>
      <c r="G178">
        <v>370.22</v>
      </c>
    </row>
    <row r="179" spans="1:7">
      <c r="A179">
        <v>158</v>
      </c>
      <c r="B179" t="s">
        <v>207</v>
      </c>
      <c r="C179" t="s">
        <v>81</v>
      </c>
      <c r="D179">
        <v>2022</v>
      </c>
      <c r="E179">
        <v>10.3</v>
      </c>
      <c r="F179">
        <v>847</v>
      </c>
      <c r="G179">
        <v>610.12</v>
      </c>
    </row>
    <row r="180" spans="1:7">
      <c r="A180">
        <v>159</v>
      </c>
      <c r="B180" t="s">
        <v>208</v>
      </c>
      <c r="C180" t="s">
        <v>97</v>
      </c>
      <c r="D180">
        <v>2015</v>
      </c>
      <c r="E180">
        <v>8.6</v>
      </c>
      <c r="F180">
        <v>286</v>
      </c>
      <c r="G180">
        <v>260.13</v>
      </c>
    </row>
    <row r="181" spans="1:7">
      <c r="A181">
        <v>160</v>
      </c>
      <c r="B181" t="s">
        <v>209</v>
      </c>
      <c r="C181" t="s">
        <v>97</v>
      </c>
      <c r="D181">
        <v>2023</v>
      </c>
      <c r="E181">
        <v>6</v>
      </c>
      <c r="F181">
        <v>1396</v>
      </c>
      <c r="G181">
        <v>175.86</v>
      </c>
    </row>
    <row r="182" spans="1:7">
      <c r="A182">
        <v>161</v>
      </c>
      <c r="B182" t="s">
        <v>210</v>
      </c>
      <c r="C182" t="s">
        <v>85</v>
      </c>
      <c r="D182">
        <v>2014</v>
      </c>
      <c r="E182">
        <v>5.0999999999999996</v>
      </c>
      <c r="F182">
        <v>919</v>
      </c>
      <c r="G182">
        <v>331.53</v>
      </c>
    </row>
    <row r="183" spans="1:7">
      <c r="A183">
        <v>162</v>
      </c>
      <c r="B183" t="s">
        <v>211</v>
      </c>
      <c r="C183" t="s">
        <v>79</v>
      </c>
      <c r="D183">
        <v>2018</v>
      </c>
      <c r="E183">
        <v>7</v>
      </c>
      <c r="F183">
        <v>392</v>
      </c>
      <c r="G183">
        <v>209.01</v>
      </c>
    </row>
    <row r="184" spans="1:7">
      <c r="A184">
        <v>163</v>
      </c>
      <c r="B184" t="s">
        <v>212</v>
      </c>
      <c r="C184" t="s">
        <v>97</v>
      </c>
      <c r="D184">
        <v>2023</v>
      </c>
      <c r="E184">
        <v>13.6</v>
      </c>
      <c r="F184">
        <v>380</v>
      </c>
      <c r="G184">
        <v>699.54</v>
      </c>
    </row>
    <row r="185" spans="1:7">
      <c r="A185">
        <v>164</v>
      </c>
      <c r="B185" t="s">
        <v>213</v>
      </c>
      <c r="C185" t="s">
        <v>83</v>
      </c>
      <c r="D185">
        <v>2014</v>
      </c>
      <c r="E185">
        <v>6.2</v>
      </c>
      <c r="F185">
        <v>1114</v>
      </c>
      <c r="G185">
        <v>517.52</v>
      </c>
    </row>
    <row r="186" spans="1:7">
      <c r="A186">
        <v>165</v>
      </c>
      <c r="B186" t="s">
        <v>214</v>
      </c>
      <c r="C186" t="s">
        <v>85</v>
      </c>
      <c r="D186">
        <v>2012</v>
      </c>
      <c r="E186">
        <v>11.6</v>
      </c>
      <c r="F186">
        <v>873</v>
      </c>
      <c r="G186">
        <v>717.75</v>
      </c>
    </row>
    <row r="187" spans="1:7">
      <c r="A187">
        <v>166</v>
      </c>
      <c r="B187" t="s">
        <v>215</v>
      </c>
      <c r="C187" t="s">
        <v>77</v>
      </c>
      <c r="D187">
        <v>2020</v>
      </c>
      <c r="E187">
        <v>6.6</v>
      </c>
      <c r="F187">
        <v>790</v>
      </c>
      <c r="G187">
        <v>358.69</v>
      </c>
    </row>
    <row r="188" spans="1:7">
      <c r="A188">
        <v>167</v>
      </c>
      <c r="B188" t="s">
        <v>216</v>
      </c>
      <c r="C188" t="s">
        <v>82</v>
      </c>
      <c r="D188">
        <v>2014</v>
      </c>
      <c r="E188">
        <v>9.6999999999999993</v>
      </c>
      <c r="F188">
        <v>1429</v>
      </c>
      <c r="G188">
        <v>410.68</v>
      </c>
    </row>
    <row r="189" spans="1:7">
      <c r="A189">
        <v>168</v>
      </c>
      <c r="B189" t="s">
        <v>217</v>
      </c>
      <c r="C189" t="s">
        <v>80</v>
      </c>
      <c r="D189">
        <v>2016</v>
      </c>
      <c r="E189">
        <v>12.7</v>
      </c>
      <c r="F189">
        <v>1364</v>
      </c>
      <c r="G189">
        <v>717.33</v>
      </c>
    </row>
    <row r="190" spans="1:7">
      <c r="A190">
        <v>169</v>
      </c>
      <c r="B190" t="s">
        <v>218</v>
      </c>
      <c r="C190" t="s">
        <v>77</v>
      </c>
      <c r="D190">
        <v>2013</v>
      </c>
      <c r="E190">
        <v>6.1</v>
      </c>
      <c r="F190">
        <v>389</v>
      </c>
      <c r="G190">
        <v>436.03</v>
      </c>
    </row>
    <row r="191" spans="1:7">
      <c r="A191">
        <v>170</v>
      </c>
      <c r="B191" t="s">
        <v>219</v>
      </c>
      <c r="C191" t="s">
        <v>79</v>
      </c>
      <c r="D191">
        <v>2013</v>
      </c>
      <c r="E191">
        <v>6.9</v>
      </c>
      <c r="F191">
        <v>847</v>
      </c>
      <c r="G191">
        <v>404.44</v>
      </c>
    </row>
    <row r="192" spans="1:7">
      <c r="A192">
        <v>171</v>
      </c>
      <c r="B192" t="s">
        <v>220</v>
      </c>
      <c r="C192" t="s">
        <v>80</v>
      </c>
      <c r="D192">
        <v>2013</v>
      </c>
      <c r="E192">
        <v>4.5999999999999996</v>
      </c>
      <c r="F192">
        <v>1015</v>
      </c>
      <c r="G192">
        <v>247.11</v>
      </c>
    </row>
    <row r="193" spans="1:7">
      <c r="A193">
        <v>172</v>
      </c>
      <c r="B193" t="s">
        <v>221</v>
      </c>
      <c r="C193" t="s">
        <v>78</v>
      </c>
      <c r="D193">
        <v>2017</v>
      </c>
      <c r="E193">
        <v>13</v>
      </c>
      <c r="F193">
        <v>594</v>
      </c>
      <c r="G193">
        <v>534.30999999999995</v>
      </c>
    </row>
    <row r="194" spans="1:7">
      <c r="A194">
        <v>173</v>
      </c>
      <c r="B194" t="s">
        <v>222</v>
      </c>
      <c r="C194" t="s">
        <v>83</v>
      </c>
      <c r="D194">
        <v>2020</v>
      </c>
      <c r="E194">
        <v>8.4</v>
      </c>
      <c r="F194">
        <v>1466</v>
      </c>
      <c r="G194">
        <v>345.28</v>
      </c>
    </row>
    <row r="195" spans="1:7">
      <c r="A195">
        <v>174</v>
      </c>
      <c r="B195" t="s">
        <v>223</v>
      </c>
      <c r="C195" t="s">
        <v>97</v>
      </c>
      <c r="D195">
        <v>2019</v>
      </c>
      <c r="E195">
        <v>2.7</v>
      </c>
      <c r="F195">
        <v>1132</v>
      </c>
      <c r="G195">
        <v>211.25</v>
      </c>
    </row>
    <row r="196" spans="1:7">
      <c r="A196">
        <v>175</v>
      </c>
      <c r="B196" t="s">
        <v>224</v>
      </c>
      <c r="C196" t="s">
        <v>84</v>
      </c>
      <c r="D196">
        <v>2023</v>
      </c>
      <c r="E196">
        <v>2.2000000000000002</v>
      </c>
      <c r="F196">
        <v>753</v>
      </c>
      <c r="G196">
        <v>62.82</v>
      </c>
    </row>
    <row r="197" spans="1:7">
      <c r="A197">
        <v>176</v>
      </c>
      <c r="B197" t="s">
        <v>225</v>
      </c>
      <c r="C197" t="s">
        <v>82</v>
      </c>
      <c r="D197">
        <v>2012</v>
      </c>
      <c r="E197">
        <v>5.9</v>
      </c>
      <c r="F197">
        <v>800</v>
      </c>
      <c r="G197">
        <v>344.51</v>
      </c>
    </row>
    <row r="198" spans="1:7">
      <c r="A198">
        <v>177</v>
      </c>
      <c r="B198" t="s">
        <v>226</v>
      </c>
      <c r="C198" t="s">
        <v>97</v>
      </c>
      <c r="D198">
        <v>2019</v>
      </c>
      <c r="E198">
        <v>8.1999999999999993</v>
      </c>
      <c r="F198">
        <v>927</v>
      </c>
      <c r="G198">
        <v>388.95</v>
      </c>
    </row>
    <row r="199" spans="1:7">
      <c r="A199">
        <v>178</v>
      </c>
      <c r="B199" t="s">
        <v>227</v>
      </c>
      <c r="C199" t="s">
        <v>79</v>
      </c>
      <c r="D199">
        <v>2018</v>
      </c>
      <c r="E199">
        <v>10.6</v>
      </c>
      <c r="F199">
        <v>556</v>
      </c>
      <c r="G199">
        <v>556.64</v>
      </c>
    </row>
    <row r="200" spans="1:7">
      <c r="A200">
        <v>179</v>
      </c>
      <c r="B200" t="s">
        <v>228</v>
      </c>
      <c r="C200" t="s">
        <v>82</v>
      </c>
      <c r="D200">
        <v>2020</v>
      </c>
      <c r="E200">
        <v>7.2</v>
      </c>
      <c r="F200">
        <v>323</v>
      </c>
      <c r="G200">
        <v>218.82</v>
      </c>
    </row>
    <row r="201" spans="1:7">
      <c r="A201">
        <v>180</v>
      </c>
      <c r="B201" t="s">
        <v>229</v>
      </c>
      <c r="C201" t="s">
        <v>79</v>
      </c>
      <c r="D201">
        <v>2021</v>
      </c>
      <c r="E201">
        <v>13.6</v>
      </c>
      <c r="F201">
        <v>1308</v>
      </c>
      <c r="G201">
        <v>842.33</v>
      </c>
    </row>
    <row r="202" spans="1:7">
      <c r="A202">
        <v>181</v>
      </c>
      <c r="B202" t="s">
        <v>230</v>
      </c>
      <c r="C202" t="s">
        <v>88</v>
      </c>
      <c r="D202">
        <v>2022</v>
      </c>
      <c r="E202">
        <v>14.8</v>
      </c>
      <c r="F202">
        <v>263</v>
      </c>
      <c r="G202">
        <v>836.22</v>
      </c>
    </row>
    <row r="203" spans="1:7">
      <c r="A203">
        <v>182</v>
      </c>
      <c r="B203" t="s">
        <v>231</v>
      </c>
      <c r="C203" t="s">
        <v>78</v>
      </c>
      <c r="D203">
        <v>2018</v>
      </c>
      <c r="E203">
        <v>10</v>
      </c>
      <c r="F203">
        <v>521</v>
      </c>
      <c r="G203">
        <v>342.39</v>
      </c>
    </row>
    <row r="204" spans="1:7">
      <c r="A204">
        <v>183</v>
      </c>
      <c r="B204" t="s">
        <v>232</v>
      </c>
      <c r="C204" t="s">
        <v>78</v>
      </c>
      <c r="D204">
        <v>2012</v>
      </c>
      <c r="E204">
        <v>9.3000000000000007</v>
      </c>
      <c r="F204">
        <v>1463</v>
      </c>
      <c r="G204">
        <v>361.48</v>
      </c>
    </row>
    <row r="205" spans="1:7">
      <c r="A205">
        <v>184</v>
      </c>
      <c r="B205" t="s">
        <v>233</v>
      </c>
      <c r="C205" t="s">
        <v>82</v>
      </c>
      <c r="D205">
        <v>2018</v>
      </c>
      <c r="E205">
        <v>2.5</v>
      </c>
      <c r="F205">
        <v>751</v>
      </c>
      <c r="G205">
        <v>144.05000000000001</v>
      </c>
    </row>
    <row r="206" spans="1:7">
      <c r="A206">
        <v>185</v>
      </c>
      <c r="B206" t="s">
        <v>234</v>
      </c>
      <c r="C206" t="s">
        <v>86</v>
      </c>
      <c r="D206">
        <v>2023</v>
      </c>
      <c r="E206">
        <v>8.8000000000000007</v>
      </c>
      <c r="F206">
        <v>285</v>
      </c>
      <c r="G206">
        <v>754.63</v>
      </c>
    </row>
    <row r="207" spans="1:7">
      <c r="A207">
        <v>186</v>
      </c>
      <c r="B207" t="s">
        <v>235</v>
      </c>
      <c r="C207" t="s">
        <v>97</v>
      </c>
      <c r="D207">
        <v>2016</v>
      </c>
      <c r="E207">
        <v>1.2</v>
      </c>
      <c r="F207">
        <v>667</v>
      </c>
      <c r="G207">
        <v>97.24</v>
      </c>
    </row>
    <row r="208" spans="1:7">
      <c r="A208">
        <v>187</v>
      </c>
      <c r="B208" t="s">
        <v>236</v>
      </c>
      <c r="C208" t="s">
        <v>80</v>
      </c>
      <c r="D208">
        <v>2012</v>
      </c>
      <c r="E208">
        <v>3.6</v>
      </c>
      <c r="F208">
        <v>1016</v>
      </c>
      <c r="G208">
        <v>219.14</v>
      </c>
    </row>
    <row r="209" spans="1:7">
      <c r="A209">
        <v>188</v>
      </c>
      <c r="B209" t="s">
        <v>237</v>
      </c>
      <c r="C209" t="s">
        <v>83</v>
      </c>
      <c r="D209">
        <v>2013</v>
      </c>
      <c r="E209">
        <v>1.1000000000000001</v>
      </c>
      <c r="F209">
        <v>1439</v>
      </c>
      <c r="G209">
        <v>56.39</v>
      </c>
    </row>
    <row r="210" spans="1:7">
      <c r="A210">
        <v>189</v>
      </c>
      <c r="B210" t="s">
        <v>238</v>
      </c>
      <c r="C210" t="s">
        <v>85</v>
      </c>
      <c r="D210">
        <v>2023</v>
      </c>
      <c r="E210">
        <v>6.4</v>
      </c>
      <c r="F210">
        <v>279</v>
      </c>
      <c r="G210">
        <v>386.47</v>
      </c>
    </row>
    <row r="211" spans="1:7">
      <c r="A211">
        <v>190</v>
      </c>
      <c r="B211" t="s">
        <v>239</v>
      </c>
      <c r="C211" t="s">
        <v>79</v>
      </c>
      <c r="D211">
        <v>2022</v>
      </c>
      <c r="E211">
        <v>1.5</v>
      </c>
      <c r="F211">
        <v>1436</v>
      </c>
      <c r="G211">
        <v>83.6</v>
      </c>
    </row>
    <row r="212" spans="1:7">
      <c r="A212">
        <v>191</v>
      </c>
      <c r="B212" t="s">
        <v>240</v>
      </c>
      <c r="C212" t="s">
        <v>82</v>
      </c>
      <c r="D212">
        <v>2019</v>
      </c>
      <c r="E212">
        <v>11.4</v>
      </c>
      <c r="F212">
        <v>1293</v>
      </c>
      <c r="G212">
        <v>755.41</v>
      </c>
    </row>
    <row r="213" spans="1:7">
      <c r="A213">
        <v>192</v>
      </c>
      <c r="B213" t="s">
        <v>241</v>
      </c>
      <c r="C213" t="s">
        <v>78</v>
      </c>
      <c r="D213">
        <v>2014</v>
      </c>
      <c r="E213">
        <v>10.4</v>
      </c>
      <c r="F213">
        <v>1489</v>
      </c>
      <c r="G213">
        <v>863.44</v>
      </c>
    </row>
    <row r="214" spans="1:7">
      <c r="A214">
        <v>193</v>
      </c>
      <c r="B214" t="s">
        <v>242</v>
      </c>
      <c r="C214" t="s">
        <v>88</v>
      </c>
      <c r="D214">
        <v>2016</v>
      </c>
      <c r="E214">
        <v>6.3</v>
      </c>
      <c r="F214">
        <v>829</v>
      </c>
      <c r="G214">
        <v>205.45</v>
      </c>
    </row>
    <row r="215" spans="1:7">
      <c r="A215">
        <v>194</v>
      </c>
      <c r="B215" t="s">
        <v>243</v>
      </c>
      <c r="C215" t="s">
        <v>85</v>
      </c>
      <c r="D215">
        <v>2021</v>
      </c>
      <c r="E215">
        <v>1.1000000000000001</v>
      </c>
      <c r="F215">
        <v>335</v>
      </c>
      <c r="G215">
        <v>55.87</v>
      </c>
    </row>
    <row r="216" spans="1:7">
      <c r="A216">
        <v>195</v>
      </c>
      <c r="B216" t="s">
        <v>244</v>
      </c>
      <c r="C216" t="s">
        <v>84</v>
      </c>
      <c r="D216">
        <v>2017</v>
      </c>
      <c r="E216">
        <v>5.6</v>
      </c>
      <c r="F216">
        <v>714</v>
      </c>
      <c r="G216">
        <v>187.94</v>
      </c>
    </row>
    <row r="217" spans="1:7">
      <c r="A217">
        <v>196</v>
      </c>
      <c r="B217" t="s">
        <v>245</v>
      </c>
      <c r="C217" t="s">
        <v>78</v>
      </c>
      <c r="D217">
        <v>2019</v>
      </c>
      <c r="E217">
        <v>6.5</v>
      </c>
      <c r="F217">
        <v>164</v>
      </c>
      <c r="G217">
        <v>565.39</v>
      </c>
    </row>
    <row r="218" spans="1:7">
      <c r="A218">
        <v>197</v>
      </c>
      <c r="B218" t="s">
        <v>246</v>
      </c>
      <c r="C218" t="s">
        <v>80</v>
      </c>
      <c r="D218">
        <v>2018</v>
      </c>
      <c r="E218">
        <v>7.7</v>
      </c>
      <c r="F218">
        <v>761</v>
      </c>
      <c r="G218">
        <v>632.61</v>
      </c>
    </row>
    <row r="219" spans="1:7">
      <c r="A219">
        <v>198</v>
      </c>
      <c r="B219" t="s">
        <v>247</v>
      </c>
      <c r="C219" t="s">
        <v>82</v>
      </c>
      <c r="D219">
        <v>2020</v>
      </c>
      <c r="E219">
        <v>13.3</v>
      </c>
      <c r="F219">
        <v>929</v>
      </c>
      <c r="G219">
        <v>463.69</v>
      </c>
    </row>
    <row r="220" spans="1:7">
      <c r="A220">
        <v>199</v>
      </c>
      <c r="B220" t="s">
        <v>248</v>
      </c>
      <c r="C220" t="s">
        <v>97</v>
      </c>
      <c r="D220">
        <v>2019</v>
      </c>
      <c r="E220">
        <v>10.3</v>
      </c>
      <c r="F220">
        <v>1413</v>
      </c>
      <c r="G220">
        <v>238.3</v>
      </c>
    </row>
    <row r="221" spans="1:7">
      <c r="A221">
        <v>200</v>
      </c>
      <c r="B221" t="s">
        <v>249</v>
      </c>
      <c r="C221" t="s">
        <v>79</v>
      </c>
      <c r="D221">
        <v>2022</v>
      </c>
      <c r="E221">
        <v>11.1</v>
      </c>
      <c r="F221">
        <v>655</v>
      </c>
      <c r="G221">
        <v>400.75</v>
      </c>
    </row>
    <row r="222" spans="1:7">
      <c r="A222">
        <v>201</v>
      </c>
      <c r="B222" t="s">
        <v>250</v>
      </c>
      <c r="C222" t="s">
        <v>79</v>
      </c>
      <c r="D222">
        <v>2021</v>
      </c>
      <c r="E222">
        <v>2.1</v>
      </c>
      <c r="F222">
        <v>1190</v>
      </c>
      <c r="G222">
        <v>136.08000000000001</v>
      </c>
    </row>
    <row r="223" spans="1:7">
      <c r="A223">
        <v>202</v>
      </c>
      <c r="B223" t="s">
        <v>251</v>
      </c>
      <c r="C223" t="s">
        <v>82</v>
      </c>
      <c r="D223">
        <v>2014</v>
      </c>
      <c r="E223">
        <v>14.5</v>
      </c>
      <c r="F223">
        <v>657</v>
      </c>
      <c r="G223">
        <v>750.76</v>
      </c>
    </row>
    <row r="224" spans="1:7">
      <c r="A224">
        <v>203</v>
      </c>
      <c r="B224" t="s">
        <v>252</v>
      </c>
      <c r="C224" t="s">
        <v>84</v>
      </c>
      <c r="D224">
        <v>2021</v>
      </c>
      <c r="E224">
        <v>13.9</v>
      </c>
      <c r="F224">
        <v>841</v>
      </c>
      <c r="G224">
        <v>451.21</v>
      </c>
    </row>
    <row r="225" spans="1:7">
      <c r="A225">
        <v>204</v>
      </c>
      <c r="B225" t="s">
        <v>253</v>
      </c>
      <c r="C225" t="s">
        <v>84</v>
      </c>
      <c r="D225">
        <v>2018</v>
      </c>
      <c r="E225">
        <v>4.5999999999999996</v>
      </c>
      <c r="F225">
        <v>1004</v>
      </c>
      <c r="G225">
        <v>177.46</v>
      </c>
    </row>
    <row r="226" spans="1:7">
      <c r="A226">
        <v>205</v>
      </c>
      <c r="B226" t="s">
        <v>254</v>
      </c>
      <c r="C226" t="s">
        <v>77</v>
      </c>
      <c r="D226">
        <v>2017</v>
      </c>
      <c r="E226">
        <v>6.6</v>
      </c>
      <c r="F226">
        <v>213</v>
      </c>
      <c r="G226">
        <v>495.96</v>
      </c>
    </row>
    <row r="227" spans="1:7">
      <c r="A227">
        <v>206</v>
      </c>
      <c r="B227" t="s">
        <v>255</v>
      </c>
      <c r="C227" t="s">
        <v>81</v>
      </c>
      <c r="D227">
        <v>2013</v>
      </c>
      <c r="E227">
        <v>7.1</v>
      </c>
      <c r="F227">
        <v>799</v>
      </c>
      <c r="G227">
        <v>480.16</v>
      </c>
    </row>
    <row r="228" spans="1:7">
      <c r="A228">
        <v>207</v>
      </c>
      <c r="B228" t="s">
        <v>256</v>
      </c>
      <c r="C228" t="s">
        <v>81</v>
      </c>
      <c r="D228">
        <v>2018</v>
      </c>
      <c r="E228">
        <v>7.7</v>
      </c>
      <c r="F228">
        <v>729</v>
      </c>
      <c r="G228">
        <v>552.26</v>
      </c>
    </row>
    <row r="229" spans="1:7">
      <c r="A229">
        <v>208</v>
      </c>
      <c r="B229" t="s">
        <v>257</v>
      </c>
      <c r="C229" t="s">
        <v>82</v>
      </c>
      <c r="D229">
        <v>2021</v>
      </c>
      <c r="E229">
        <v>6.9</v>
      </c>
      <c r="F229">
        <v>879</v>
      </c>
      <c r="G229">
        <v>515.48</v>
      </c>
    </row>
    <row r="230" spans="1:7">
      <c r="A230">
        <v>209</v>
      </c>
      <c r="B230" t="s">
        <v>258</v>
      </c>
      <c r="C230" t="s">
        <v>78</v>
      </c>
      <c r="D230">
        <v>2013</v>
      </c>
      <c r="E230">
        <v>3.4</v>
      </c>
      <c r="F230">
        <v>982</v>
      </c>
      <c r="G230">
        <v>133.83000000000001</v>
      </c>
    </row>
    <row r="231" spans="1:7">
      <c r="A231">
        <v>210</v>
      </c>
      <c r="B231" t="s">
        <v>259</v>
      </c>
      <c r="C231" t="s">
        <v>88</v>
      </c>
      <c r="D231">
        <v>2015</v>
      </c>
      <c r="E231">
        <v>13.8</v>
      </c>
      <c r="F231">
        <v>776</v>
      </c>
      <c r="G231">
        <v>312.75</v>
      </c>
    </row>
    <row r="232" spans="1:7">
      <c r="A232">
        <v>211</v>
      </c>
      <c r="B232" t="s">
        <v>260</v>
      </c>
      <c r="C232" t="s">
        <v>80</v>
      </c>
      <c r="D232">
        <v>2021</v>
      </c>
      <c r="E232">
        <v>9</v>
      </c>
      <c r="F232">
        <v>941</v>
      </c>
      <c r="G232">
        <v>315</v>
      </c>
    </row>
    <row r="233" spans="1:7">
      <c r="A233">
        <v>212</v>
      </c>
      <c r="B233" t="s">
        <v>261</v>
      </c>
      <c r="C233" t="s">
        <v>78</v>
      </c>
      <c r="D233">
        <v>2012</v>
      </c>
      <c r="E233">
        <v>4.3</v>
      </c>
      <c r="F233">
        <v>741</v>
      </c>
      <c r="G233">
        <v>198.11</v>
      </c>
    </row>
    <row r="234" spans="1:7">
      <c r="A234">
        <v>213</v>
      </c>
      <c r="B234" t="s">
        <v>262</v>
      </c>
      <c r="C234" t="s">
        <v>77</v>
      </c>
      <c r="D234">
        <v>2022</v>
      </c>
      <c r="E234">
        <v>5.7</v>
      </c>
      <c r="F234">
        <v>305</v>
      </c>
      <c r="G234">
        <v>378.95</v>
      </c>
    </row>
    <row r="235" spans="1:7">
      <c r="A235">
        <v>214</v>
      </c>
      <c r="B235" t="s">
        <v>263</v>
      </c>
      <c r="C235" t="s">
        <v>85</v>
      </c>
      <c r="D235">
        <v>2017</v>
      </c>
      <c r="E235">
        <v>1.2</v>
      </c>
      <c r="F235">
        <v>1054</v>
      </c>
      <c r="G235">
        <v>40.14</v>
      </c>
    </row>
    <row r="236" spans="1:7">
      <c r="A236">
        <v>215</v>
      </c>
      <c r="B236" t="s">
        <v>264</v>
      </c>
      <c r="C236" t="s">
        <v>84</v>
      </c>
      <c r="D236">
        <v>2015</v>
      </c>
      <c r="E236">
        <v>8.8000000000000007</v>
      </c>
      <c r="F236">
        <v>396</v>
      </c>
      <c r="G236">
        <v>560.96</v>
      </c>
    </row>
    <row r="237" spans="1:7">
      <c r="A237">
        <v>216</v>
      </c>
      <c r="B237" t="s">
        <v>265</v>
      </c>
      <c r="C237" t="s">
        <v>97</v>
      </c>
      <c r="D237">
        <v>2022</v>
      </c>
      <c r="E237">
        <v>10.3</v>
      </c>
      <c r="F237">
        <v>1311</v>
      </c>
      <c r="G237">
        <v>885.43</v>
      </c>
    </row>
    <row r="238" spans="1:7">
      <c r="A238">
        <v>217</v>
      </c>
      <c r="B238" t="s">
        <v>266</v>
      </c>
      <c r="C238" t="s">
        <v>85</v>
      </c>
      <c r="D238">
        <v>2021</v>
      </c>
      <c r="E238">
        <v>8.4</v>
      </c>
      <c r="F238">
        <v>147</v>
      </c>
      <c r="G238">
        <v>382.35</v>
      </c>
    </row>
    <row r="239" spans="1:7">
      <c r="A239">
        <v>218</v>
      </c>
      <c r="B239" t="s">
        <v>267</v>
      </c>
      <c r="C239" t="s">
        <v>80</v>
      </c>
      <c r="D239">
        <v>2019</v>
      </c>
      <c r="E239">
        <v>7</v>
      </c>
      <c r="F239">
        <v>883</v>
      </c>
      <c r="G239">
        <v>570.51</v>
      </c>
    </row>
    <row r="240" spans="1:7">
      <c r="A240">
        <v>219</v>
      </c>
      <c r="B240" t="s">
        <v>268</v>
      </c>
      <c r="C240" t="s">
        <v>79</v>
      </c>
      <c r="D240">
        <v>2012</v>
      </c>
      <c r="E240">
        <v>6.7</v>
      </c>
      <c r="F240">
        <v>243</v>
      </c>
      <c r="G240">
        <v>307.11</v>
      </c>
    </row>
    <row r="241" spans="1:7">
      <c r="A241">
        <v>220</v>
      </c>
      <c r="B241" t="s">
        <v>269</v>
      </c>
      <c r="C241" t="s">
        <v>83</v>
      </c>
      <c r="D241">
        <v>2014</v>
      </c>
      <c r="E241">
        <v>1.6</v>
      </c>
      <c r="F241">
        <v>745</v>
      </c>
      <c r="G241">
        <v>109.31</v>
      </c>
    </row>
    <row r="242" spans="1:7">
      <c r="A242">
        <v>221</v>
      </c>
      <c r="B242" t="s">
        <v>270</v>
      </c>
      <c r="C242" t="s">
        <v>81</v>
      </c>
      <c r="D242">
        <v>2013</v>
      </c>
      <c r="E242">
        <v>11.9</v>
      </c>
      <c r="F242">
        <v>887</v>
      </c>
      <c r="G242">
        <v>635.16</v>
      </c>
    </row>
    <row r="243" spans="1:7">
      <c r="A243">
        <v>222</v>
      </c>
      <c r="B243" t="s">
        <v>271</v>
      </c>
      <c r="C243" t="s">
        <v>82</v>
      </c>
      <c r="D243">
        <v>2017</v>
      </c>
      <c r="E243">
        <v>14.8</v>
      </c>
      <c r="F243">
        <v>119</v>
      </c>
      <c r="G243">
        <v>686.74</v>
      </c>
    </row>
    <row r="244" spans="1:7">
      <c r="A244">
        <v>223</v>
      </c>
      <c r="B244" t="s">
        <v>272</v>
      </c>
      <c r="C244" t="s">
        <v>86</v>
      </c>
      <c r="D244">
        <v>2019</v>
      </c>
      <c r="E244">
        <v>3.5</v>
      </c>
      <c r="F244">
        <v>1034</v>
      </c>
      <c r="G244">
        <v>238.07</v>
      </c>
    </row>
    <row r="245" spans="1:7">
      <c r="A245">
        <v>224</v>
      </c>
      <c r="B245" t="s">
        <v>273</v>
      </c>
      <c r="C245" t="s">
        <v>78</v>
      </c>
      <c r="D245">
        <v>2018</v>
      </c>
      <c r="E245">
        <v>13.7</v>
      </c>
      <c r="F245">
        <v>1265</v>
      </c>
      <c r="G245">
        <v>781.5</v>
      </c>
    </row>
    <row r="246" spans="1:7">
      <c r="A246">
        <v>225</v>
      </c>
      <c r="B246" t="s">
        <v>274</v>
      </c>
      <c r="C246" t="s">
        <v>84</v>
      </c>
      <c r="D246">
        <v>2019</v>
      </c>
      <c r="E246">
        <v>6.3</v>
      </c>
      <c r="F246">
        <v>280</v>
      </c>
      <c r="G246">
        <v>351.5</v>
      </c>
    </row>
    <row r="247" spans="1:7">
      <c r="A247">
        <v>226</v>
      </c>
      <c r="B247" t="s">
        <v>275</v>
      </c>
      <c r="C247" t="s">
        <v>81</v>
      </c>
      <c r="D247">
        <v>2022</v>
      </c>
      <c r="E247">
        <v>9.8000000000000007</v>
      </c>
      <c r="F247">
        <v>706</v>
      </c>
      <c r="G247">
        <v>202.87</v>
      </c>
    </row>
    <row r="248" spans="1:7">
      <c r="A248">
        <v>227</v>
      </c>
      <c r="B248" t="s">
        <v>276</v>
      </c>
      <c r="C248" t="s">
        <v>85</v>
      </c>
      <c r="D248">
        <v>2017</v>
      </c>
      <c r="E248">
        <v>7.7</v>
      </c>
      <c r="F248">
        <v>541</v>
      </c>
      <c r="G248">
        <v>485.04</v>
      </c>
    </row>
    <row r="249" spans="1:7">
      <c r="A249">
        <v>228</v>
      </c>
      <c r="B249" t="s">
        <v>277</v>
      </c>
      <c r="C249" t="s">
        <v>84</v>
      </c>
      <c r="D249">
        <v>2015</v>
      </c>
      <c r="E249">
        <v>12.3</v>
      </c>
      <c r="F249">
        <v>792</v>
      </c>
      <c r="G249">
        <v>712.02</v>
      </c>
    </row>
    <row r="250" spans="1:7">
      <c r="A250">
        <v>229</v>
      </c>
      <c r="B250" t="s">
        <v>278</v>
      </c>
      <c r="C250" t="s">
        <v>84</v>
      </c>
      <c r="D250">
        <v>2014</v>
      </c>
      <c r="E250">
        <v>9</v>
      </c>
      <c r="F250">
        <v>845</v>
      </c>
      <c r="G250">
        <v>363.98</v>
      </c>
    </row>
    <row r="251" spans="1:7">
      <c r="A251">
        <v>230</v>
      </c>
      <c r="B251" t="s">
        <v>279</v>
      </c>
      <c r="C251" t="s">
        <v>79</v>
      </c>
      <c r="D251">
        <v>2018</v>
      </c>
      <c r="E251">
        <v>0.9</v>
      </c>
      <c r="F251">
        <v>247</v>
      </c>
      <c r="G251">
        <v>62.11</v>
      </c>
    </row>
    <row r="252" spans="1:7">
      <c r="A252">
        <v>231</v>
      </c>
      <c r="B252" t="s">
        <v>280</v>
      </c>
      <c r="C252" t="s">
        <v>85</v>
      </c>
      <c r="D252">
        <v>2020</v>
      </c>
      <c r="E252">
        <v>10.199999999999999</v>
      </c>
      <c r="F252">
        <v>1175</v>
      </c>
      <c r="G252">
        <v>805.83</v>
      </c>
    </row>
    <row r="253" spans="1:7">
      <c r="A253">
        <v>232</v>
      </c>
      <c r="B253" t="s">
        <v>281</v>
      </c>
      <c r="C253" t="s">
        <v>81</v>
      </c>
      <c r="D253">
        <v>2018</v>
      </c>
      <c r="E253">
        <v>0.7</v>
      </c>
      <c r="F253">
        <v>107</v>
      </c>
      <c r="G253">
        <v>36.5</v>
      </c>
    </row>
    <row r="254" spans="1:7">
      <c r="A254">
        <v>233</v>
      </c>
      <c r="B254" t="s">
        <v>282</v>
      </c>
      <c r="C254" t="s">
        <v>81</v>
      </c>
      <c r="D254">
        <v>2018</v>
      </c>
      <c r="E254">
        <v>9.1999999999999993</v>
      </c>
      <c r="F254">
        <v>1212</v>
      </c>
      <c r="G254">
        <v>409.08</v>
      </c>
    </row>
  </sheetData>
  <sortState xmlns:xlrd2="http://schemas.microsoft.com/office/spreadsheetml/2017/richdata2" ref="A2:G71">
    <sortCondition descending="1" ref="E1:E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D261-9E22-4011-8206-2E778B0B3420}">
  <dimension ref="B3:D18"/>
  <sheetViews>
    <sheetView tabSelected="1" workbookViewId="0">
      <selection activeCell="D19" sqref="D19"/>
    </sheetView>
  </sheetViews>
  <sheetFormatPr defaultRowHeight="14.4"/>
  <cols>
    <col min="2" max="2" width="5.33203125" bestFit="1" customWidth="1"/>
    <col min="3" max="3" width="85.77734375" bestFit="1" customWidth="1"/>
  </cols>
  <sheetData>
    <row r="3" spans="2:4">
      <c r="B3" s="2" t="s">
        <v>283</v>
      </c>
      <c r="C3" s="2" t="s">
        <v>284</v>
      </c>
      <c r="D3" s="3" t="s">
        <v>285</v>
      </c>
    </row>
    <row r="4" spans="2:4" ht="15">
      <c r="B4" s="10">
        <v>1</v>
      </c>
      <c r="C4" s="4" t="s">
        <v>286</v>
      </c>
      <c r="D4" s="7">
        <f>COUNTA(Youtube!B2:B254)</f>
        <v>253</v>
      </c>
    </row>
    <row r="5" spans="2:4" ht="15">
      <c r="B5" s="11">
        <v>2</v>
      </c>
      <c r="C5" s="5" t="s">
        <v>287</v>
      </c>
      <c r="D5" s="8">
        <f>SUM(Youtube!F2:F254)</f>
        <v>241331</v>
      </c>
    </row>
    <row r="6" spans="2:4" ht="15">
      <c r="B6" s="11">
        <v>3</v>
      </c>
      <c r="C6" s="5" t="s">
        <v>288</v>
      </c>
      <c r="D6" s="8">
        <f>AVERAGE(Youtube!E:E)</f>
        <v>18.343873517786569</v>
      </c>
    </row>
    <row r="7" spans="2:4" ht="15">
      <c r="B7" s="11">
        <v>4</v>
      </c>
      <c r="C7" s="5" t="s">
        <v>289</v>
      </c>
      <c r="D7" s="8">
        <f>MAX(Youtube!G:G)</f>
        <v>19563.650000000001</v>
      </c>
    </row>
    <row r="8" spans="2:4" ht="15">
      <c r="B8" s="11">
        <v>5</v>
      </c>
      <c r="C8" s="5" t="s">
        <v>290</v>
      </c>
      <c r="D8" s="8">
        <f>MIN(Youtube!F:F)</f>
        <v>107</v>
      </c>
    </row>
    <row r="9" spans="2:4" ht="15">
      <c r="B9" s="11">
        <v>6</v>
      </c>
      <c r="C9" s="5" t="s">
        <v>291</v>
      </c>
      <c r="D9" s="8">
        <f>COUNTIF(Youtube!C:C,"Music")</f>
        <v>15</v>
      </c>
    </row>
    <row r="10" spans="2:4" ht="15">
      <c r="B10" s="11">
        <v>7</v>
      </c>
      <c r="C10" s="5" t="s">
        <v>292</v>
      </c>
      <c r="D10" s="8">
        <f>AVERAGEIF(Youtube!C:C,"Tech",Youtube!F:F)</f>
        <v>997.47058823529414</v>
      </c>
    </row>
    <row r="11" spans="2:4" ht="15">
      <c r="B11" s="11">
        <v>8</v>
      </c>
      <c r="C11" s="5" t="s">
        <v>293</v>
      </c>
      <c r="D11" s="8"/>
    </row>
    <row r="12" spans="2:4" ht="15">
      <c r="B12" s="11">
        <v>9</v>
      </c>
      <c r="C12" s="5" t="s">
        <v>294</v>
      </c>
      <c r="D12" s="8">
        <f>LARGE(Youtube!E:E,3)</f>
        <v>180</v>
      </c>
    </row>
    <row r="13" spans="2:4" ht="15">
      <c r="B13" s="11">
        <v>10</v>
      </c>
      <c r="C13" s="5" t="s">
        <v>295</v>
      </c>
      <c r="D13" s="8">
        <f>SMALL(Youtube!G:G,5)</f>
        <v>40.14</v>
      </c>
    </row>
    <row r="14" spans="2:4" ht="15">
      <c r="B14" s="11">
        <v>11</v>
      </c>
      <c r="C14" s="5" t="s">
        <v>296</v>
      </c>
      <c r="D14" s="8">
        <f>COUNTIF(Youtube!D:D,2020)</f>
        <v>13</v>
      </c>
    </row>
    <row r="15" spans="2:4" ht="15">
      <c r="B15" s="11">
        <v>12</v>
      </c>
      <c r="C15" s="5" t="s">
        <v>297</v>
      </c>
      <c r="D15" s="8">
        <f>AVERAGEIF(Youtube!D:D,2019,Youtube!E:E)</f>
        <v>5.6230769230769226</v>
      </c>
    </row>
    <row r="16" spans="2:4" ht="15">
      <c r="B16" s="11">
        <v>13</v>
      </c>
      <c r="C16" s="5" t="s">
        <v>298</v>
      </c>
      <c r="D16" s="8">
        <f>MAX(Youtube!E:E)-MIN(Youtube!E:E)</f>
        <v>269.3</v>
      </c>
    </row>
    <row r="17" spans="2:4" ht="15">
      <c r="B17" s="11">
        <v>14</v>
      </c>
      <c r="C17" s="5" t="s">
        <v>299</v>
      </c>
      <c r="D17" s="8">
        <f>SUM(Youtube!G:G)</f>
        <v>269736.36999999959</v>
      </c>
    </row>
    <row r="18" spans="2:4" ht="15">
      <c r="B18" s="12">
        <v>15</v>
      </c>
      <c r="C18" s="6" t="s">
        <v>300</v>
      </c>
      <c r="D18" s="9">
        <f>_xlfn.STDEV.P(Youtube!G:G)</f>
        <v>2020.2876877880735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</vt:lpstr>
      <vt:lpstr>Youtube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2025-07-24T06:33:23Z</dcterms:created>
  <dcterms:modified xsi:type="dcterms:W3CDTF">2025-08-01T16:25:36Z</dcterms:modified>
</cp:coreProperties>
</file>