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<sst xmlns="http://schemas.openxmlformats.org/spreadsheetml/2006/main" count="407" uniqueCount="407">
  <si>
    <t>Title</t>
  </si>
  <si>
    <t>Date</t>
  </si>
  <si>
    <t>Likes</t>
  </si>
  <si>
    <t>Image</t>
  </si>
  <si>
    <t>Index</t>
  </si>
  <si>
    <t>Taylor Swift's Spectacular Tour Sparks Unprecedented Hotel Booking Surge in Buenos Aires</t>
  </si>
  <si>
    <t>A Complete Guide to Hotel Revenue Management</t>
  </si>
  <si>
    <t>The Ultimate Guide to Choosing the Right Hotel Booking Engine</t>
  </si>
  <si>
    <t>Maximize Your Hotel’s Exposure with Google AdSense’s New "Related Search" Feature in Auto Ads</t>
  </si>
  <si>
    <t>Beyond Reach &amp; Frequency: Hotels' New Era with Facebook's 'Reservation' Buying Type</t>
  </si>
  <si>
    <t>Managing Overbookings and Cancellations with Hotel Booking Engines</t>
  </si>
  <si>
    <t>Global Distribution System (GDS) vs. Channel Manager: Which is Right for Your Hotel</t>
  </si>
  <si>
    <t>Jingle All the Way: Europe Christmas Travel Trends</t>
  </si>
  <si>
    <t>Why Bing Hotel Ads Should Be in Your Marketing Mix</t>
  </si>
  <si>
    <t>Unraveling the Alchemy: Year-End Travel Trends in Singapore</t>
  </si>
  <si>
    <t>Year-End U.S. Domestic Travel Insights: A Revenue Manager's Guide to Success</t>
  </si>
  <si>
    <t>Unlocking Top Travel Destinations in Egypt: A Hotelier's Playbook</t>
  </si>
  <si>
    <t>Shaping Success in Egypt's Dynamic Hospitality Landscape: A Roadmap for Hoteliers</t>
  </si>
  <si>
    <t>Checking In to a Greener Future: Renewable Energy in Hotels</t>
  </si>
  <si>
    <t>Sustaining Communities: The Role of Travel Sellers in Sustainable Tourism</t>
  </si>
  <si>
    <t>Flowing Towards Sustainability: Water Conservation in Hotels</t>
  </si>
  <si>
    <t>Eco-Friendly Practices in Vacation Rentals: A Win-Win for Guests and the Environment</t>
  </si>
  <si>
    <t>Zero-Waste Travel: A Sustainable Path to Explore the World</t>
  </si>
  <si>
    <t>Building a Greener Future: Sustainable Supply Chain Management in Hotels</t>
  </si>
  <si>
    <t>Airline Sustainability Initiatives: How Airlines are Going Green</t>
  </si>
  <si>
    <t>Exploring Eco-Tourism: Where Nature Meets Responsible Travel</t>
  </si>
  <si>
    <t>Measuring and Reporting Sustainability Impact: Metrics for Hotels and Travel Sellers</t>
  </si>
  <si>
    <t>Reducing Carbon Footprint: Sustainable Practices for Tour Operators</t>
  </si>
  <si>
    <t>Preserving Paradise: Biodiversity Conservation in Travel</t>
  </si>
  <si>
    <t>How Green is your Hotel? Do Good and Show it to the World – on Google, for Example</t>
  </si>
  <si>
    <t>The Digital Evolution of UK Hospitality: A Historic Journey From Keys to Clicks</t>
  </si>
  <si>
    <t>Driving Green: The Future of Sustainable Car Rentals</t>
  </si>
  <si>
    <t>Taste the Future: Sustainable Food Practices in Hotels and Restaurants</t>
  </si>
  <si>
    <t>The Heart of Travel: DMOs and Their Impact on Local Economies</t>
  </si>
  <si>
    <t>Exploring India's Travel Resurgence: From G20 Summit to Cricket Hype Amidst a High-Demand Festive Season</t>
  </si>
  <si>
    <t>Social Media Meets Google Business Profile: Here's Why You Should Care</t>
  </si>
  <si>
    <t>Connect the Dots: Decoding Common Hotel System Connectivity Challenges</t>
  </si>
  <si>
    <t>GA4's New User Data Export to BigQuery: Your Key to Hyper-Personalized Hotel Marketing</t>
  </si>
  <si>
    <t>How AI and Machine Learning are Shaping Hotel Search Engines</t>
  </si>
  <si>
    <t>Unpacking Global DE&amp;I Pillars: A Strategy for Inclusivity</t>
  </si>
  <si>
    <t>The Evolution of Hotel Search Engines: Past, Present, and Future</t>
  </si>
  <si>
    <t>From Green Revolution to Space Exploration: 75 Innovations Propelling India Beyond 75</t>
  </si>
  <si>
    <t>Going Green: How Hotel Search Engines are Championing the Cause of Sustainable Travel</t>
  </si>
  <si>
    <t>Get Noticed: The Smart Hotelier's Guide to Google's Filtered Search Carousel</t>
  </si>
  <si>
    <t>Understanding the Mechanics of Hotel Search Engines</t>
  </si>
  <si>
    <t>Hospitality in the Digital Age: Software Breakthroughs and What's Next</t>
  </si>
  <si>
    <t>Gaining a Competitive Edge at Every Stage of the Traveler Journey</t>
  </si>
  <si>
    <t>Elevate Your Hotel's Performance with Revenue Management Analytics</t>
  </si>
  <si>
    <t>How Hotels Can Stay Ahead in the Dynamic Hospitality Industry</t>
  </si>
  <si>
    <t>What is Hospitality Management? Why is it Important?</t>
  </si>
  <si>
    <t>Has 'The Swiftie Fever' Opened New Travel Avenues In the U.S.</t>
  </si>
  <si>
    <t>How to Make Technology Partnerships Successful for Hotels</t>
  </si>
  <si>
    <t>AI and Machine Learning – Who Will Lead the Change and What Will it Look Like?</t>
  </si>
  <si>
    <t>Large Hotel Chains Can Move Fast Too: 10 Ideas To Implement Today</t>
  </si>
  <si>
    <t>The Basics of Distribution for Hotel Chains</t>
  </si>
  <si>
    <t>Supercharging Hotel Bookings: The Game-Changing Benefits of Metasearch Marketing</t>
  </si>
  <si>
    <t>The Tech-Stack Needed by OTAs to Scale Your BI Capabilities</t>
  </si>
  <si>
    <t>The Future of Rate Parity in the Hospitality Industry</t>
  </si>
  <si>
    <t>How Hotel Pricing is Going to Change in the Age of AI</t>
  </si>
  <si>
    <t>Leveraging Instagram Threads for the Travel and Hospitality Industry</t>
  </si>
  <si>
    <t>Calling All Hoteliers: Unleash the Power of GA4 for Optimal Performance</t>
  </si>
  <si>
    <t>Green Gold: Sustainable Hotels Shaping Profitable and Responsible Hospitality</t>
  </si>
  <si>
    <t>Managing Hotel Cancellations: Strategies to Optimize Revenue and Guest Satisfaction</t>
  </si>
  <si>
    <t>Big Data: The Game Changer in Hospitality Industry</t>
  </si>
  <si>
    <t>Unveiling the Hotel Challenges: Navigating Obstacles in the Dynamic Hospitality Landscape</t>
  </si>
  <si>
    <t>Distribution Challenges for Hotels in Latin America</t>
  </si>
  <si>
    <t>Navigating Hotel Distribution Challenges with Technology and Strategy</t>
  </si>
  <si>
    <t>What Does Digital Foundation in Hospitality Look Like</t>
  </si>
  <si>
    <t>Effective Hotel Pricing Strategies To Maximize Revenue During Low Demand Periods</t>
  </si>
  <si>
    <t>The Power of Allyship: Building Bridges of Support and Inclusion</t>
  </si>
  <si>
    <t>Mastering Success: Hotel Revenue Management Strategies for Optimal Growth</t>
  </si>
  <si>
    <t>Solving the Challenge of Overbooking in Hotels: Strategies for Seamless Guest Experience</t>
  </si>
  <si>
    <t>Navigating the Highs and Lows: Managing Hotel Demand During Special Events</t>
  </si>
  <si>
    <t>The Impact of Weather on Hotel Demand: Leveraging Insights for Success</t>
  </si>
  <si>
    <t>Inside Google Marketing Live 2023: AI-Powered Innovations &amp; What They Mean for the Hotel Industry</t>
  </si>
  <si>
    <t>Hotel Loyalty Programs: Building Customer Loyalty and Maximizing Rewards</t>
  </si>
  <si>
    <t>The Impact of Seasonality on Hotel Revenue: Understanding the Highs and Lows</t>
  </si>
  <si>
    <t>Walking the Tight Rope: High Hotel ADR and Low Distribution Cost</t>
  </si>
  <si>
    <t>The Role of Central Reservation Systems in Efficient Hotel Inventory Distribution</t>
  </si>
  <si>
    <t>The History of Pride Month: Celebrating Love and Equality</t>
  </si>
  <si>
    <t>A Comprehensive Guide to Cloud Computing for Hotels: Transforming the Hospitality Industry</t>
  </si>
  <si>
    <t>Unlock the Power of a Hotel Central Reservation System</t>
  </si>
  <si>
    <t>Data and Analytics Can Help You Distribute Your Hotel Inventory Effectively &amp; Run Hotel Profitably</t>
  </si>
  <si>
    <t>Data-Driven Excellence: Maximizing Performance with Hotel Data Analytics</t>
  </si>
  <si>
    <t>Driving Higher Hotel Occupancy Rates: Implementing Effective Strategies</t>
  </si>
  <si>
    <t>The Complete Guide to Hotel Digital Marketing: Boost Your Online Presence and Drive Bookings</t>
  </si>
  <si>
    <t>What is a Global Distribution System (GDS)? How does it Benefit Your Hotel?</t>
  </si>
  <si>
    <t>Unleashing the Power of Hotel Technology: The Game Changer in Tech-Savvy Hospitality</t>
  </si>
  <si>
    <t>Unlocking Profitability: An Introduction to Hotel Revenue Management</t>
  </si>
  <si>
    <t>Why Should All Destinations Have a Destination Marketing Organization (DMO)?</t>
  </si>
  <si>
    <t>Destination Marketing Organization: Its Roles, Importance, and Benefits in the Hospitality Industry</t>
  </si>
  <si>
    <t>Difference Between a Hotel PMS, Channel Manager, OTAs, and Booking Engine</t>
  </si>
  <si>
    <t>The Complete Guide to Distribution Channels in the Hotel Industry</t>
  </si>
  <si>
    <t>Unlocking New Revenue Streams: A Guide to Effective Channel Management for Hospitality Businesses</t>
  </si>
  <si>
    <t>Unveiling the Magic of Metasearch Engines: A Game Changer for Online Businesses</t>
  </si>
  <si>
    <t>Where does Content Fit in the Evolution of Hotel Distribution?</t>
  </si>
  <si>
    <t>Boost Your Hotel's Online Presence with a Hotel Content Management System</t>
  </si>
  <si>
    <t>Streamline Your Hotel Pricing Strategy with Advanced Rate Shopping Software</t>
  </si>
  <si>
    <t>Dynamic Pricing Strategy in Hotels for Hospitality Industry</t>
  </si>
  <si>
    <t>Hotel Pricing Strategy: Maximizing Revenue Through Effective Pricing Techniques</t>
  </si>
  <si>
    <t>How To Use Google Hotel Ads: A Complete Guide</t>
  </si>
  <si>
    <t>Boost Your Hotel Revenue with Efficient Hotel Inventory Management</t>
  </si>
  <si>
    <t>Cracking the Code: How to Benefit from Hotel Wholesalers</t>
  </si>
  <si>
    <t>8 Easy Tips for Hotel Revenue Managers to Cope With Rate Parity Issues</t>
  </si>
  <si>
    <t>What is Hotel Rate Parity? Why is it Important in the Hotel Industry?</t>
  </si>
  <si>
    <t>18 Factors to Consider before Investing in Channel Manager for Your Hotel</t>
  </si>
  <si>
    <t>Crucial Hotel Sales Strategies to Boost Occupancy and Revenue</t>
  </si>
  <si>
    <t>What is a Hotel Channel Manager? How Do You Choose the Perfect One?</t>
  </si>
  <si>
    <t>How Can Content Solve The Expectation Gap for Hotels?</t>
  </si>
  <si>
    <t>Changing Markets Post-Pandemic: Guest Behaviors Changing Booking Inspiration</t>
  </si>
  <si>
    <t>What is Hotel Occupancy Rate? How to Calculate it?</t>
  </si>
  <si>
    <t>Is RevPAR the Best Metric to Measure Profitability?</t>
  </si>
  <si>
    <t>Why Should Hotels Update Content On OTAs Frequently?</t>
  </si>
  <si>
    <t>Why Metasearch is critical for your Direct Bookings Strategy</t>
  </si>
  <si>
    <t>Why Content on OTAs is Critical for Improving Conversion Rates</t>
  </si>
  <si>
    <t>How do Hotels Distribute Inventory to Drive Bookings</t>
  </si>
  <si>
    <t>What is RevPAR ? Why does it Matter?</t>
  </si>
  <si>
    <t>A Complete Guide to Hotel Marketing Strategy for 2023</t>
  </si>
  <si>
    <t>Latin America’s Hospitality Industry is Ready to Take the AI Leap into the Future</t>
  </si>
  <si>
    <t>Sustainability: The Conversation We Need To Have With ChatGPT Today</t>
  </si>
  <si>
    <t>Here's Why You Should Care About Hotel Content Management &amp; Distribution</t>
  </si>
  <si>
    <t>Why Ease of Use is the Core of any Booking Engine?</t>
  </si>
  <si>
    <t>Why is Security Critical for a Booking Engine?</t>
  </si>
  <si>
    <t>Thank You Booking.com For Showing Us The Future</t>
  </si>
  <si>
    <t>How to Evaluate a Booking Engine?</t>
  </si>
  <si>
    <t>All You Need to Know About a Hotel Booking Engine</t>
  </si>
  <si>
    <t>Revolutionizing Guest Experiences and Revenue Management with AI</t>
  </si>
  <si>
    <t>What is Direct Booking?</t>
  </si>
  <si>
    <t>The Relevance of Content for Hotels</t>
  </si>
  <si>
    <t>Leading the Way: Top 8 Hospitality Technology Trends to Watch in 2023</t>
  </si>
  <si>
    <t>A Complete Guide to Hotel Connectivity &amp; Distribution</t>
  </si>
  <si>
    <t>Revolutionizing the Hospitality Industry: The Role of Advanced Channel Managers in Driving Hotel Business Growth</t>
  </si>
  <si>
    <t>What are Hotel Industry Statistics?</t>
  </si>
  <si>
    <t>The Data Goldmine: The 3 Step Process to Unlocking the Power of Guest Data</t>
  </si>
  <si>
    <t>How To Use Guest Messaging To Improve Revenue</t>
  </si>
  <si>
    <t>Spin Around the Challenges of an Economic Downturn with AI-Enabled Solutions</t>
  </si>
  <si>
    <t>What is a Hotel Property Management System (PMS)?</t>
  </si>
  <si>
    <t>Unlocking A New Level Of Luxury For Dubai: The Rising Need For Technology</t>
  </si>
  <si>
    <t xml:space="preserve">Troubleshooting Guest Engagement: Is the Answer in the Palm of your Hands? </t>
  </si>
  <si>
    <t>No Shortage of Guest Engagement Despite Labour Shortage in the UK: Why Technology is the Answer</t>
  </si>
  <si>
    <t>Journey to better guest satisfaction: Why digitisation is the shortcut you need</t>
  </si>
  <si>
    <t>7 Tips for A Booking-friendly Hotel Website</t>
  </si>
  <si>
    <t>The Problem In Paradise: What The Hotels Of Maldives Need To Know</t>
  </si>
  <si>
    <t>The Good Side Of AI: Read Between The Lines To Understand Your Guests’ Feelings</t>
  </si>
  <si>
    <t>Preparing for the Future of Air Travel Demand</t>
  </si>
  <si>
    <t>Digital Hospitality: No Longer An Oxymoron</t>
  </si>
  <si>
    <t>Peak Experience For The Peak Season</t>
  </si>
  <si>
    <t>Forward-looking Insights on Travel Demand: Top Trending Cities in Asia (Oct – Dec 2022)</t>
  </si>
  <si>
    <t>Guest Dissatisfaction: De-mystified</t>
  </si>
  <si>
    <t>Beyond Just Emojis: Leveraging WhatsApp To Improve Guest Experience</t>
  </si>
  <si>
    <t>Experiences Above All:  The Long and Short of Guest Experiences</t>
  </si>
  <si>
    <t>Humans Of RateGain: Q&amp;A With Mark Haywood</t>
  </si>
  <si>
    <t>India’s Festive Season Travel Outlook</t>
  </si>
  <si>
    <t>Productivity For The Front Desk: What Has Changed</t>
  </si>
  <si>
    <t>How Can Scoring Content Help Hotels Drive More Bookings</t>
  </si>
  <si>
    <t>New Data Sources To Help Commercial Teams Make Better Decisions</t>
  </si>
  <si>
    <t>Hotel Online Bookings Can Be More Profitable</t>
  </si>
  <si>
    <t>Bridging Silos in Commercial Teams Post Pandemic</t>
  </si>
  <si>
    <t>Data Transparency: The New Way to Collaborate in Commercial Teams</t>
  </si>
  <si>
    <t>Are Middle East Hoteliers Ready for the Next Big Shift?</t>
  </si>
  <si>
    <t>Artificial Intelligence in the Hospitality Industry : The Future</t>
  </si>
  <si>
    <t>What is Engage-AI? What are the benefits of using Engage-AI?</t>
  </si>
  <si>
    <t>Enjoy Greater Conversions by Offering Mobile Rates to your Prospective Customers</t>
  </si>
  <si>
    <t>Improving Business by Offering Country Rates to Prospective Customers</t>
  </si>
  <si>
    <t>The Role of Metasearch in Pandemic Recovery</t>
  </si>
  <si>
    <t>Why Forward-looking Demand Intelligence is all the More Important for a Destination and it's DMO Today?</t>
  </si>
  <si>
    <t>How to Become a Genius and Drive-up Hotel Visibility and Occupancy Rates!</t>
  </si>
  <si>
    <t>Airline Traveler Forecast: Can it help in anticipating demand better?</t>
  </si>
  <si>
    <t>How can User Experience Help Revenue Managers? Ask AirGain</t>
  </si>
  <si>
    <t>The Travel Manifesto for 2022</t>
  </si>
  <si>
    <t>Marketing Technology in a Data-Driven Era</t>
  </si>
  <si>
    <t>Usability and Accessibility – How they are making AirGain smarter for you!</t>
  </si>
  <si>
    <t>Building a Culture of Empowerment</t>
  </si>
  <si>
    <t>Is The Future Of Forecasting Clear For Revenue Managers?</t>
  </si>
  <si>
    <t>Upcoming Launch: The New Room – Rate Management API will Help Distribution Teams Directly and Quickly Create/Retrieve a Multitude of Room Rate Types from RezGain</t>
  </si>
  <si>
    <t>How Revenue Managers Can Be Future Ready For The Next Crisis</t>
  </si>
  <si>
    <t>How Can New Airlines Thrive the Post- Covid World</t>
  </si>
  <si>
    <t>Making Your Hotel Channel Manager Adapt to Your Day</t>
  </si>
  <si>
    <t>CarGain Canvas: Analytics that give you 360 degree control over your market</t>
  </si>
  <si>
    <t>What Signals is the Summer of 2021 Giving Car Rentals?</t>
  </si>
  <si>
    <t>WHAT ARE YOUR PRONOUNS?</t>
  </si>
  <si>
    <t>Bringing More Speed and Agility to Airline Pricing for the Post-COVID Revenue Manager</t>
  </si>
  <si>
    <t>The Current State of Airline Pricing post-Covid</t>
  </si>
  <si>
    <t>How can hoteliers get 2021 right with a solid pricing strategy as volatility in recovery persists</t>
  </si>
  <si>
    <t>Why We Must Tell a Visual Data Story</t>
  </si>
  <si>
    <t>Airlines Revenue Management Checklist for 2021</t>
  </si>
  <si>
    <t>Cap on Wedding Guests Might Pinch, But It's a Necessary Evil</t>
  </si>
  <si>
    <t>We have been Profitable Since Inception: Yogeesh Chandra- Global Head of Corporate Development, RateGain</t>
  </si>
  <si>
    <t>Some Employees are Getting a New Job…At Their Old Job</t>
  </si>
  <si>
    <t>Visioning The Post-COVID Era In Revenue Management</t>
  </si>
  <si>
    <t>50% Rise in Bookings Not Enough for India to Catch Up With Global Recovery</t>
  </si>
  <si>
    <t>Tech Skills That can Rebuild the Travel Industry</t>
  </si>
  <si>
    <t>After China can 'Revenge Travel' Happen in India?</t>
  </si>
  <si>
    <t>Travel &amp; Hospitality Sector Will Take 12-15 Months To Cross Pre-covid Level Hiring Figures: Industry Leaders</t>
  </si>
  <si>
    <t>What Hotels Need to Know About the Staycation Boom</t>
  </si>
  <si>
    <t>Here’s How Hoteliers Can Attract New Travelers in the Post-COVID Era</t>
  </si>
  <si>
    <t>How Airline Revenue Management and Pricing Teams Respond to Revenue Volatility?</t>
  </si>
  <si>
    <t>Revenue Volatility in Airlines is Here to Stay: What can Revenue &amp; Pricing Teams do About it?</t>
  </si>
  <si>
    <t>These New Car Rental Subscription Programs Will Get You There</t>
  </si>
  <si>
    <t>Pardon me, your politics are showing</t>
  </si>
  <si>
    <t>New Deal Europe Weekly Update on Tourism to the Balkan Region, Week 24</t>
  </si>
  <si>
    <t>See the Green Shoots of Recovery with Smart Distribution’s latest addition “Future Demand”</t>
  </si>
  <si>
    <t>Seven Tactics to Keep your Hotel's Distribution Healthy and Highly Profitable</t>
  </si>
  <si>
    <t>Bespoke Strategies for Opening the Doors to the European Market</t>
  </si>
  <si>
    <t>A New Era of Exploration is Coming to Hoteliers. Stay Tuned!</t>
  </si>
  <si>
    <t>Perspectives with Saurabh Prakash: How Hotels Can Get Digital Right for Recovery</t>
  </si>
  <si>
    <t>Perspectives with Debojo: How Survival Became A Success Metric at SpiceJet</t>
  </si>
  <si>
    <t>Strategies for Hoteliers to Get Back to Business for UK Market</t>
  </si>
  <si>
    <t>Strategies for Hoteliers to Get Back to Business for Europe Market</t>
  </si>
  <si>
    <t>Perspectives #8 with Ajay Bakaya, Managing Director, Sarovar Hotels and Resorts</t>
  </si>
  <si>
    <t>Re-Taking The Skies : What Can Commercial Teams Do To Gear Up For A Full Return Of Airline Travel In The New Normal</t>
  </si>
  <si>
    <t>React to Competitive Prices in Real Time with RateGain’s OPTIMA MarketDrone</t>
  </si>
  <si>
    <t>Watch Your Language! Content in the New Hospitality Landscape</t>
  </si>
  <si>
    <t>Keeping Lights on During the Current COVID Crisis!</t>
  </si>
  <si>
    <t>Hoteliers, Spot New Markets to Create New Revenues in a Post-COVID 19 World</t>
  </si>
  <si>
    <t>Social Media During COVID-19: Tourism Brands That Got It Right</t>
  </si>
  <si>
    <t>We Are Bracing Ourselves: Are You?</t>
  </si>
  <si>
    <t>How to Capture Rate Integrity Issues in the Most Simplified Way</t>
  </si>
  <si>
    <t>Top 3 Rate Disparity Cases Acceptable to a Revenue Manager</t>
  </si>
  <si>
    <t>Rate Integrity: A Brand New Way of Increasing Direct Bookings</t>
  </si>
  <si>
    <t>Why Choose Rate Intelligence Over Rate Shopping?</t>
  </si>
  <si>
    <t>Why a Rate Intelligence Experience Should Have the Best Art &amp; Science Behind it</t>
  </si>
  <si>
    <t>Our Point of View on the Modern Age Distribution Ecosystem</t>
  </si>
  <si>
    <t>Are You Leading A Future-Ready HR?</t>
  </si>
  <si>
    <t>5 Ways to Ace Hospitality Marketing in 2020</t>
  </si>
  <si>
    <t>Why UX is Instrumental for Revenue Management</t>
  </si>
  <si>
    <t>Visualizing Data Like a Pro: The Key to Unlock the Data Gold Mine</t>
  </si>
  <si>
    <t>Smart Shopping for Data: Driving Analytics Excellence in the Airlines Industry</t>
  </si>
  <si>
    <t>Mr. Hotelier, Four Signs It is Time to Change your Distribution Partner</t>
  </si>
  <si>
    <t>Adopting SCRUM in the Organization’s People Processes</t>
  </si>
  <si>
    <t>How to Deliver Value In The Era Of Hospitality Industry Consolidation?</t>
  </si>
  <si>
    <t>What will define Long Term Success for Airlines</t>
  </si>
  <si>
    <t>Challenges for Airline Revenue Managers Beyond 2020</t>
  </si>
  <si>
    <t>Navigating Constant Consolidation</t>
  </si>
  <si>
    <t>Our point of view on Distribution Journey</t>
  </si>
  <si>
    <t>Putting User Experience at the center of a new problem</t>
  </si>
  <si>
    <t>The Last Distribution Challenge</t>
  </si>
  <si>
    <t>Can Car Rental analytics help make better investment decisions?</t>
  </si>
  <si>
    <t>Top 3 considerations for blueprinting your content transformation</t>
  </si>
  <si>
    <t>The Path to A Shared Future: Can car rentals help in turning around the industry slowdown ?</t>
  </si>
  <si>
    <t>Delivering Duty of Care in the Age of Corporate Rogue Travel</t>
  </si>
  <si>
    <t>Who is winning the experience game in travel and hospitality?</t>
  </si>
  <si>
    <t>Airlines: Soaring on Ancillary Revenue</t>
  </si>
  <si>
    <t>Transaction Tracking and Analytics: Steering Car Rental</t>
  </si>
  <si>
    <t>Enhancing Car Rental Revenue Management with AI-driven Dynamic Pricing</t>
  </si>
  <si>
    <t>Busting a billion-dollar digital myth for cruise lines!</t>
  </si>
  <si>
    <t>The future of distribution strategy at your doorstep</t>
  </si>
  <si>
    <t>‘A Thousand Words’: Why Great Visuals Speak Directly, Fluently and Effortlessly</t>
  </si>
  <si>
    <t>New Age Data is Driving Growth for Travel Package Providers</t>
  </si>
  <si>
    <t>Tackling content issues head-on</t>
  </si>
  <si>
    <t>7 Top Trends In Hotel Distribution Today</t>
  </si>
  <si>
    <t>HRS Selects RateGain as its Channel Management Partner for their newest connectivity platform</t>
  </si>
  <si>
    <t>Code Itineraries: A road map for the travel industry to unlock one trillion dollars in value by 2025</t>
  </si>
  <si>
    <t>5 Ways to Improve Your Hotel's Visibility within Search Engines</t>
  </si>
  <si>
    <t>Hitting a home run in automation tools</t>
  </si>
  <si>
    <t>Tapping the world’s no. 1 outbound travel market</t>
  </si>
  <si>
    <t>It's 100% pure adrenaline! Introducing Distribution Strategy Studio</t>
  </si>
  <si>
    <t>Your Hotel Reputation Matters to Your Revenue</t>
  </si>
  <si>
    <t>Hoteliers, Take a Re-look at Parity and Prevent Revenue Leakages</t>
  </si>
  <si>
    <t>Assessing the boom in travel startups</t>
  </si>
  <si>
    <t>Building the Perfect Revenue Strategy Is Not Enough; Advanced Hotel Revenue Management Tool is a Must!</t>
  </si>
  <si>
    <t>Travel Industry is Already Using Geo-based Competitive Price Tracking; Act Now Before Its Too Late</t>
  </si>
  <si>
    <t>We Bet You Will Not Want to Miss The Benefits of a Comprehensive Hotel Price Intelligence Solution!</t>
  </si>
  <si>
    <t>Sharing economy blurring the lines in hospitality</t>
  </si>
  <si>
    <t>Tracking Mobile App Rates of Your Competition is a MUST for Your Price Strategy!</t>
  </si>
  <si>
    <t>Will Artificial Intelligence Replace Human Intelligence in Revenue Management and Pricing Analysis?</t>
  </si>
  <si>
    <t>It’s time to reexamine the data structure behind hotel distribution</t>
  </si>
  <si>
    <t>7 Fundamental Hotel Marketing Strategies To Stand Out From Your Competition</t>
  </si>
  <si>
    <t>Design an Effective Hotel Guest Loyalty Program to Increase Hotel Bookings and Revenue</t>
  </si>
  <si>
    <t>Yield Management in Hospitality - Important for Efficient Revenue Management Strategy</t>
  </si>
  <si>
    <t>What Makes Your Guests The Promoters of Your Brand?</t>
  </si>
  <si>
    <t>Tapping the potential of IoT</t>
  </si>
  <si>
    <t>The Role and Future of Technology in Travel Industry</t>
  </si>
  <si>
    <t>New Consumer Review Dashboard For Hotels</t>
  </si>
  <si>
    <t>Measuring Demand in Your City will Skyrocket your Revenue - Here is How!</t>
  </si>
  <si>
    <t>7 Best Methods to Gather Quality Guest Feedback</t>
  </si>
  <si>
    <t>The Brilliant Hotelier: Face To Face With Panayiotis Kyprianou From Thanos Resorts &amp; Spas, Cyprus</t>
  </si>
  <si>
    <t>Monitoring Hundreds of Booking Sites - No Longer a Challenging Task for Hoteliers</t>
  </si>
  <si>
    <t>Hotels, Utilize Closed User Group (CUG) Customers to Increase Revenue Through Direct Bookings</t>
  </si>
  <si>
    <t>Create a Revenue Centric Culture in your Hotel by Integrating Technology</t>
  </si>
  <si>
    <t>Despite the best efforts of hotel brands, travelers still love to click around</t>
  </si>
  <si>
    <t>Hoteliers, Are You Using Mobile to Support Your Online Reputation Management?</t>
  </si>
  <si>
    <t>7 Practical tips to improve online reviews of your hotel</t>
  </si>
  <si>
    <t>14 Features to Consider Before Your Hotel Decides to Devote In a Channel Manager</t>
  </si>
  <si>
    <t>Managing Hotel Guest Sentiment and Online Presence to Create Revenue Centric Culture</t>
  </si>
  <si>
    <t>Hoteliers, You Need a Channel Manager with an Edge to Stand out from Competition</t>
  </si>
  <si>
    <t>Blockchain and its potential to upend the travel industry</t>
  </si>
  <si>
    <t>Hoteliers, Learn How to Create A Revenue Centric Culture in Your Hotel</t>
  </si>
  <si>
    <t>Hoteliers, Learn About The Growing Importance of Hotel Online Reputation Management</t>
  </si>
  <si>
    <t>How to Make Restaurant’s Online Reputation a Secret Sauce in Enhancing your Hotel Brand?</t>
  </si>
  <si>
    <t>Engaging Travelers Through Social Media Can Reap Umpteen Benefits for Hotels</t>
  </si>
  <si>
    <t>Approach For A Balanced Hotel Distribution Strategy - Learn Why Hotels Should Adopt It</t>
  </si>
  <si>
    <t>9 Tips to Build a Hotel’s Facebook Strategy &amp; Improve Guest Experience</t>
  </si>
  <si>
    <t>Top Trends: Millennial Travelers &amp; the Hospitality Sector</t>
  </si>
  <si>
    <t>Evolving Role Of Hotel Revenue Manager - Part 4</t>
  </si>
  <si>
    <t>The Evolving Role of Revenue Managers - Part 3</t>
  </si>
  <si>
    <t>Good translation key to staying in global marketplace</t>
  </si>
  <si>
    <t>The Evolving Role Of Hotel Revenue Managers – Part 2</t>
  </si>
  <si>
    <t>How Your Hotel distribution &amp; Online Reputation Strategy is key to RevPAR Management</t>
  </si>
  <si>
    <t>The Evolving Role of Hotel Revenue Managers - Part 1</t>
  </si>
  <si>
    <t>5 Effective Ways Hotels Could Conduct Guest Surveys and Loyalty Programs</t>
  </si>
  <si>
    <t>Hoteliers, Are Vacation Rentals Eating Your Lunch?</t>
  </si>
  <si>
    <t>Abbreviations are not a content strategy</t>
  </si>
  <si>
    <t>The Future of Hotel Revenue Management – BOTs or Humans?</t>
  </si>
  <si>
    <t>Hoteliers, Learn How to Overcome the Challenges in Online Reputation Management</t>
  </si>
  <si>
    <t>Managing Seasonal Market Changes to Ensure your Hotel Stays on Top - Part 4</t>
  </si>
  <si>
    <t>Managing Seasonal Market Changes to Ensure your Hotel Stays on Top - Part 3</t>
  </si>
  <si>
    <t>Managing Seasonal Market Changes to Ensure your Hotel Stays on Top - Part 2</t>
  </si>
  <si>
    <t>Solving the hospitality industry’s ‘content conundrum’</t>
  </si>
  <si>
    <t>Managing Seasonal Market Changes to Ensure your Hotel Stays on Top - Part 1</t>
  </si>
  <si>
    <t>Hoteliers, Beat the Competition and Be The Market Leaders By Adopting Automation</t>
  </si>
  <si>
    <t>How Can Hotels Use Google to Maximise their Online Presence?</t>
  </si>
  <si>
    <t>Revenue Management &amp; Marketing Automation can Help Independent Hotels Stay Ahead</t>
  </si>
  <si>
    <t>Big Data Challenge</t>
  </si>
  <si>
    <t>Hoteliers, Design Your Revenue Management Strategy in Pre-Opening Stage</t>
  </si>
  <si>
    <t>Hoteliers, Keep a Track of Events and Holidays To Increase your Revenue Many Folds</t>
  </si>
  <si>
    <t>3 Effective Hotel Pricing Strategy Can Boost Your Hotel Revenue</t>
  </si>
  <si>
    <t>How to Manage Hotel's Online Reviews &amp; Guest Experience</t>
  </si>
  <si>
    <t>Why Should Hotels Pay Special Attention to Demand Forecasting?</t>
  </si>
  <si>
    <t>The Brilliant Hotelier: Face to face with Deanna Jayasundera from Theme Resorts and Spas, Sri Lanka</t>
  </si>
  <si>
    <t>RateGain’s Top 12 Blogs of 2016</t>
  </si>
  <si>
    <t>Managing Real-Time Room Inventories Across Multiple OTAs</t>
  </si>
  <si>
    <t>The Brilliant Hotelier: Face 2 Face with Ria Roberto, the Director of Revenue Management at Kenz Hotel Management, UAE</t>
  </si>
  <si>
    <t>Be the Revenue Management Hero of your Hotel</t>
  </si>
  <si>
    <t>Hotels, Let’s Go Direct!</t>
  </si>
  <si>
    <t>Tips to Build Customer Loyalty for Your Restaurant</t>
  </si>
  <si>
    <t>Systems Reliability, A Necessity for Hotel Operations: Part 2</t>
  </si>
  <si>
    <t>Is Your Hotel United by Goals but Divided by Systems?</t>
  </si>
  <si>
    <t>The Brilliant Hotelier: Face 2 Face with I Nyoman Astama, General Manager of the Bali Niksoma Boutique Beach Resort</t>
  </si>
  <si>
    <t>Systems Reliability, A Necessity for Hotel Operations: Part 1</t>
  </si>
  <si>
    <t>Is your Hotel Website Ready for Google's Latest Mobile Updates</t>
  </si>
  <si>
    <t>Optimize Your Hotel’s SEO and Mobile Strategy</t>
  </si>
  <si>
    <t>The Brilliant Hotelier: Face 2 Face with Stavros Drakou, Director at Cyprotels Hotels and Resorts, Cyprus</t>
  </si>
  <si>
    <t>What’s spookier than Halloween for Hoteliers?</t>
  </si>
  <si>
    <t>Tapping the phenomenal potential of the Asia Pacific region</t>
  </si>
  <si>
    <t>The Brilliant Hotelier: Face 2 Face with Trisna Widia, Marketing &amp; E-Commerce Manager, Prime Plaza Hotels and Resorts, Indonesia</t>
  </si>
  <si>
    <t>How to Increase Hotel Direct Bookings? Don’t Ignore the Role of a Booking Engine</t>
  </si>
  <si>
    <t>Weary of Disruption? 5 Simple Steps to Disrupt the Disruptions in the Rapidly Changing Hospitality Industry</t>
  </si>
  <si>
    <t>Disruption in the Hotel Industry and Changing Face of the Global Travel Market</t>
  </si>
  <si>
    <t>The Brilliant Hotelier: Tête-à-Tête with Richard Lewis, the CEO of Landmark Hotels, Dubai</t>
  </si>
  <si>
    <t>The fast-changing world of hospitality distribution</t>
  </si>
  <si>
    <t>Hotels, Are You Prepared for Digital Detox Travelers?</t>
  </si>
  <si>
    <t>The Brilliant Hotelier: Face 2 Face with the Revenue Director at J5 Rimal Hotel Apartments, Dubai</t>
  </si>
  <si>
    <t>How Hotels of Tomorrow are Improving Guest Experience with Technology?</t>
  </si>
  <si>
    <t>Sharing economy and alternative lodging offer great opportunities</t>
  </si>
  <si>
    <t>How can Hotels Generate More Revenue from Customer Loyalty - Part II</t>
  </si>
  <si>
    <t>How can Hotels Generate More Revenue from Customer Loyalty - Part I</t>
  </si>
  <si>
    <t>Travel agents: a re-emerging force in hospitality distribution</t>
  </si>
  <si>
    <t>5 Things About Hotel Revenue Management Your Boss Wants to Know – Part II</t>
  </si>
  <si>
    <t>Pikachu Conjures his Pokemon Friends for Increasing Hotel Revenues</t>
  </si>
  <si>
    <t>The sensible economics of 'one to many'</t>
  </si>
  <si>
    <t>5 Things About Hotel Revenue Management Your Boss Wants to Know - Part I</t>
  </si>
  <si>
    <t>Hotels, Improve your Online Distribution Strategy with Six Simple Tips</t>
  </si>
  <si>
    <t>How to Ensure the Demand Generated is Translated into Increased Revenues?</t>
  </si>
  <si>
    <t>Brexit: The Impact on Travel and Tourism Industry, Now and Later</t>
  </si>
  <si>
    <t>Create a new chapter in the relationship between Your Hotel &amp; Guests with Chat Tools</t>
  </si>
  <si>
    <t>Effective Ways to Measure &amp; Generate Demand – Part V</t>
  </si>
  <si>
    <t>Effective Ways to Measure &amp; Generate Demand – Part IV</t>
  </si>
  <si>
    <t>Effective Ways to Measure &amp; Generate Demand - Part II</t>
  </si>
  <si>
    <t>Effective Ways to Measure &amp; Generate Demand – Part III</t>
  </si>
  <si>
    <t>Effective Ways to Measure and Generate Demand - Part I</t>
  </si>
  <si>
    <t>8 Top Tips to Choose the Right Hotel Channel Manager</t>
  </si>
  <si>
    <t>Comparing and Contrasting Industry Problems with Revenue Optimisation</t>
  </si>
  <si>
    <t>Making Cents of RevGain: An Interview With the Revenue Manager at St. George Lycabettus Hotel, Greece</t>
  </si>
  <si>
    <t>Tapping the potential of emerging markets</t>
  </si>
  <si>
    <t>Unity for Revenue Management: An Interview With the Revenue Analyst at The Manila Hotel, Philippines</t>
  </si>
  <si>
    <t>How to Choose the Right Rate Optimisation Tool for Your Hotel?</t>
  </si>
  <si>
    <t>New partnerships underscore benefits of DHISCO’s ‘direct-to-many’ solutions</t>
  </si>
  <si>
    <t>Airbnb: An Alternate Lodging Threat to Hotels?</t>
  </si>
  <si>
    <t>21 Points to Consider while Buying a Rate Shopping Tool for Your Hotel</t>
  </si>
  <si>
    <t>Did You Know? It’s critical to Push Rates along with Occupancy</t>
  </si>
  <si>
    <t>Hotel Demand Forecasting: Top 3 Ways Hoteliers Can Leverage this Strategic Management Tool</t>
  </si>
  <si>
    <t>7 Quick Tips For Your Hotel Pre-Opening In 2017</t>
  </si>
  <si>
    <t>Zika virus outbreak:  Is tourism industry in Central and South America on risk?</t>
  </si>
  <si>
    <t>How to make 35% more revenue? Tap the power of Scientific Pricing</t>
  </si>
  <si>
    <t>Want to Maximize Your Hotel Revenue? Get Your Room Forecast Accurate ASAP</t>
  </si>
  <si>
    <t>9 Undeniable Advantages of Hotel Room Forecasting</t>
  </si>
  <si>
    <t>Golden Rules to Make the Most of Your Hotel’s Facebook Page</t>
  </si>
  <si>
    <t>DHISCO’s big data challenge</t>
  </si>
  <si>
    <t>A Revenue Management mistake that you need to avoid today</t>
  </si>
  <si>
    <t>The UK RevPAR Growth Story: Promises and Challenges</t>
  </si>
  <si>
    <t>August 2015: Parity Performance. Where Does Your City Stand? – Latin America</t>
  </si>
  <si>
    <t>Introducing BrandGain Restaurant Module</t>
  </si>
  <si>
    <t>Q&amp;A with new DHISCO CEO Toni Portmann, on taking Pegasus beyond the hotel switch</t>
  </si>
  <si>
    <t>Revenue optimisation love story: Grandhotel Zvon  achieves 34% growth in revenue with scientific pricing</t>
  </si>
  <si>
    <t>Scientific pricing is no longer the Lamborghini you can never have.</t>
  </si>
  <si>
    <t>As other hotel distribution fees rise, DHISCO represents less than 1% of booking costs</t>
  </si>
  <si>
    <t>UNT Big Data Challenge</t>
  </si>
  <si>
    <t>How to improve your hotel's online reputation using a 100 year old mathematics principle</t>
  </si>
  <si>
    <t>Total Pricing</t>
  </si>
  <si>
    <t>Update from HEDNA Barcelona: Forecast is sunny</t>
  </si>
  <si>
    <t>RevPar Growth in Europe: The top three cities</t>
  </si>
  <si>
    <t>The news for the hotel industry just keeps getting better</t>
  </si>
  <si>
    <t>Three important elements your Revenue Management system is missing</t>
  </si>
  <si>
    <t>5 ways to Maximize Hotel Revenues in the Era of Mobile Bookings</t>
  </si>
  <si>
    <t>Will airbnb disrupt the hotel business or just play on the sidelines?</t>
  </si>
  <si>
    <t>3 Questions RateGain will Answer for you at WTM Latin America</t>
  </si>
  <si>
    <t>5 Key Highlights of Super Successful RateGain’s Hotel Revenue Summit 2015 Jakarta</t>
  </si>
  <si>
    <t>Reviews and Ratings: A simple way to use them to support your transient pricing strategy</t>
  </si>
  <si>
    <t>ITB Berlin: 5 Steps to Making Your Visit a Success</t>
  </si>
  <si>
    <t>Accor Hotels Partners with RateGain for its Rate Shopping Solution Integration</t>
  </si>
  <si>
    <t>RateGain Bags Top Honour at The 2nd Inc. India Innovative100 Conference and Awards Gala</t>
  </si>
  <si>
    <t>3 Reasons to visit RateGain at ITB Berlin</t>
  </si>
  <si>
    <t>Top 3 Tips to Price Your Hotel Rooms Right in 2015</t>
  </si>
  <si>
    <t>Europe's Outlook for 2015: What it means for your Hotel</t>
  </si>
  <si>
    <t>RateGain Announces Merril Yu and Sunish Sadasivan as Hotel Revenue Summit, Manila Keynote Speakers</t>
  </si>
  <si>
    <t>Join RateGain at Hotel Revenue Summit, Manila on February 12th, 2015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</si>
</sst>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3"/>
  <sheetViews>
    <sheetView tabSelected="1" workbookViewId="0"/>
  </sheetViews>
  <sheetFormatPr defaultRowHeight="15"/>
  <sheetData>
    <row r="1" spans="1: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5</v>
      </c>
      <c r="C2" s="2">
        <v>45253</v>
      </c>
      <c r="D2">
        <v>9</v>
      </c>
      <c r="E2">
        <f>HYPERLINK("https://rategaincom.wpenginepowered.com/wp-content/uploads/2023/11/swiftie-effect-buenos-aires-scaled.jpg", "https://rategaincom.wpenginepowered.com/wp-content/uploads/2023/11/swiftie-effect-buenos-aires-scaled.jpg")</f>
        <v>0</v>
      </c>
    </row>
    <row r="3" spans="1:5">
      <c r="A3" s="1">
        <v>1</v>
      </c>
      <c r="B3" t="s">
        <v>6</v>
      </c>
      <c r="C3" s="2">
        <v>45252</v>
      </c>
      <c r="D3">
        <v>8</v>
      </c>
      <c r="E3">
        <f>HYPERLINK("https://rategaincom.wpenginepowered.com/wp-content/uploads/2023/11/A-Complete-Guide-to-Hotel-Revenue-Management.png", "https://rategaincom.wpenginepowered.com/wp-content/uploads/2023/11/A-Complete-Guide-to-Hotel-Revenue-Management.png")</f>
        <v>0</v>
      </c>
    </row>
    <row r="4" spans="1:5">
      <c r="A4" s="1">
        <v>2</v>
      </c>
      <c r="B4" t="s">
        <v>7</v>
      </c>
      <c r="C4" s="2">
        <v>45252</v>
      </c>
      <c r="D4">
        <v>4</v>
      </c>
      <c r="E4">
        <f>HYPERLINK("https://rategaincom.wpenginepowered.com/wp-content/uploads/2023/11/The-Ultimate-Guide-to-Choosing-the-Right-Hotel-Booking-Engine.png", "https://rategaincom.wpenginepowered.com/wp-content/uploads/2023/11/The-Ultimate-Guide-to-Choosing-the-Right-Hotel-Booking-Engine.png")</f>
        <v>0</v>
      </c>
    </row>
    <row r="5" spans="1:5">
      <c r="A5" s="1">
        <v>3</v>
      </c>
      <c r="B5" t="s">
        <v>8</v>
      </c>
      <c r="C5" s="2">
        <v>45219</v>
      </c>
      <c r="D5">
        <v>33</v>
      </c>
      <c r="E5">
        <f>HYPERLINK("https://rategaincom.wpenginepowered.com/wp-content/uploads/2023/10/Google-AdSenses-New-Related-Search-Feature-in-Auto-Ads.png", "https://rategaincom.wpenginepowered.com/wp-content/uploads/2023/10/Google-AdSenses-New-Related-Search-Feature-in-Auto-Ads.png")</f>
        <v>0</v>
      </c>
    </row>
    <row r="6" spans="1:5">
      <c r="A6" s="1">
        <v>4</v>
      </c>
      <c r="B6" t="s">
        <v>9</v>
      </c>
      <c r="C6" s="2">
        <v>45211</v>
      </c>
      <c r="D6">
        <v>17</v>
      </c>
      <c r="E6">
        <f>HYPERLINK("https://rategaincom.wpenginepowered.com/wp-content/uploads/2023/10/Transforming-with-Facebooks-Reservation-BUYING-Strategy.png", "https://rategaincom.wpenginepowered.com/wp-content/uploads/2023/10/Transforming-with-Facebooks-Reservation-BUYING-Strategy.png")</f>
        <v>0</v>
      </c>
    </row>
    <row r="7" spans="1:5">
      <c r="A7" s="1">
        <v>5</v>
      </c>
      <c r="B7" t="s">
        <v>10</v>
      </c>
      <c r="C7" s="2">
        <v>45204</v>
      </c>
      <c r="D7">
        <v>12</v>
      </c>
      <c r="E7">
        <f>HYPERLINK("https://rategaincom.wpenginepowered.com/wp-content/uploads/2023/10/Overbookings-Cancellations-Not-a-Problem-with-Modern-Hotel-Booking-Engines.png", "https://rategaincom.wpenginepowered.com/wp-content/uploads/2023/10/Overbookings-Cancellations-Not-a-Problem-with-Modern-Hotel-Booking-Engines.png")</f>
        <v>0</v>
      </c>
    </row>
    <row r="8" spans="1:5">
      <c r="A8" s="1">
        <v>6</v>
      </c>
      <c r="B8" t="s">
        <v>11</v>
      </c>
      <c r="C8" s="2">
        <v>45200</v>
      </c>
      <c r="D8">
        <v>12</v>
      </c>
      <c r="E8">
        <f>HYPERLINK("https://rategaincom.wpenginepowered.com/wp-content/uploads/2023/10/Hotel-Distribution-Done-Right-Choosing-between-GDS-and-Channel-Manager.png", "https://rategaincom.wpenginepowered.com/wp-content/uploads/2023/10/Hotel-Distribution-Done-Right-Choosing-between-GDS-and-Channel-Manager.png")</f>
        <v>0</v>
      </c>
    </row>
    <row r="9" spans="1:5">
      <c r="A9" s="1">
        <v>7</v>
      </c>
      <c r="B9" t="s">
        <v>12</v>
      </c>
      <c r="C9" s="2">
        <v>45197</v>
      </c>
      <c r="D9">
        <v>8</v>
      </c>
      <c r="E9">
        <f>HYPERLINK("https://rategaincom.wpenginepowered.com/wp-content/uploads/2023/10/Europe-Christmas-Travel-Trends.jpg", "https://rategaincom.wpenginepowered.com/wp-content/uploads/2023/10/Europe-Christmas-Travel-Trends.jpg")</f>
        <v>0</v>
      </c>
    </row>
    <row r="10" spans="1:5">
      <c r="A10" s="1">
        <v>8</v>
      </c>
      <c r="B10" t="s">
        <v>13</v>
      </c>
      <c r="C10" s="2">
        <v>45197</v>
      </c>
      <c r="D10">
        <v>9</v>
      </c>
      <c r="E10">
        <f>HYPERLINK("https://rategaincom.wpenginepowered.com/wp-content/uploads/2023/09/Bing-Hotel-Ads-Your-Hotels-Secret-Revenue-Booster.png", "https://rategaincom.wpenginepowered.com/wp-content/uploads/2023/09/Bing-Hotel-Ads-Your-Hotels-Secret-Revenue-Booster.png")</f>
        <v>0</v>
      </c>
    </row>
    <row r="11" spans="1:5">
      <c r="A11" s="1">
        <v>9</v>
      </c>
      <c r="B11" t="s">
        <v>14</v>
      </c>
      <c r="C11" s="2">
        <v>45195</v>
      </c>
      <c r="D11">
        <v>9</v>
      </c>
      <c r="E11">
        <f>HYPERLINK("https://rategaincom.wpenginepowered.com/wp-content/uploads/2023/10/Singapores-Secret-Recipe-for-Year-End-Travel-Success.png", "https://rategaincom.wpenginepowered.com/wp-content/uploads/2023/10/Singapores-Secret-Recipe-for-Year-End-Travel-Success.png")</f>
        <v>0</v>
      </c>
    </row>
    <row r="12" spans="1:5">
      <c r="A12" s="1">
        <v>10</v>
      </c>
      <c r="B12" t="s">
        <v>15</v>
      </c>
      <c r="C12" s="2">
        <v>45194</v>
      </c>
      <c r="D12">
        <v>7</v>
      </c>
      <c r="E12">
        <f>HYPERLINK("https://rategaincom.wpenginepowered.com/wp-content/uploads/2023/10/Is-U.S.A.-expecting-a-Domestic-Travel-Boom-this-year-end.png", "https://rategaincom.wpenginepowered.com/wp-content/uploads/2023/10/Is-U.S.A.-expecting-a-Domestic-Travel-Boom-this-year-end.png")</f>
        <v>0</v>
      </c>
    </row>
    <row r="13" spans="1:5">
      <c r="A13" s="1">
        <v>11</v>
      </c>
      <c r="B13" t="s">
        <v>16</v>
      </c>
      <c r="C13" s="2">
        <v>45194</v>
      </c>
      <c r="D13">
        <v>7</v>
      </c>
      <c r="E13">
        <f>HYPERLINK("https://rategaincom.wpenginepowered.com/wp-content/uploads/2023/09/Unlocking-Top-Travel-Destinations-in-Egypt-A-Hoteliers-Playbook.jpg", "https://rategaincom.wpenginepowered.com/wp-content/uploads/2023/09/Unlocking-Top-Travel-Destinations-in-Egypt-A-Hoteliers-Playbook.jpg")</f>
        <v>0</v>
      </c>
    </row>
    <row r="14" spans="1:5">
      <c r="A14" s="1">
        <v>12</v>
      </c>
      <c r="B14" t="s">
        <v>17</v>
      </c>
      <c r="C14" s="2">
        <v>45191</v>
      </c>
      <c r="D14">
        <v>7</v>
      </c>
      <c r="E14">
        <f>HYPERLINK("https://rategaincom.wpenginepowered.com/wp-content/uploads/2023/09/Shaping-Success-in-Egypts-Dynamic-Hospitality-Landscape.jpg", "https://rategaincom.wpenginepowered.com/wp-content/uploads/2023/09/Shaping-Success-in-Egypts-Dynamic-Hospitality-Landscape.jpg")</f>
        <v>0</v>
      </c>
    </row>
    <row r="15" spans="1:5">
      <c r="A15" s="1">
        <v>13</v>
      </c>
      <c r="B15" t="s">
        <v>18</v>
      </c>
      <c r="C15" s="2">
        <v>45184</v>
      </c>
      <c r="D15">
        <v>6</v>
      </c>
      <c r="E15">
        <f>HYPERLINK("https://rategaincom.wpenginepowered.com/wp-content/uploads/2023/09/Powering-Hospitality-How-Renewable-Energy-Is-Reshaping-Hotels.png", "https://rategaincom.wpenginepowered.com/wp-content/uploads/2023/09/Powering-Hospitality-How-Renewable-Energy-Is-Reshaping-Hotels.png")</f>
        <v>0</v>
      </c>
    </row>
    <row r="16" spans="1:5">
      <c r="A16" s="1">
        <v>14</v>
      </c>
      <c r="B16" t="s">
        <v>19</v>
      </c>
      <c r="C16" s="2">
        <v>45183</v>
      </c>
      <c r="D16">
        <v>6</v>
      </c>
      <c r="E16">
        <f>HYPERLINK("https://rategaincom.wpenginepowered.com/wp-content/uploads/2023/09/How-Travel-Sellers-Support-Local-Economies.png", "https://rategaincom.wpenginepowered.com/wp-content/uploads/2023/09/How-Travel-Sellers-Support-Local-Economies.png")</f>
        <v>0</v>
      </c>
    </row>
    <row r="17" spans="1:5">
      <c r="A17" s="1">
        <v>15</v>
      </c>
      <c r="B17" t="s">
        <v>20</v>
      </c>
      <c r="C17" s="2">
        <v>45180</v>
      </c>
      <c r="D17">
        <v>6</v>
      </c>
      <c r="E17">
        <f>HYPERLINK("https://rategaincom.wpenginepowered.com/wp-content/uploads/2023/09/Drip-by-Drip-How-Hotels-Are-Leading-the-Way-in-Water-Conservation.png", "https://rategaincom.wpenginepowered.com/wp-content/uploads/2023/09/Drip-by-Drip-How-Hotels-Are-Leading-the-Way-in-Water-Conservation.png")</f>
        <v>0</v>
      </c>
    </row>
    <row r="18" spans="1:5">
      <c r="A18" s="1">
        <v>16</v>
      </c>
      <c r="B18" t="s">
        <v>21</v>
      </c>
      <c r="C18" s="2">
        <v>45179</v>
      </c>
      <c r="D18">
        <v>7</v>
      </c>
      <c r="E18">
        <f>HYPERLINK("https://rategaincom.wpenginepowered.com/wp-content/uploads/2023/09/Eco-friendly-practices-in-Vacation-Rentals.png", "https://rategaincom.wpenginepowered.com/wp-content/uploads/2023/09/Eco-friendly-practices-in-Vacation-Rentals.png")</f>
        <v>0</v>
      </c>
    </row>
    <row r="19" spans="1:5">
      <c r="A19" s="1">
        <v>17</v>
      </c>
      <c r="B19" t="s">
        <v>22</v>
      </c>
      <c r="C19" s="2">
        <v>45178</v>
      </c>
      <c r="D19">
        <v>6</v>
      </c>
      <c r="E19">
        <f>HYPERLINK("https://rategaincom.wpenginepowered.com/wp-content/uploads/2023/09/Trash-to-Treasures-Zero-Waste-Travelers-Handbook.png", "https://rategaincom.wpenginepowered.com/wp-content/uploads/2023/09/Trash-to-Treasures-Zero-Waste-Travelers-Handbook.png")</f>
        <v>0</v>
      </c>
    </row>
    <row r="20" spans="1:5">
      <c r="A20" s="1">
        <v>18</v>
      </c>
      <c r="B20" t="s">
        <v>23</v>
      </c>
      <c r="C20" s="2">
        <v>45177</v>
      </c>
      <c r="D20">
        <v>5</v>
      </c>
      <c r="E20">
        <f>HYPERLINK("https://rategaincom.wpenginepowered.com/wp-content/uploads/2023/09/Hotel-Sustainable-Supply-Chain-Strategies.png", "https://rategaincom.wpenginepowered.com/wp-content/uploads/2023/09/Hotel-Sustainable-Supply-Chain-Strategies.png")</f>
        <v>0</v>
      </c>
    </row>
    <row r="21" spans="1:5">
      <c r="A21" s="1">
        <v>19</v>
      </c>
      <c r="B21" t="s">
        <v>24</v>
      </c>
      <c r="C21" s="2">
        <v>45176</v>
      </c>
      <c r="D21">
        <v>4</v>
      </c>
      <c r="E21">
        <f>HYPERLINK("https://rategaincom.wpenginepowered.com/wp-content/uploads/2023/09/Airlines-Sustainable-Innovations.png", "https://rategaincom.wpenginepowered.com/wp-content/uploads/2023/09/Airlines-Sustainable-Innovations.png")</f>
        <v>0</v>
      </c>
    </row>
    <row r="22" spans="1:5">
      <c r="A22" s="1">
        <v>20</v>
      </c>
      <c r="B22" t="s">
        <v>25</v>
      </c>
      <c r="C22" s="2">
        <v>45175</v>
      </c>
      <c r="D22">
        <v>6</v>
      </c>
      <c r="E22">
        <f>HYPERLINK("https://rategaincom.wpenginepowered.com/wp-content/uploads/2023/09/Embrace-Eco-Tourism-Your-Passport-to-Sustainable-Wanderlust.png", "https://rategaincom.wpenginepowered.com/wp-content/uploads/2023/09/Embrace-Eco-Tourism-Your-Passport-to-Sustainable-Wanderlust.png")</f>
        <v>0</v>
      </c>
    </row>
    <row r="23" spans="1:5">
      <c r="A23" s="1">
        <v>21</v>
      </c>
      <c r="B23" t="s">
        <v>26</v>
      </c>
      <c r="C23" s="2">
        <v>45175</v>
      </c>
      <c r="D23">
        <v>4</v>
      </c>
      <c r="E23">
        <f>HYPERLINK("https://rategaincom.wpenginepowered.com/wp-content/uploads/2023/09/Measuring-and-Reporting-Sustainability-Impact.png", "https://rategaincom.wpenginepowered.com/wp-content/uploads/2023/09/Measuring-and-Reporting-Sustainability-Impact.png")</f>
        <v>0</v>
      </c>
    </row>
    <row r="24" spans="1:5">
      <c r="A24" s="1">
        <v>22</v>
      </c>
      <c r="B24" t="s">
        <v>27</v>
      </c>
      <c r="C24" s="2">
        <v>45174</v>
      </c>
      <c r="D24">
        <v>6</v>
      </c>
      <c r="E24">
        <f>HYPERLINK("https://rategaincom.wpenginepowered.com/wp-content/uploads/2023/09/Sustainable-Practices-for-Tour-Operators.png", "https://rategaincom.wpenginepowered.com/wp-content/uploads/2023/09/Sustainable-Practices-for-Tour-Operators.png")</f>
        <v>0</v>
      </c>
    </row>
    <row r="25" spans="1:5">
      <c r="A25" s="1">
        <v>23</v>
      </c>
      <c r="B25" t="s">
        <v>28</v>
      </c>
      <c r="C25" s="2">
        <v>45173</v>
      </c>
      <c r="D25">
        <v>5</v>
      </c>
      <c r="E25">
        <f>HYPERLINK("https://rategaincom.wpenginepowered.com/wp-content/uploads/2023/09/Wings-and-Wonders-Biodiversity-Conservation-in-Tourism.png", "https://rategaincom.wpenginepowered.com/wp-content/uploads/2023/09/Wings-and-Wonders-Biodiversity-Conservation-in-Tourism.png")</f>
        <v>0</v>
      </c>
    </row>
    <row r="26" spans="1:5">
      <c r="A26" s="1">
        <v>24</v>
      </c>
      <c r="B26" t="s">
        <v>29</v>
      </c>
      <c r="C26" s="2">
        <v>45172</v>
      </c>
      <c r="D26">
        <v>7</v>
      </c>
      <c r="E26">
        <f>HYPERLINK("https://rategaincom.wpenginepowered.com/wp-content/uploads/2023/09/Green-Hotel-Badge-for-Sustainable-Accommodations.png", "https://rategaincom.wpenginepowered.com/wp-content/uploads/2023/09/Green-Hotel-Badge-for-Sustainable-Accommodations.png")</f>
        <v>0</v>
      </c>
    </row>
    <row r="27" spans="1:5">
      <c r="A27" s="1">
        <v>25</v>
      </c>
      <c r="B27" t="s">
        <v>30</v>
      </c>
      <c r="C27" s="2">
        <v>45170</v>
      </c>
      <c r="D27">
        <v>7</v>
      </c>
      <c r="E27">
        <f>HYPERLINK("https://rategaincom.wpenginepowered.com/wp-content/uploads/2023/09/Evolution-of-UK-Hospitality.png", "https://rategaincom.wpenginepowered.com/wp-content/uploads/2023/09/Evolution-of-UK-Hospitality.png")</f>
        <v>0</v>
      </c>
    </row>
    <row r="28" spans="1:5">
      <c r="A28" s="1">
        <v>26</v>
      </c>
      <c r="B28" t="s">
        <v>31</v>
      </c>
      <c r="C28" s="2">
        <v>45170</v>
      </c>
      <c r="D28">
        <v>6</v>
      </c>
      <c r="E28">
        <f>HYPERLINK("https://rategaincom.wpenginepowered.com/wp-content/uploads/2023/10/Driving-Green-The-Future-of-Sustainable-Car-Rentals.png", "https://rategaincom.wpenginepowered.com/wp-content/uploads/2023/10/Driving-Green-The-Future-of-Sustainable-Car-Rentals.png")</f>
        <v>0</v>
      </c>
    </row>
    <row r="29" spans="1:5">
      <c r="A29" s="1">
        <v>27</v>
      </c>
      <c r="B29" t="s">
        <v>32</v>
      </c>
      <c r="C29" s="2">
        <v>45170</v>
      </c>
      <c r="D29">
        <v>6</v>
      </c>
      <c r="E29">
        <f>HYPERLINK("https://rategaincom.wpenginepowered.com/wp-content/uploads/2023/09/Taste-the-Future-Sustainable-Food-Practices-in-Hospitality.png", "https://rategaincom.wpenginepowered.com/wp-content/uploads/2023/09/Taste-the-Future-Sustainable-Food-Practices-in-Hospitality.png")</f>
        <v>0</v>
      </c>
    </row>
    <row r="30" spans="1:5">
      <c r="A30" s="1">
        <v>28</v>
      </c>
      <c r="B30" t="s">
        <v>33</v>
      </c>
      <c r="C30" s="2">
        <v>45170</v>
      </c>
      <c r="D30">
        <v>8</v>
      </c>
      <c r="E30">
        <f>HYPERLINK("https://rategaincom.wpenginepowered.com/wp-content/uploads/2023/10/The-DMO-Effect-Enhancing-Tourisms-Role-in-Local-Economies.png", "https://rategaincom.wpenginepowered.com/wp-content/uploads/2023/10/The-DMO-Effect-Enhancing-Tourisms-Role-in-Local-Economies.png")</f>
        <v>0</v>
      </c>
    </row>
    <row r="31" spans="1:5">
      <c r="A31" s="1">
        <v>29</v>
      </c>
      <c r="B31" t="s">
        <v>34</v>
      </c>
      <c r="C31" s="2">
        <v>45169</v>
      </c>
      <c r="D31">
        <v>9</v>
      </c>
      <c r="E31">
        <f>HYPERLINK("https://rategaincom.wpenginepowered.com/wp-content/uploads/2023/08/The-World-is-Coming-to-India-this-Winter-Season.png", "https://rategaincom.wpenginepowered.com/wp-content/uploads/2023/08/The-World-is-Coming-to-India-this-Winter-Season.png")</f>
        <v>0</v>
      </c>
    </row>
    <row r="32" spans="1:5">
      <c r="A32" s="1">
        <v>30</v>
      </c>
      <c r="B32" t="s">
        <v>35</v>
      </c>
      <c r="C32" s="2">
        <v>45159</v>
      </c>
      <c r="D32">
        <v>5</v>
      </c>
      <c r="E32">
        <f>HYPERLINK("https://rategaincom.wpenginepowered.com/wp-content/uploads/2023/08/Your-Hotels-Social-Media-Just-Got-Google-fied-Google-Business-Profile.webp", "https://rategaincom.wpenginepowered.com/wp-content/uploads/2023/08/Your-Hotels-Social-Media-Just-Got-Google-fied-Google-Business-Profile.webp")</f>
        <v>0</v>
      </c>
    </row>
    <row r="33" spans="1:5">
      <c r="A33" s="1">
        <v>31</v>
      </c>
      <c r="B33" t="s">
        <v>36</v>
      </c>
      <c r="C33" s="2">
        <v>45156</v>
      </c>
      <c r="D33">
        <v>5</v>
      </c>
      <c r="E33">
        <f>HYPERLINK("https://rategaincom.wpenginepowered.com/wp-content/uploads/2023/08/The-Hidden-Costs-of-Poor-Hotel-System-Connectivity.png", "https://rategaincom.wpenginepowered.com/wp-content/uploads/2023/08/The-Hidden-Costs-of-Poor-Hotel-System-Connectivity.png")</f>
        <v>0</v>
      </c>
    </row>
    <row r="34" spans="1:5">
      <c r="A34" s="1">
        <v>32</v>
      </c>
      <c r="B34" t="s">
        <v>37</v>
      </c>
      <c r="C34" s="2">
        <v>45155</v>
      </c>
      <c r="D34">
        <v>5</v>
      </c>
      <c r="E34">
        <f>HYPERLINK("https://rategaincom.wpenginepowered.com/wp-content/uploads/2023/08/Google-Analytics-4-Rolls-Out-New-User-Data-Export-To-BigQuery.webp", "https://rategaincom.wpenginepowered.com/wp-content/uploads/2023/08/Google-Analytics-4-Rolls-Out-New-User-Data-Export-To-BigQuery.webp")</f>
        <v>0</v>
      </c>
    </row>
    <row r="35" spans="1:5">
      <c r="A35" s="1">
        <v>33</v>
      </c>
      <c r="B35" t="s">
        <v>38</v>
      </c>
      <c r="C35" s="2">
        <v>45154</v>
      </c>
      <c r="D35">
        <v>5</v>
      </c>
      <c r="E35">
        <f>HYPERLINK("https://rategaincom.wpenginepowered.com/wp-content/uploads/2023/08/Role-of-AI-Ml-in-Hotel-Search-Engines.webp", "https://rategaincom.wpenginepowered.com/wp-content/uploads/2023/08/Role-of-AI-Ml-in-Hotel-Search-Engines.webp")</f>
        <v>0</v>
      </c>
    </row>
    <row r="36" spans="1:5">
      <c r="A36" s="1">
        <v>34</v>
      </c>
      <c r="B36" t="s">
        <v>39</v>
      </c>
      <c r="C36" s="2">
        <v>45154</v>
      </c>
      <c r="D36">
        <v>5</v>
      </c>
      <c r="E36">
        <f>HYPERLINK("https://rategaincom.wpenginepowered.com/wp-content/uploads/2023/08/DE-I-RG.webp", "https://rategaincom.wpenginepowered.com/wp-content/uploads/2023/08/DE-I-RG.webp")</f>
        <v>0</v>
      </c>
    </row>
    <row r="37" spans="1:5">
      <c r="A37" s="1">
        <v>35</v>
      </c>
      <c r="B37" t="s">
        <v>40</v>
      </c>
      <c r="C37" s="2">
        <v>45153</v>
      </c>
      <c r="D37">
        <v>5</v>
      </c>
      <c r="E37">
        <f>HYPERLINK("https://rategaincom.wpenginepowered.com/wp-content/uploads/2023/08/evolution-of-hotel-search-engines.webp", "https://rategaincom.wpenginepowered.com/wp-content/uploads/2023/08/evolution-of-hotel-search-engines.webp")</f>
        <v>0</v>
      </c>
    </row>
    <row r="38" spans="1:5">
      <c r="A38" s="1">
        <v>36</v>
      </c>
      <c r="B38" t="s">
        <v>41</v>
      </c>
      <c r="C38" s="2">
        <v>45152</v>
      </c>
      <c r="D38">
        <v>6</v>
      </c>
      <c r="E38">
        <f>HYPERLINK("https://rategaincom.wpenginepowered.com/wp-content/uploads/2023/08/India-beyond-75.webp", "https://rategaincom.wpenginepowered.com/wp-content/uploads/2023/08/India-beyond-75.webp")</f>
        <v>0</v>
      </c>
    </row>
    <row r="39" spans="1:5">
      <c r="A39" s="1">
        <v>37</v>
      </c>
      <c r="B39" t="s">
        <v>42</v>
      </c>
      <c r="C39" s="2">
        <v>45148</v>
      </c>
      <c r="D39">
        <v>3</v>
      </c>
      <c r="E39">
        <f>HYPERLINK("https://rategaincom.wpenginepowered.com/wp-content/uploads/2023/08/How-Hotel-Search-Engines-are-Supporting-Sustainable-Travel.webp", "https://rategaincom.wpenginepowered.com/wp-content/uploads/2023/08/How-Hotel-Search-Engines-are-Supporting-Sustainable-Travel.webp")</f>
        <v>0</v>
      </c>
    </row>
    <row r="40" spans="1:5">
      <c r="A40" s="1">
        <v>38</v>
      </c>
      <c r="B40" t="s">
        <v>43</v>
      </c>
      <c r="C40" s="2">
        <v>45147</v>
      </c>
      <c r="D40">
        <v>3</v>
      </c>
      <c r="E40">
        <f>HYPERLINK("https://rategaincom.wpenginepowered.com/wp-content/uploads/2023/08/Google_s-New-Hotel-Search-Carousel.webp", "https://rategaincom.wpenginepowered.com/wp-content/uploads/2023/08/Google_s-New-Hotel-Search-Carousel.webp")</f>
        <v>0</v>
      </c>
    </row>
    <row r="41" spans="1:5">
      <c r="A41" s="1">
        <v>39</v>
      </c>
      <c r="B41" t="s">
        <v>44</v>
      </c>
      <c r="C41" s="2">
        <v>45147</v>
      </c>
      <c r="D41">
        <v>4</v>
      </c>
      <c r="E41">
        <f>HYPERLINK("https://rategaincom.wpenginepowered.com/wp-content/uploads/2023/08/Understanding-the-Mechanics-of-Hotel-Search-Engines.webp", "https://rategaincom.wpenginepowered.com/wp-content/uploads/2023/08/Understanding-the-Mechanics-of-Hotel-Search-Engines.webp")</f>
        <v>0</v>
      </c>
    </row>
    <row r="42" spans="1:5">
      <c r="A42" s="1">
        <v>40</v>
      </c>
      <c r="B42" t="s">
        <v>45</v>
      </c>
      <c r="C42" s="2">
        <v>45146</v>
      </c>
      <c r="D42">
        <v>5</v>
      </c>
      <c r="E42">
        <f>HYPERLINK("https://rategaincom.wpenginepowered.com/wp-content/uploads/2023/08/Hospitality-in-the-Digital-Age-Softwares-for-Hotel-Success.webp", "https://rategaincom.wpenginepowered.com/wp-content/uploads/2023/08/Hospitality-in-the-Digital-Age-Softwares-for-Hotel-Success.webp")</f>
        <v>0</v>
      </c>
    </row>
    <row r="43" spans="1:5">
      <c r="A43" s="1">
        <v>41</v>
      </c>
      <c r="B43" t="s">
        <v>46</v>
      </c>
      <c r="C43" s="2">
        <v>45142</v>
      </c>
      <c r="D43">
        <v>5</v>
      </c>
      <c r="E43">
        <f>HYPERLINK("https://rategaincom.wpenginepowered.com/wp-content/uploads/2023/08/The-Heart-of-Hospitality-A-Guide-to-Outshine-Competitors-at-Every-Traveler-Touchpoint.webp", "https://rategaincom.wpenginepowered.com/wp-content/uploads/2023/08/The-Heart-of-Hospitality-A-Guide-to-Outshine-Competitors-at-Every-Traveler-Touchpoint.webp")</f>
        <v>0</v>
      </c>
    </row>
    <row r="44" spans="1:5">
      <c r="A44" s="1">
        <v>42</v>
      </c>
      <c r="B44" t="s">
        <v>47</v>
      </c>
      <c r="C44" s="2">
        <v>45142</v>
      </c>
      <c r="D44">
        <v>5</v>
      </c>
      <c r="E44">
        <f>HYPERLINK("https://rategaincom.wpenginepowered.com/wp-content/uploads/2023/08/Fine-Tuning-Your-Hotels-Strategy-The-Art-of-Revenue-Management-Analytics.webp", "https://rategaincom.wpenginepowered.com/wp-content/uploads/2023/08/Fine-Tuning-Your-Hotels-Strategy-The-Art-of-Revenue-Management-Analytics.webp")</f>
        <v>0</v>
      </c>
    </row>
    <row r="45" spans="1:5">
      <c r="A45" s="1">
        <v>43</v>
      </c>
      <c r="B45" t="s">
        <v>48</v>
      </c>
      <c r="C45" s="2">
        <v>45142</v>
      </c>
      <c r="D45">
        <v>6</v>
      </c>
      <c r="E45">
        <f>HYPERLINK("https://rategaincom.wpenginepowered.com/wp-content/uploads/2023/08/How-Hotels-Can-Stay-Ahead-in-Dynamic-Hospitality-Industry.webp", "https://rategaincom.wpenginepowered.com/wp-content/uploads/2023/08/How-Hotels-Can-Stay-Ahead-in-Dynamic-Hospitality-Industry.webp")</f>
        <v>0</v>
      </c>
    </row>
    <row r="46" spans="1:5">
      <c r="A46" s="1">
        <v>44</v>
      </c>
      <c r="B46" t="s">
        <v>49</v>
      </c>
      <c r="C46" s="2">
        <v>45139</v>
      </c>
      <c r="D46">
        <v>5</v>
      </c>
      <c r="E46">
        <f>HYPERLINK("https://rategaincom.wpenginepowered.com/wp-content/uploads/2023/08/Hospitality-Management-Unraveled-Journey-of-Experiences.png", "https://rategaincom.wpenginepowered.com/wp-content/uploads/2023/08/Hospitality-Management-Unraveled-Journey-of-Experiences.png")</f>
        <v>0</v>
      </c>
    </row>
    <row r="47" spans="1:5">
      <c r="A47" s="1">
        <v>45</v>
      </c>
      <c r="B47" t="s">
        <v>50</v>
      </c>
      <c r="C47" s="2">
        <v>45139</v>
      </c>
      <c r="D47">
        <v>5</v>
      </c>
      <c r="E47">
        <f>HYPERLINK("https://rategaincom.wpenginepowered.com/wp-content/uploads/2023/08/Has-_The-Swiftie-Fever_-Opened-New-Travel-Avenues-In-the-U.S.webp", "https://rategaincom.wpenginepowered.com/wp-content/uploads/2023/08/Has-_The-Swiftie-Fever_-Opened-New-Travel-Avenues-In-the-U.S.webp")</f>
        <v>0</v>
      </c>
    </row>
    <row r="48" spans="1:5">
      <c r="A48" s="1">
        <v>46</v>
      </c>
      <c r="B48" t="s">
        <v>51</v>
      </c>
      <c r="C48" s="2">
        <v>45128</v>
      </c>
      <c r="D48">
        <v>7</v>
      </c>
      <c r="E48">
        <f>HYPERLINK("https://rategaincom.wpenginepowered.com/wp-content/uploads/2023/07/Strategies-to-Succeed-with-Technological-Partnerships-in-Hospitality.webp", "https://rategaincom.wpenginepowered.com/wp-content/uploads/2023/07/Strategies-to-Succeed-with-Technological-Partnerships-in-Hospitality.webp")</f>
        <v>0</v>
      </c>
    </row>
    <row r="49" spans="1:5">
      <c r="A49" s="1">
        <v>47</v>
      </c>
      <c r="B49" t="s">
        <v>52</v>
      </c>
      <c r="C49" s="2">
        <v>45127</v>
      </c>
      <c r="D49">
        <v>7</v>
      </c>
      <c r="E49">
        <f>HYPERLINK("https://rategaincom.wpenginepowered.com/wp-content/uploads/2023/07/AI-Machine-Learning-Who-Will-Lead-the-Change.webp", "https://rategaincom.wpenginepowered.com/wp-content/uploads/2023/07/AI-Machine-Learning-Who-Will-Lead-the-Change.webp")</f>
        <v>0</v>
      </c>
    </row>
    <row r="50" spans="1:5">
      <c r="A50" s="1">
        <v>48</v>
      </c>
      <c r="B50" t="s">
        <v>53</v>
      </c>
      <c r="C50" s="2">
        <v>45125</v>
      </c>
      <c r="D50">
        <v>5</v>
      </c>
      <c r="E50">
        <f>HYPERLINK("https://rategaincom.wpenginepowered.com/wp-content/uploads/2023/07/Strategies-for-Big-Hotel-Chains-to-Stay-Ahead.webp", "https://rategaincom.wpenginepowered.com/wp-content/uploads/2023/07/Strategies-for-Big-Hotel-Chains-to-Stay-Ahead.webp")</f>
        <v>0</v>
      </c>
    </row>
    <row r="51" spans="1:5">
      <c r="A51" s="1">
        <v>49</v>
      </c>
      <c r="B51" t="s">
        <v>54</v>
      </c>
      <c r="C51" s="2">
        <v>45125</v>
      </c>
      <c r="D51">
        <v>5</v>
      </c>
      <c r="E51">
        <f>HYPERLINK("https://rategaincom.wpenginepowered.com/wp-content/uploads/2023/07/Mastering-the-Distribution-Game-for-Big-Hotel-Chains.png", "https://rategaincom.wpenginepowered.com/wp-content/uploads/2023/07/Mastering-the-Distribution-Game-for-Big-Hotel-Chains.png")</f>
        <v>0</v>
      </c>
    </row>
    <row r="52" spans="1:5">
      <c r="A52" s="1">
        <v>50</v>
      </c>
      <c r="B52" t="s">
        <v>55</v>
      </c>
      <c r="C52" s="2">
        <v>45125</v>
      </c>
      <c r="D52">
        <v>5</v>
      </c>
      <c r="E52">
        <f>HYPERLINK("https://rategaincom.wpenginepowered.com/wp-content/uploads/2023/07/The-Game-Changing-Benefits-of-Metasearch-Marketing.webp", "https://rategaincom.wpenginepowered.com/wp-content/uploads/2023/07/The-Game-Changing-Benefits-of-Metasearch-Marketing.webp")</f>
        <v>0</v>
      </c>
    </row>
    <row r="53" spans="1:5">
      <c r="A53" s="1">
        <v>51</v>
      </c>
      <c r="B53" t="s">
        <v>56</v>
      </c>
      <c r="C53" s="2">
        <v>45124</v>
      </c>
      <c r="D53">
        <v>5</v>
      </c>
      <c r="E53">
        <f>HYPERLINK("https://rategaincom.wpenginepowered.com/wp-content/uploads/2023/07/Techology-Stack-Needed-by-OTAs.webp", "https://rategaincom.wpenginepowered.com/wp-content/uploads/2023/07/Techology-Stack-Needed-by-OTAs.webp")</f>
        <v>0</v>
      </c>
    </row>
    <row r="54" spans="1:5">
      <c r="A54" s="1">
        <v>52</v>
      </c>
      <c r="B54" t="s">
        <v>57</v>
      </c>
      <c r="C54" s="2">
        <v>45124</v>
      </c>
      <c r="D54">
        <v>6</v>
      </c>
      <c r="E54">
        <f>HYPERLINK("https://rategaincom.wpenginepowered.com/wp-content/uploads/2023/07/The-Future-of-rate-parity-in-hospitality.webp", "https://rategaincom.wpenginepowered.com/wp-content/uploads/2023/07/The-Future-of-rate-parity-in-hospitality.webp")</f>
        <v>0</v>
      </c>
    </row>
    <row r="55" spans="1:5">
      <c r="A55" s="1">
        <v>53</v>
      </c>
      <c r="B55" t="s">
        <v>58</v>
      </c>
      <c r="C55" s="2">
        <v>45119</v>
      </c>
      <c r="D55">
        <v>5</v>
      </c>
      <c r="E55">
        <f>HYPERLINK("https://rategaincom.wpenginepowered.com/wp-content/uploads/2023/07/HOW-PRICING-WILL-CHANGE-IN-the-AGE-OF-AI.webp", "https://rategaincom.wpenginepowered.com/wp-content/uploads/2023/07/HOW-PRICING-WILL-CHANGE-IN-the-AGE-OF-AI.webp")</f>
        <v>0</v>
      </c>
    </row>
    <row r="56" spans="1:5">
      <c r="A56" s="1">
        <v>54</v>
      </c>
      <c r="B56" t="s">
        <v>59</v>
      </c>
      <c r="C56" s="2">
        <v>45117</v>
      </c>
      <c r="D56">
        <v>5</v>
      </c>
      <c r="E56">
        <f>HYPERLINK("https://rategaincom.wpenginepowered.com/wp-content/uploads/2023/07/Leveraging-Instagram-Threads-for-the-Travel-and-Hospitality-Industry.webp", "https://rategaincom.wpenginepowered.com/wp-content/uploads/2023/07/Leveraging-Instagram-Threads-for-the-Travel-and-Hospitality-Industry.webp")</f>
        <v>0</v>
      </c>
    </row>
    <row r="57" spans="1:5">
      <c r="A57" s="1">
        <v>55</v>
      </c>
      <c r="B57" t="s">
        <v>60</v>
      </c>
      <c r="C57" s="2">
        <v>45114</v>
      </c>
      <c r="D57">
        <v>7</v>
      </c>
      <c r="E57">
        <f>HYPERLINK("https://rategaincom.wpenginepowered.com/wp-content/uploads/2023/07/GA4.webp", "https://rategaincom.wpenginepowered.com/wp-content/uploads/2023/07/GA4.webp")</f>
        <v>0</v>
      </c>
    </row>
    <row r="58" spans="1:5">
      <c r="A58" s="1">
        <v>56</v>
      </c>
      <c r="B58" t="s">
        <v>61</v>
      </c>
      <c r="C58" s="2">
        <v>45110</v>
      </c>
      <c r="D58">
        <v>6</v>
      </c>
      <c r="E58">
        <f>HYPERLINK("https://rategaincom.wpenginepowered.com/wp-content/uploads/2023/07/Sustainable-Hotels.webp", "https://rategaincom.wpenginepowered.com/wp-content/uploads/2023/07/Sustainable-Hotels.webp")</f>
        <v>0</v>
      </c>
    </row>
    <row r="59" spans="1:5">
      <c r="A59" s="1">
        <v>57</v>
      </c>
      <c r="B59" t="s">
        <v>62</v>
      </c>
      <c r="C59" s="2">
        <v>45105</v>
      </c>
      <c r="D59">
        <v>4</v>
      </c>
      <c r="E59">
        <f>HYPERLINK("https://rategaincom.wpenginepowered.com/wp-content/uploads/2023/07/Managing-Cancellations-to-Optimize-Revenue-_-Guest-Satisfaction.webp", "https://rategaincom.wpenginepowered.com/wp-content/uploads/2023/07/Managing-Cancellations-to-Optimize-Revenue-_-Guest-Satisfaction.webp")</f>
        <v>0</v>
      </c>
    </row>
    <row r="60" spans="1:5">
      <c r="A60" s="1">
        <v>58</v>
      </c>
      <c r="B60" t="s">
        <v>63</v>
      </c>
      <c r="C60" s="2">
        <v>45104</v>
      </c>
      <c r="D60">
        <v>5</v>
      </c>
      <c r="E60">
        <f>HYPERLINK("https://rategaincom.wpenginepowered.com/wp-content/uploads/2023/06/Hotel-Big-Data-Analytics.webp", "https://rategaincom.wpenginepowered.com/wp-content/uploads/2023/06/Hotel-Big-Data-Analytics.webp")</f>
        <v>0</v>
      </c>
    </row>
    <row r="61" spans="1:5">
      <c r="A61" s="1">
        <v>59</v>
      </c>
      <c r="B61" t="s">
        <v>64</v>
      </c>
      <c r="C61" s="2">
        <v>45103</v>
      </c>
      <c r="D61">
        <v>5</v>
      </c>
      <c r="E61">
        <f>HYPERLINK("https://rategaincom.wpenginepowered.com/wp-content/uploads/2023/06/Unveiling-the-Hotel-Challenges-Navigating-Obstacles-in-Dynamic-Hospitality-Landscape.webp", "https://rategaincom.wpenginepowered.com/wp-content/uploads/2023/06/Unveiling-the-Hotel-Challenges-Navigating-Obstacles-in-Dynamic-Hospitality-Landscape.webp")</f>
        <v>0</v>
      </c>
    </row>
    <row r="62" spans="1:5">
      <c r="A62" s="1">
        <v>60</v>
      </c>
      <c r="B62" t="s">
        <v>65</v>
      </c>
      <c r="C62" s="2">
        <v>45100</v>
      </c>
      <c r="D62">
        <v>5</v>
      </c>
      <c r="E62">
        <f>HYPERLINK("https://rategaincom.wpenginepowered.com/wp-content/uploads/2023/06/Distribution-Challenges-for-Hotels-in-Latin-America.webp", "https://rategaincom.wpenginepowered.com/wp-content/uploads/2023/06/Distribution-Challenges-for-Hotels-in-Latin-America.webp")</f>
        <v>0</v>
      </c>
    </row>
    <row r="63" spans="1:5">
      <c r="A63" s="1">
        <v>61</v>
      </c>
      <c r="B63" t="s">
        <v>66</v>
      </c>
      <c r="C63" s="2">
        <v>45099</v>
      </c>
      <c r="D63">
        <v>7</v>
      </c>
      <c r="E63">
        <f>HYPERLINK("https://rategaincom.wpenginepowered.com/wp-content/uploads/2023/06/Cracking-Distribution-Code-Navigating-Challenges-with-Technology-and-Strategy.webp", "https://rategaincom.wpenginepowered.com/wp-content/uploads/2023/06/Cracking-Distribution-Code-Navigating-Challenges-with-Technology-and-Strategy.webp")</f>
        <v>0</v>
      </c>
    </row>
    <row r="64" spans="1:5">
      <c r="A64" s="1">
        <v>62</v>
      </c>
      <c r="B64" t="s">
        <v>67</v>
      </c>
      <c r="C64" s="2">
        <v>45097</v>
      </c>
      <c r="D64">
        <v>6</v>
      </c>
      <c r="E64">
        <f>HYPERLINK("https://rategaincom.wpenginepowered.com/wp-content/uploads/2023/06/Digital-foundation-in-hotel-industry.webp", "https://rategaincom.wpenginepowered.com/wp-content/uploads/2023/06/Digital-foundation-in-hotel-industry.webp")</f>
        <v>0</v>
      </c>
    </row>
    <row r="65" spans="1:5">
      <c r="A65" s="1">
        <v>63</v>
      </c>
      <c r="B65" t="s">
        <v>68</v>
      </c>
      <c r="C65" s="2">
        <v>45090</v>
      </c>
      <c r="D65">
        <v>6</v>
      </c>
      <c r="E65">
        <f>HYPERLINK("https://rategaincom.wpenginepowered.com/wp-content/uploads/2023/06/Effective-Hotel-Pricing-Strategies-During-Low-Demand-Periods.webp", "https://rategaincom.wpenginepowered.com/wp-content/uploads/2023/06/Effective-Hotel-Pricing-Strategies-During-Low-Demand-Periods.webp")</f>
        <v>0</v>
      </c>
    </row>
    <row r="66" spans="1:5">
      <c r="A66" s="1">
        <v>64</v>
      </c>
      <c r="B66" t="s">
        <v>69</v>
      </c>
      <c r="C66" s="2">
        <v>45089</v>
      </c>
      <c r="D66">
        <v>6</v>
      </c>
      <c r="E66">
        <f>HYPERLINK("https://rategaincom.wpenginepowered.com/wp-content/uploads/2023/06/allyship.webp", "https://rategaincom.wpenginepowered.com/wp-content/uploads/2023/06/allyship.webp")</f>
        <v>0</v>
      </c>
    </row>
    <row r="67" spans="1:5">
      <c r="A67" s="1">
        <v>65</v>
      </c>
      <c r="B67" t="s">
        <v>70</v>
      </c>
      <c r="C67" s="2">
        <v>45088</v>
      </c>
      <c r="D67">
        <v>5</v>
      </c>
      <c r="E67">
        <f>HYPERLINK("https://rategaincom.wpenginepowered.com/wp-content/uploads/2023/06/Unlocking-Success-Strategies-for-Hotel-Revenue-Management-Hotel.webp", "https://rategaincom.wpenginepowered.com/wp-content/uploads/2023/06/Unlocking-Success-Strategies-for-Hotel-Revenue-Management-Hotel.webp")</f>
        <v>0</v>
      </c>
    </row>
    <row r="68" spans="1:5">
      <c r="A68" s="1">
        <v>66</v>
      </c>
      <c r="B68" t="s">
        <v>71</v>
      </c>
      <c r="C68" s="2">
        <v>45087</v>
      </c>
      <c r="D68">
        <v>6</v>
      </c>
      <c r="E68">
        <f>HYPERLINK("https://rategaincom.wpenginepowered.com/wp-content/uploads/2023/06/Solving-the-Challenge-of-Overbooking-in-Hotels.webp", "https://rategaincom.wpenginepowered.com/wp-content/uploads/2023/06/Solving-the-Challenge-of-Overbooking-in-Hotels.webp")</f>
        <v>0</v>
      </c>
    </row>
    <row r="69" spans="1:5">
      <c r="A69" s="1">
        <v>67</v>
      </c>
      <c r="B69" t="s">
        <v>72</v>
      </c>
      <c r="C69" s="2">
        <v>45086</v>
      </c>
      <c r="D69">
        <v>6</v>
      </c>
      <c r="E69">
        <f>HYPERLINK("https://rategaincom.wpenginepowered.com/wp-content/uploads/2023/06/Revenue-Management-Managing-Hotel-Demand-During-Special-Events.webp", "https://rategaincom.wpenginepowered.com/wp-content/uploads/2023/06/Revenue-Management-Managing-Hotel-Demand-During-Special-Events.webp")</f>
        <v>0</v>
      </c>
    </row>
    <row r="70" spans="1:5">
      <c r="A70" s="1">
        <v>68</v>
      </c>
      <c r="B70" t="s">
        <v>73</v>
      </c>
      <c r="C70" s="2">
        <v>45086</v>
      </c>
      <c r="D70">
        <v>6</v>
      </c>
      <c r="E70">
        <f>HYPERLINK("https://rategaincom.wpenginepowered.com/wp-content/uploads/2023/06/Revenue-Management-The-Impact-of-Weather-on-Hotel-Demand.webp", "https://rategaincom.wpenginepowered.com/wp-content/uploads/2023/06/Revenue-Management-The-Impact-of-Weather-on-Hotel-Demand.webp")</f>
        <v>0</v>
      </c>
    </row>
    <row r="71" spans="1:5">
      <c r="A71" s="1">
        <v>69</v>
      </c>
      <c r="B71" t="s">
        <v>74</v>
      </c>
      <c r="C71" s="2">
        <v>45085</v>
      </c>
      <c r="D71">
        <v>6</v>
      </c>
      <c r="E71">
        <f>HYPERLINK("https://rategaincom.wpenginepowered.com/wp-content/uploads/2023/06/AI-Powered-Innovations-for-the-Hotel-Industry.jpg", "https://rategaincom.wpenginepowered.com/wp-content/uploads/2023/06/AI-Powered-Innovations-for-the-Hotel-Industry.jpg")</f>
        <v>0</v>
      </c>
    </row>
    <row r="72" spans="1:5">
      <c r="A72" s="1">
        <v>70</v>
      </c>
      <c r="B72" t="s">
        <v>75</v>
      </c>
      <c r="C72" s="2">
        <v>45085</v>
      </c>
      <c r="D72">
        <v>6</v>
      </c>
      <c r="E72">
        <f>HYPERLINK("https://rategaincom.wpenginepowered.com/wp-content/uploads/2023/06/Unlock-the-Secrets-of-Hotel-Loyalty-Programs.webp", "https://rategaincom.wpenginepowered.com/wp-content/uploads/2023/06/Unlock-the-Secrets-of-Hotel-Loyalty-Programs.webp")</f>
        <v>0</v>
      </c>
    </row>
    <row r="73" spans="1:5">
      <c r="A73" s="1">
        <v>71</v>
      </c>
      <c r="B73" t="s">
        <v>76</v>
      </c>
      <c r="C73" s="2">
        <v>45085</v>
      </c>
      <c r="D73">
        <v>7</v>
      </c>
      <c r="E73">
        <f>HYPERLINK("https://rategaincom.wpenginepowered.com/wp-content/uploads/2023/06/Revenue-Management-Impact-of-Seasonality-on-Revenue.webp", "https://rategaincom.wpenginepowered.com/wp-content/uploads/2023/06/Revenue-Management-Impact-of-Seasonality-on-Revenue.webp")</f>
        <v>0</v>
      </c>
    </row>
    <row r="74" spans="1:5">
      <c r="A74" s="1">
        <v>72</v>
      </c>
      <c r="B74" t="s">
        <v>77</v>
      </c>
      <c r="C74" s="2">
        <v>45084</v>
      </c>
      <c r="D74">
        <v>7</v>
      </c>
      <c r="E74">
        <f>HYPERLINK("https://rategaincom.wpenginepowered.com/wp-content/uploads/2016/12/Industry-Statistics-ADR.webp", "https://rategaincom.wpenginepowered.com/wp-content/uploads/2016/12/Industry-Statistics-ADR.webp")</f>
        <v>0</v>
      </c>
    </row>
    <row r="75" spans="1:5">
      <c r="A75" s="1">
        <v>73</v>
      </c>
      <c r="B75" t="s">
        <v>78</v>
      </c>
      <c r="C75" s="2">
        <v>45084</v>
      </c>
      <c r="D75">
        <v>7</v>
      </c>
      <c r="E75">
        <f>HYPERLINK("https://rategaincom.wpenginepowered.com/wp-content/uploads/2023/06/Inventory-Management-The-Role-of-CRS-in-Efficient-Hotel-Inventory-Distribution.webp", "https://rategaincom.wpenginepowered.com/wp-content/uploads/2023/06/Inventory-Management-The-Role-of-CRS-in-Efficient-Hotel-Inventory-Distribution.webp")</f>
        <v>0</v>
      </c>
    </row>
    <row r="76" spans="1:5">
      <c r="A76" s="1">
        <v>74</v>
      </c>
      <c r="B76" t="s">
        <v>79</v>
      </c>
      <c r="C76" s="2">
        <v>45082</v>
      </c>
      <c r="D76">
        <v>5</v>
      </c>
      <c r="E76">
        <f>HYPERLINK("https://rategaincom.wpenginepowered.com/wp-content/uploads/2023/06/pride-month-history.webp", "https://rategaincom.wpenginepowered.com/wp-content/uploads/2023/06/pride-month-history.webp")</f>
        <v>0</v>
      </c>
    </row>
    <row r="77" spans="1:5">
      <c r="A77" s="1">
        <v>75</v>
      </c>
      <c r="B77" t="s">
        <v>80</v>
      </c>
      <c r="C77" s="2">
        <v>45082</v>
      </c>
      <c r="D77">
        <v>5</v>
      </c>
      <c r="E77">
        <f>HYPERLINK("https://rategaincom.wpenginepowered.com/wp-content/uploads/2023/06/Hotel-Technology-4-A-Comprehensive-Guide-to-Cloud-Computing-for-Hotels.webp", "https://rategaincom.wpenginepowered.com/wp-content/uploads/2023/06/Hotel-Technology-4-A-Comprehensive-Guide-to-Cloud-Computing-for-Hotels.webp")</f>
        <v>0</v>
      </c>
    </row>
    <row r="78" spans="1:5">
      <c r="A78" s="1">
        <v>76</v>
      </c>
      <c r="B78" t="s">
        <v>81</v>
      </c>
      <c r="C78" s="2">
        <v>45078</v>
      </c>
      <c r="D78">
        <v>6</v>
      </c>
      <c r="E78">
        <f>HYPERLINK("https://rategaincom.wpenginepowered.com/wp-content/uploads/2023/06/Distribution-Understanding-Hotel-Central-Reservation-System-Streamlining-Operations-a.webp", "https://rategaincom.wpenginepowered.com/wp-content/uploads/2023/06/Distribution-Understanding-Hotel-Central-Reservation-System-Streamlining-Operations-a.webp")</f>
        <v>0</v>
      </c>
    </row>
    <row r="79" spans="1:5">
      <c r="A79" s="1">
        <v>77</v>
      </c>
      <c r="B79" t="s">
        <v>82</v>
      </c>
      <c r="C79" s="2">
        <v>45072</v>
      </c>
      <c r="D79">
        <v>5</v>
      </c>
      <c r="E79">
        <f>HYPERLINK("https://rategaincom.wpenginepowered.com/wp-content/uploads/2017/09/Hotel-Technology-3-Leveraging-Data-and-Analytics-to-Distribute-Your-Hotel-Inventory-Effectively.webp", "https://rategaincom.wpenginepowered.com/wp-content/uploads/2017/09/Hotel-Technology-3-Leveraging-Data-and-Analytics-to-Distribute-Your-Hotel-Inventory-Effectively.webp")</f>
        <v>0</v>
      </c>
    </row>
    <row r="80" spans="1:5">
      <c r="A80" s="1">
        <v>78</v>
      </c>
      <c r="B80" t="s">
        <v>83</v>
      </c>
      <c r="C80" s="2">
        <v>45072</v>
      </c>
      <c r="D80">
        <v>7</v>
      </c>
      <c r="E80">
        <f>HYPERLINK("https://rategaincom.wpenginepowered.com/wp-content/uploads/2023/05/Hotel-Technology-2-Data-Driven-Excellence-Maximizing-Performance-with-Hotel-Data-Analytics.webp", "https://rategaincom.wpenginepowered.com/wp-content/uploads/2023/05/Hotel-Technology-2-Data-Driven-Excellence-Maximizing-Performance-with-Hotel-Data-Analytics.webp")</f>
        <v>0</v>
      </c>
    </row>
    <row r="81" spans="1:5">
      <c r="A81" s="1">
        <v>79</v>
      </c>
      <c r="B81" t="s">
        <v>84</v>
      </c>
      <c r="C81" s="2">
        <v>45071</v>
      </c>
      <c r="D81">
        <v>7</v>
      </c>
      <c r="E81">
        <f>HYPERLINK("https://rategaincom.wpenginepowered.com/wp-content/uploads/2023/05/Driving-Higher-Hotel-Occupancy-Rates.webp", "https://rategaincom.wpenginepowered.com/wp-content/uploads/2023/05/Driving-Higher-Hotel-Occupancy-Rates.webp")</f>
        <v>0</v>
      </c>
    </row>
    <row r="82" spans="1:5">
      <c r="A82" s="1">
        <v>80</v>
      </c>
      <c r="B82" t="s">
        <v>85</v>
      </c>
      <c r="C82" s="2">
        <v>45070</v>
      </c>
      <c r="D82">
        <v>7</v>
      </c>
      <c r="E82">
        <f>HYPERLINK("https://rategaincom.wpenginepowered.com/wp-content/uploads/2023/01/Hotel-Digital-Marketing-Boost-Your-Online-Presence-_-Drive-Bookings.webp", "https://rategaincom.wpenginepowered.com/wp-content/uploads/2023/01/Hotel-Digital-Marketing-Boost-Your-Online-Presence-_-Drive-Bookings.webp")</f>
        <v>0</v>
      </c>
    </row>
    <row r="83" spans="1:5">
      <c r="A83" s="1">
        <v>81</v>
      </c>
      <c r="B83" t="s">
        <v>86</v>
      </c>
      <c r="C83" s="2">
        <v>45069</v>
      </c>
      <c r="D83">
        <v>8</v>
      </c>
      <c r="E83">
        <f>HYPERLINK("https://rategaincom.wpenginepowered.com/wp-content/uploads/2022/12/Distribution-What-is-a-Global-Distribution-System-GDS-How-does-it-Benefit-Your-Hotel.webp", "https://rategaincom.wpenginepowered.com/wp-content/uploads/2022/12/Distribution-What-is-a-Global-Distribution-System-GDS-How-does-it-Benefit-Your-Hotel.webp")</f>
        <v>0</v>
      </c>
    </row>
    <row r="84" spans="1:5">
      <c r="A84" s="1">
        <v>82</v>
      </c>
      <c r="B84" t="s">
        <v>87</v>
      </c>
      <c r="C84" s="2">
        <v>45069</v>
      </c>
      <c r="D84">
        <v>5</v>
      </c>
      <c r="E84">
        <f>HYPERLINK("https://rategaincom.wpenginepowered.com/wp-content/uploads/2023/05/Hotel-Technology-1-The-Power-of-Hotel-Technology.webp", "https://rategaincom.wpenginepowered.com/wp-content/uploads/2023/05/Hotel-Technology-1-The-Power-of-Hotel-Technology.webp")</f>
        <v>0</v>
      </c>
    </row>
    <row r="85" spans="1:5">
      <c r="A85" s="1">
        <v>83</v>
      </c>
      <c r="B85" t="s">
        <v>88</v>
      </c>
      <c r="C85" s="2">
        <v>45069</v>
      </c>
      <c r="D85">
        <v>4</v>
      </c>
      <c r="E85">
        <f>HYPERLINK("https://rategaincom.wpenginepowered.com/wp-content/uploads/2023/05/Revenue-Management-Unlocking-Profitability-with-Hotel-Revenue-Management.webp", "https://rategaincom.wpenginepowered.com/wp-content/uploads/2023/05/Revenue-Management-Unlocking-Profitability-with-Hotel-Revenue-Management.webp")</f>
        <v>0</v>
      </c>
    </row>
    <row r="86" spans="1:5">
      <c r="A86" s="1">
        <v>84</v>
      </c>
      <c r="B86" t="s">
        <v>89</v>
      </c>
      <c r="C86" s="2">
        <v>45068</v>
      </c>
      <c r="D86">
        <v>2</v>
      </c>
      <c r="E86">
        <f>HYPERLINK("https://rategaincom.wpenginepowered.com/wp-content/uploads/2023/05/Destination-Marketing-2-Why-Should-all-Destinations-have-a-DMO.webp", "https://rategaincom.wpenginepowered.com/wp-content/uploads/2023/05/Destination-Marketing-2-Why-Should-all-Destinations-have-a-DMO.webp")</f>
        <v>0</v>
      </c>
    </row>
    <row r="87" spans="1:5">
      <c r="A87" s="1">
        <v>85</v>
      </c>
      <c r="B87" t="s">
        <v>90</v>
      </c>
      <c r="C87" s="2">
        <v>45068</v>
      </c>
      <c r="D87">
        <v>2</v>
      </c>
      <c r="E87">
        <f>HYPERLINK("https://rategaincom.wpenginepowered.com/wp-content/uploads/2023/05/Destination-Marketing-1-What-are-DMOs.webp", "https://rategaincom.wpenginepowered.com/wp-content/uploads/2023/05/Destination-Marketing-1-What-are-DMOs.webp")</f>
        <v>0</v>
      </c>
    </row>
    <row r="88" spans="1:5">
      <c r="A88" s="1">
        <v>86</v>
      </c>
      <c r="B88" t="s">
        <v>91</v>
      </c>
      <c r="C88" s="2">
        <v>45068</v>
      </c>
      <c r="D88">
        <v>5</v>
      </c>
      <c r="E88">
        <f>HYPERLINK("https://rategaincom.wpenginepowered.com/wp-content/uploads/2023/04/Distribution-Difference-between-Hotel-PMS-Channel-Manager-OTAs-and-Booking-Engine.webp", "https://rategaincom.wpenginepowered.com/wp-content/uploads/2023/04/Distribution-Difference-between-Hotel-PMS-Channel-Manager-OTAs-and-Booking-Engine.webp")</f>
        <v>0</v>
      </c>
    </row>
    <row r="89" spans="1:5">
      <c r="A89" s="1">
        <v>87</v>
      </c>
      <c r="B89" t="s">
        <v>92</v>
      </c>
      <c r="C89" s="2">
        <v>45067</v>
      </c>
      <c r="D89">
        <v>3</v>
      </c>
      <c r="E89">
        <f>HYPERLINK("https://rategaincom.wpenginepowered.com/wp-content/uploads/2023/03/Hotel-Distribution-Channels-A-Complete-Guide.webp", "https://rategaincom.wpenginepowered.com/wp-content/uploads/2023/03/Hotel-Distribution-Channels-A-Complete-Guide.webp")</f>
        <v>0</v>
      </c>
    </row>
    <row r="90" spans="1:5">
      <c r="A90" s="1">
        <v>88</v>
      </c>
      <c r="B90" t="s">
        <v>93</v>
      </c>
      <c r="C90" s="2">
        <v>45067</v>
      </c>
      <c r="D90">
        <v>3</v>
      </c>
      <c r="E90">
        <f>HYPERLINK("https://rategaincom.wpenginepowered.com/wp-content/uploads/2023/03/Effective-Channel-Management-for-Hospitality-Businesses.webp", "https://rategaincom.wpenginepowered.com/wp-content/uploads/2023/03/Effective-Channel-Management-for-Hospitality-Businesses.webp")</f>
        <v>0</v>
      </c>
    </row>
    <row r="91" spans="1:5">
      <c r="A91" s="1">
        <v>89</v>
      </c>
      <c r="B91" t="s">
        <v>94</v>
      </c>
      <c r="C91" s="2">
        <v>45067</v>
      </c>
      <c r="D91">
        <v>2</v>
      </c>
      <c r="E91">
        <f>HYPERLINK("https://rategaincom.wpenginepowered.com/wp-content/uploads/2023/05/Metasearch-Engines-A-Game-Changer-for-Online-Businesses.webp", "https://rategaincom.wpenginepowered.com/wp-content/uploads/2023/05/Metasearch-Engines-A-Game-Changer-for-Online-Businesses.webp")</f>
        <v>0</v>
      </c>
    </row>
    <row r="92" spans="1:5">
      <c r="A92" s="1">
        <v>90</v>
      </c>
      <c r="B92" t="s">
        <v>95</v>
      </c>
      <c r="C92" s="2">
        <v>45066</v>
      </c>
      <c r="D92">
        <v>3</v>
      </c>
      <c r="E92">
        <f>HYPERLINK("https://rategaincom.wpenginepowered.com/wp-content/uploads/2023/05/Adapting-Hotel-Distribution-Mastering-Content-Management-for-Success.webp", "https://rategaincom.wpenginepowered.com/wp-content/uploads/2023/05/Adapting-Hotel-Distribution-Mastering-Content-Management-for-Success.webp")</f>
        <v>0</v>
      </c>
    </row>
    <row r="93" spans="1:5">
      <c r="A93" s="1">
        <v>91</v>
      </c>
      <c r="B93" t="s">
        <v>96</v>
      </c>
      <c r="C93" s="2">
        <v>45065</v>
      </c>
      <c r="D93">
        <v>2</v>
      </c>
      <c r="E93">
        <f>HYPERLINK("https://rategaincom.wpenginepowered.com/wp-content/uploads/2023/05/Boost-your-Online-Presence-with-a-Hotel-Content-Management-System.webp", "https://rategaincom.wpenginepowered.com/wp-content/uploads/2023/05/Boost-your-Online-Presence-with-a-Hotel-Content-Management-System.webp")</f>
        <v>0</v>
      </c>
    </row>
    <row r="94" spans="1:5">
      <c r="A94" s="1">
        <v>92</v>
      </c>
      <c r="B94" t="s">
        <v>97</v>
      </c>
      <c r="C94" s="2">
        <v>45064</v>
      </c>
      <c r="D94">
        <v>2</v>
      </c>
      <c r="E94">
        <f>HYPERLINK("https://rategaincom.wpenginepowered.com/wp-content/uploads/2023/05/Streamlining-Hotel-Pricing-Strategy-with-Advanced-Rate-Shopping-Software.webp", "https://rategaincom.wpenginepowered.com/wp-content/uploads/2023/05/Streamlining-Hotel-Pricing-Strategy-with-Advanced-Rate-Shopping-Software.webp")</f>
        <v>0</v>
      </c>
    </row>
    <row r="95" spans="1:5">
      <c r="A95" s="1">
        <v>93</v>
      </c>
      <c r="B95" t="s">
        <v>98</v>
      </c>
      <c r="C95" s="2">
        <v>45064</v>
      </c>
      <c r="D95">
        <v>10</v>
      </c>
      <c r="E95">
        <f>HYPERLINK("https://rategaincom.wpenginepowered.com/wp-content/uploads/2016/10/Dynamic-Pricing-Strategy-for-the-Hospitality-Industry.webp", "https://rategaincom.wpenginepowered.com/wp-content/uploads/2016/10/Dynamic-Pricing-Strategy-for-the-Hospitality-Industry.webp")</f>
        <v>0</v>
      </c>
    </row>
    <row r="96" spans="1:5">
      <c r="A96" s="1">
        <v>94</v>
      </c>
      <c r="B96" t="s">
        <v>99</v>
      </c>
      <c r="C96" s="2">
        <v>45064</v>
      </c>
      <c r="D96">
        <v>5</v>
      </c>
      <c r="E96">
        <f>HYPERLINK("https://rategaincom.wpenginepowered.com/wp-content/uploads/2023/05/Pricing-Strategy-1-Hotel-Pricing-Strategy-for-Revenue-Maximization.webp", "https://rategaincom.wpenginepowered.com/wp-content/uploads/2023/05/Pricing-Strategy-1-Hotel-Pricing-Strategy-for-Revenue-Maximization.webp")</f>
        <v>0</v>
      </c>
    </row>
    <row r="97" spans="1:5">
      <c r="A97" s="1">
        <v>95</v>
      </c>
      <c r="B97" t="s">
        <v>100</v>
      </c>
      <c r="C97" s="2">
        <v>45064</v>
      </c>
      <c r="D97">
        <v>5</v>
      </c>
      <c r="E97">
        <f>HYPERLINK("https://rategaincom.wpenginepowered.com/wp-content/uploads/2023/05/Google-Hotel-Ads-_1-How-to-use-Google-Hotel-Ads-A-Complete-Guide.webp", "https://rategaincom.wpenginepowered.com/wp-content/uploads/2023/05/Google-Hotel-Ads-_1-How-to-use-Google-Hotel-Ads-A-Complete-Guide.webp")</f>
        <v>0</v>
      </c>
    </row>
    <row r="98" spans="1:5">
      <c r="A98" s="1">
        <v>96</v>
      </c>
      <c r="B98" t="s">
        <v>101</v>
      </c>
      <c r="C98" s="2">
        <v>45062</v>
      </c>
      <c r="D98">
        <v>6</v>
      </c>
      <c r="E98">
        <f>HYPERLINK("https://rategaincom.wpenginepowered.com/wp-content/uploads/2023/05/Inventory-Management-4-Boost-your-Hotel-Revenue-with-Efficient-Hotel-Inventory-Management.webp", "https://rategaincom.wpenginepowered.com/wp-content/uploads/2023/05/Inventory-Management-4-Boost-your-Hotel-Revenue-with-Efficient-Hotel-Inventory-Management.webp")</f>
        <v>0</v>
      </c>
    </row>
    <row r="99" spans="1:5">
      <c r="A99" s="1">
        <v>97</v>
      </c>
      <c r="B99" t="s">
        <v>102</v>
      </c>
      <c r="C99" s="2">
        <v>45062</v>
      </c>
      <c r="D99">
        <v>5</v>
      </c>
      <c r="E99">
        <f>HYPERLINK("https://rategaincom.wpenginepowered.com/wp-content/uploads/2023/05/Inventory-Management-3-How-can-you-Benefit-from-Hotel-Wholesalers.webp", "https://rategaincom.wpenginepowered.com/wp-content/uploads/2023/05/Inventory-Management-3-How-can-you-Benefit-from-Hotel-Wholesalers.webp")</f>
        <v>0</v>
      </c>
    </row>
    <row r="100" spans="1:5">
      <c r="A100" s="1">
        <v>98</v>
      </c>
      <c r="B100" t="s">
        <v>103</v>
      </c>
      <c r="C100" s="2">
        <v>45061</v>
      </c>
      <c r="D100">
        <v>6</v>
      </c>
      <c r="E100">
        <f>HYPERLINK("https://rategaincom.wpenginepowered.com/wp-content/uploads/2023/05/Rate-Parity-_2-Important-Tips-to-cope-up-with-Rate-Parity-Issues.webp", "https://rategaincom.wpenginepowered.com/wp-content/uploads/2023/05/Rate-Parity-_2-Important-Tips-to-cope-up-with-Rate-Parity-Issues.webp")</f>
        <v>0</v>
      </c>
    </row>
    <row r="101" spans="1:5">
      <c r="A101" s="1">
        <v>99</v>
      </c>
      <c r="B101" t="s">
        <v>104</v>
      </c>
      <c r="C101" s="2">
        <v>45061</v>
      </c>
      <c r="D101">
        <v>5</v>
      </c>
      <c r="E101">
        <f>HYPERLINK("https://rategaincom.wpenginepowered.com/wp-content/uploads/2023/05/Rate-Parity-_1-What-is-Hotel-Rate-Parity-Why-is-it-Important.webp", "https://rategaincom.wpenginepowered.com/wp-content/uploads/2023/05/Rate-Parity-_1-What-is-Hotel-Rate-Parity-Why-is-it-Important.webp")</f>
        <v>0</v>
      </c>
    </row>
    <row r="102" spans="1:5">
      <c r="A102" s="1">
        <v>100</v>
      </c>
      <c r="B102" t="s">
        <v>105</v>
      </c>
      <c r="C102" s="2">
        <v>45060</v>
      </c>
      <c r="D102">
        <v>4</v>
      </c>
      <c r="E102">
        <f>HYPERLINK("https://rategaincom.wpenginepowered.com/wp-content/uploads/2016/03/Channel-Management-2-Critical-Factors-to-Consider-before-you-Invest-in-a-Hotel-Channel-Manager.webp", "https://rategaincom.wpenginepowered.com/wp-content/uploads/2016/03/Channel-Management-2-Critical-Factors-to-Consider-before-you-Invest-in-a-Hotel-Channel-Manager.webp")</f>
        <v>0</v>
      </c>
    </row>
    <row r="103" spans="1:5">
      <c r="A103" s="1">
        <v>101</v>
      </c>
      <c r="B103" t="s">
        <v>106</v>
      </c>
      <c r="C103" s="2">
        <v>45060</v>
      </c>
      <c r="D103">
        <v>4</v>
      </c>
      <c r="E103">
        <f>HYPERLINK("https://rategaincom.wpenginepowered.com/wp-content/uploads/2023/05/Hotel-Sales-Strategy-Crucial-Hotel-Sales-Strategies-to-Boost-Occupancy-and-Revenue.webp", "https://rategaincom.wpenginepowered.com/wp-content/uploads/2023/05/Hotel-Sales-Strategy-Crucial-Hotel-Sales-Strategies-to-Boost-Occupancy-and-Revenue.webp")</f>
        <v>0</v>
      </c>
    </row>
    <row r="104" spans="1:5">
      <c r="A104" s="1">
        <v>102</v>
      </c>
      <c r="B104" t="s">
        <v>107</v>
      </c>
      <c r="C104" s="2">
        <v>45060</v>
      </c>
      <c r="D104">
        <v>5</v>
      </c>
      <c r="E104">
        <f>HYPERLINK("https://rategaincom.wpenginepowered.com/wp-content/uploads/2023/05/Channel-Management-1-What-is-a-channel-manager.webp", "https://rategaincom.wpenginepowered.com/wp-content/uploads/2023/05/Channel-Management-1-What-is-a-channel-manager.webp")</f>
        <v>0</v>
      </c>
    </row>
    <row r="105" spans="1:5">
      <c r="A105" s="1">
        <v>103</v>
      </c>
      <c r="B105" t="s">
        <v>108</v>
      </c>
      <c r="C105" s="2">
        <v>45059</v>
      </c>
      <c r="D105">
        <v>5</v>
      </c>
      <c r="E105">
        <f>HYPERLINK("https://rategaincom.wpenginepowered.com/wp-content/uploads/2023/05/Content-Management-5-How-Can-Content-Solve-The-Expectation-Gap-for-Hotels.webp", "https://rategaincom.wpenginepowered.com/wp-content/uploads/2023/05/Content-Management-5-How-Can-Content-Solve-The-Expectation-Gap-for-Hotels.webp")</f>
        <v>0</v>
      </c>
    </row>
    <row r="106" spans="1:5">
      <c r="A106" s="1">
        <v>104</v>
      </c>
      <c r="B106" t="s">
        <v>109</v>
      </c>
      <c r="C106" s="2">
        <v>45057</v>
      </c>
      <c r="D106">
        <v>4</v>
      </c>
      <c r="E106">
        <f>HYPERLINK("https://rategaincom.wpenginepowered.com/wp-content/uploads/2023/05/Changing-Markets-Post-Pandemic-Guest-Behaviors-Changing-Booking-Inspiration.png", "https://rategaincom.wpenginepowered.com/wp-content/uploads/2023/05/Changing-Markets-Post-Pandemic-Guest-Behaviors-Changing-Booking-Inspiration.png")</f>
        <v>0</v>
      </c>
    </row>
    <row r="107" spans="1:5">
      <c r="A107" s="1">
        <v>105</v>
      </c>
      <c r="B107" t="s">
        <v>110</v>
      </c>
      <c r="C107" s="2">
        <v>45052</v>
      </c>
      <c r="D107">
        <v>7</v>
      </c>
      <c r="E107">
        <f>HYPERLINK("https://rategaincom.wpenginepowered.com/wp-content/uploads/2023/05/Occupancy-Rate-and-calculation.webp", "https://rategaincom.wpenginepowered.com/wp-content/uploads/2023/05/Occupancy-Rate-and-calculation.webp")</f>
        <v>0</v>
      </c>
    </row>
    <row r="108" spans="1:5">
      <c r="A108" s="1">
        <v>106</v>
      </c>
      <c r="B108" t="s">
        <v>111</v>
      </c>
      <c r="C108" s="2">
        <v>45051</v>
      </c>
      <c r="D108">
        <v>4</v>
      </c>
      <c r="E108">
        <f>HYPERLINK("https://rategaincom.wpenginepowered.com/wp-content/uploads/2023/05/Is-RevPAR-the-Best-Metric-to-Measure-Profitability-scaled.webp", "https://rategaincom.wpenginepowered.com/wp-content/uploads/2023/05/Is-RevPAR-the-Best-Metric-to-Measure-Profitability-scaled.webp")</f>
        <v>0</v>
      </c>
    </row>
    <row r="109" spans="1:5">
      <c r="A109" s="1">
        <v>107</v>
      </c>
      <c r="B109" t="s">
        <v>112</v>
      </c>
      <c r="C109" s="2">
        <v>45051</v>
      </c>
      <c r="D109">
        <v>5</v>
      </c>
      <c r="E109">
        <f>HYPERLINK("https://rategaincom.wpenginepowered.com/wp-content/uploads/2023/05/Content-Management-4-Why-Should-Hotels-Update-Content-on-OTAs-Frequently.webp", "https://rategaincom.wpenginepowered.com/wp-content/uploads/2023/05/Content-Management-4-Why-Should-Hotels-Update-Content-on-OTAs-Frequently.webp")</f>
        <v>0</v>
      </c>
    </row>
    <row r="110" spans="1:5">
      <c r="A110" s="1">
        <v>108</v>
      </c>
      <c r="B110" t="s">
        <v>113</v>
      </c>
      <c r="C110" s="2">
        <v>45050</v>
      </c>
      <c r="D110">
        <v>4</v>
      </c>
      <c r="E110">
        <f>HYPERLINK("https://rategaincom.wpenginepowered.com/wp-content/uploads/2023/05/Why-Metasearch-is-critical-for-your-hotels-Direct-Bookings-Strategy-scaled.webp", "https://rategaincom.wpenginepowered.com/wp-content/uploads/2023/05/Why-Metasearch-is-critical-for-your-hotels-Direct-Bookings-Strategy-scaled.webp")</f>
        <v>0</v>
      </c>
    </row>
    <row r="111" spans="1:5">
      <c r="A111" s="1">
        <v>109</v>
      </c>
      <c r="B111" t="s">
        <v>114</v>
      </c>
      <c r="C111" s="2">
        <v>45049</v>
      </c>
      <c r="D111">
        <v>4</v>
      </c>
      <c r="E111">
        <f>HYPERLINK("https://rategaincom.wpenginepowered.com/wp-content/uploads/2023/05/Content-Management-3-Why-Content-on-OTAs-is-Critical-for-Improving-Conversion-Rates-scaled.webp", "https://rategaincom.wpenginepowered.com/wp-content/uploads/2023/05/Content-Management-3-Why-Content-on-OTAs-is-Critical-for-Improving-Conversion-Rates-scaled.webp")</f>
        <v>0</v>
      </c>
    </row>
    <row r="112" spans="1:5">
      <c r="A112" s="1">
        <v>110</v>
      </c>
      <c r="B112" t="s">
        <v>115</v>
      </c>
      <c r="C112" s="2">
        <v>45049</v>
      </c>
      <c r="D112">
        <v>4</v>
      </c>
      <c r="E112">
        <f>HYPERLINK("https://rategaincom.wpenginepowered.com/wp-content/uploads/2023/05/How-do-Hotels-Distribute-Inventory-to-Drive-Bookings-scaled.webp", "https://rategaincom.wpenginepowered.com/wp-content/uploads/2023/05/How-do-Hotels-Distribute-Inventory-to-Drive-Bookings-scaled.webp")</f>
        <v>0</v>
      </c>
    </row>
    <row r="113" spans="1:5">
      <c r="A113" s="1">
        <v>111</v>
      </c>
      <c r="B113" t="s">
        <v>116</v>
      </c>
      <c r="C113" s="2">
        <v>45047</v>
      </c>
      <c r="D113">
        <v>4</v>
      </c>
      <c r="E113">
        <f>HYPERLINK("https://rategaincom.wpenginepowered.com/wp-content/uploads/2023/05/What-is-RevPAR-scaled.webp", "https://rategaincom.wpenginepowered.com/wp-content/uploads/2023/05/What-is-RevPAR-scaled.webp")</f>
        <v>0</v>
      </c>
    </row>
    <row r="114" spans="1:5">
      <c r="A114" s="1">
        <v>112</v>
      </c>
      <c r="B114" t="s">
        <v>117</v>
      </c>
      <c r="C114" s="2">
        <v>45046</v>
      </c>
      <c r="D114">
        <v>3</v>
      </c>
      <c r="E114">
        <f>HYPERLINK("https://rategaincom.wpenginepowered.com/wp-content/uploads/2023/01/A-Complete-Guide-to-Hotel-Marketing-Strategy-_1_.webp", "https://rategaincom.wpenginepowered.com/wp-content/uploads/2023/01/A-Complete-Guide-to-Hotel-Marketing-Strategy-_1_.webp")</f>
        <v>0</v>
      </c>
    </row>
    <row r="115" spans="1:5">
      <c r="A115" s="1">
        <v>113</v>
      </c>
      <c r="B115" t="s">
        <v>118</v>
      </c>
      <c r="C115" s="2">
        <v>45043</v>
      </c>
      <c r="D115">
        <v>4</v>
      </c>
      <c r="E115">
        <f>HYPERLINK("https://rategaincom.wpenginepowered.com/wp-content/uploads/2023/04/Latin-Americas-Hospitality-Industry-is-Ready-to-Take-the-AI-Leap-into-the-Future-1.jpg", "https://rategaincom.wpenginepowered.com/wp-content/uploads/2023/04/Latin-Americas-Hospitality-Industry-is-Ready-to-Take-the-AI-Leap-into-the-Future-1.jpg")</f>
        <v>0</v>
      </c>
    </row>
    <row r="116" spans="1:5">
      <c r="A116" s="1">
        <v>114</v>
      </c>
      <c r="B116" t="s">
        <v>119</v>
      </c>
      <c r="C116" s="2">
        <v>45043</v>
      </c>
      <c r="D116">
        <v>4</v>
      </c>
      <c r="E116">
        <f>HYPERLINK("https://rategaincom.wpenginepowered.com/wp-content/uploads/2023/06/Kamesh-Shukla-on-Sustainable-Travel.webp", "https://rategaincom.wpenginepowered.com/wp-content/uploads/2023/06/Kamesh-Shukla-on-Sustainable-Travel.webp")</f>
        <v>0</v>
      </c>
    </row>
    <row r="117" spans="1:5">
      <c r="A117" s="1">
        <v>115</v>
      </c>
      <c r="B117" t="s">
        <v>120</v>
      </c>
      <c r="C117" s="2">
        <v>45038</v>
      </c>
      <c r="D117">
        <v>7</v>
      </c>
      <c r="E117">
        <f>HYPERLINK("https://rategaincom.wpenginepowered.com/wp-content/uploads/2023/04/Content-Management-2-Why-Should-You-Care-About-Hotel-Content-Management-Distribution-scaled.webp", "https://rategaincom.wpenginepowered.com/wp-content/uploads/2023/04/Content-Management-2-Why-Should-You-Care-About-Hotel-Content-Management-Distribution-scaled.webp")</f>
        <v>0</v>
      </c>
    </row>
    <row r="118" spans="1:5">
      <c r="A118" s="1">
        <v>116</v>
      </c>
      <c r="B118" t="s">
        <v>121</v>
      </c>
      <c r="C118" s="2">
        <v>45031</v>
      </c>
      <c r="D118">
        <v>7</v>
      </c>
      <c r="E118">
        <f>HYPERLINK("https://rategaincom.wpenginepowered.com/wp-content/uploads/2023/04/Why-Ease-of-Use-is-the-Core-of-any-Booking-Engine.webp", "https://rategaincom.wpenginepowered.com/wp-content/uploads/2023/04/Why-Ease-of-Use-is-the-Core-of-any-Booking-Engine.webp")</f>
        <v>0</v>
      </c>
    </row>
    <row r="119" spans="1:5">
      <c r="A119" s="1">
        <v>117</v>
      </c>
      <c r="B119" t="s">
        <v>122</v>
      </c>
      <c r="C119" s="2">
        <v>45030</v>
      </c>
      <c r="D119">
        <v>7</v>
      </c>
      <c r="E119">
        <f>HYPERLINK("https://rategaincom.wpenginepowered.com/wp-content/uploads/2023/05/Why-is-Security-Critical-for-a-Hotel-Booking-Engine-scaled.webp", "https://rategaincom.wpenginepowered.com/wp-content/uploads/2023/05/Why-is-Security-Critical-for-a-Hotel-Booking-Engine-scaled.webp")</f>
        <v>0</v>
      </c>
    </row>
    <row r="120" spans="1:5">
      <c r="A120" s="1">
        <v>118</v>
      </c>
      <c r="B120" t="s">
        <v>123</v>
      </c>
      <c r="C120" s="2">
        <v>45029</v>
      </c>
      <c r="D120">
        <v>4</v>
      </c>
      <c r="E120">
        <f>HYPERLINK("https://rategaincom.wpenginepowered.com/wp-content/uploads/2023/04/boooking-com-blog-1.jpg", "https://rategaincom.wpenginepowered.com/wp-content/uploads/2023/04/boooking-com-blog-1.jpg")</f>
        <v>0</v>
      </c>
    </row>
    <row r="121" spans="1:5">
      <c r="A121" s="1">
        <v>119</v>
      </c>
      <c r="B121" t="s">
        <v>124</v>
      </c>
      <c r="C121" s="2">
        <v>45029</v>
      </c>
      <c r="D121">
        <v>7</v>
      </c>
      <c r="E121">
        <f>HYPERLINK("https://rategaincom.wpenginepowered.com/wp-content/uploads/2023/05/How-do-you-Evaluate-a-Hotel-Booking-Engine-scaled.webp", "https://rategaincom.wpenginepowered.com/wp-content/uploads/2023/05/How-do-you-Evaluate-a-Hotel-Booking-Engine-scaled.webp")</f>
        <v>0</v>
      </c>
    </row>
    <row r="122" spans="1:5">
      <c r="A122" s="1">
        <v>120</v>
      </c>
      <c r="B122" t="s">
        <v>125</v>
      </c>
      <c r="C122" s="2">
        <v>45028</v>
      </c>
      <c r="D122">
        <v>3</v>
      </c>
      <c r="E122">
        <f>HYPERLINK("https://rategaincom.wpenginepowered.com/wp-content/uploads/2023/05/All-You-Need-to-Know-About-a-Hotel-Booking-Engine-scaled.webp", "https://rategaincom.wpenginepowered.com/wp-content/uploads/2023/05/All-You-Need-to-Know-About-a-Hotel-Booking-Engine-scaled.webp")</f>
        <v>0</v>
      </c>
    </row>
    <row r="123" spans="1:5">
      <c r="A123" s="1">
        <v>121</v>
      </c>
      <c r="B123" t="s">
        <v>126</v>
      </c>
      <c r="C123" s="2">
        <v>45022</v>
      </c>
      <c r="D123">
        <v>9</v>
      </c>
      <c r="E123">
        <f>HYPERLINK("https://rategaincom.wpenginepowered.com/wp-content/uploads/2023/04/MicrosoftTeams-image-8.jpg", "https://rategaincom.wpenginepowered.com/wp-content/uploads/2023/04/MicrosoftTeams-image-8.jpg")</f>
        <v>0</v>
      </c>
    </row>
    <row r="124" spans="1:5">
      <c r="A124" s="1">
        <v>122</v>
      </c>
      <c r="B124" t="s">
        <v>127</v>
      </c>
      <c r="C124" s="2">
        <v>45021</v>
      </c>
      <c r="D124">
        <v>9</v>
      </c>
      <c r="E124">
        <f>HYPERLINK("https://rategaincom.wpenginepowered.com/wp-content/uploads/2023/04/what-is-a-direct-booking.jpg", "https://rategaincom.wpenginepowered.com/wp-content/uploads/2023/04/what-is-a-direct-booking.jpg")</f>
        <v>0</v>
      </c>
    </row>
    <row r="125" spans="1:5">
      <c r="A125" s="1">
        <v>123</v>
      </c>
      <c r="B125" t="s">
        <v>128</v>
      </c>
      <c r="C125" s="2">
        <v>45017</v>
      </c>
      <c r="D125">
        <v>4</v>
      </c>
      <c r="E125">
        <f>HYPERLINK("https://rategaincom.wpenginepowered.com/wp-content/uploads/2023/04/Content-Management-1-What-is-the-Relevance-of-Content-for-Hotels-scaled.webp", "https://rategaincom.wpenginepowered.com/wp-content/uploads/2023/04/Content-Management-1-What-is-the-Relevance-of-Content-for-Hotels-scaled.webp")</f>
        <v>0</v>
      </c>
    </row>
    <row r="126" spans="1:5">
      <c r="A126" s="1">
        <v>124</v>
      </c>
      <c r="B126" t="s">
        <v>129</v>
      </c>
      <c r="C126" s="2">
        <v>45006</v>
      </c>
      <c r="D126">
        <v>6</v>
      </c>
      <c r="E126">
        <f>HYPERLINK("https://rategaincom.wpenginepowered.com/wp-content/uploads/2023/03/MicrosoftTeams-image-2-1.jpg", "https://rategaincom.wpenginepowered.com/wp-content/uploads/2023/03/MicrosoftTeams-image-2-1.jpg")</f>
        <v>0</v>
      </c>
    </row>
    <row r="127" spans="1:5">
      <c r="A127" s="1">
        <v>125</v>
      </c>
      <c r="B127" t="s">
        <v>130</v>
      </c>
      <c r="C127" s="2">
        <v>45006</v>
      </c>
      <c r="D127">
        <v>3</v>
      </c>
      <c r="E127">
        <f>HYPERLINK("https://rategaincom.wpenginepowered.com/wp-content/uploads/2023/03/A-Complete-Guide-to-Hotel-Connectivity-_-Distribution.webp", "https://rategaincom.wpenginepowered.com/wp-content/uploads/2023/03/A-Complete-Guide-to-Hotel-Connectivity-_-Distribution.webp")</f>
        <v>0</v>
      </c>
    </row>
    <row r="128" spans="1:5">
      <c r="A128" s="1">
        <v>126</v>
      </c>
      <c r="B128" t="s">
        <v>131</v>
      </c>
      <c r="C128" s="2">
        <v>45001</v>
      </c>
      <c r="D128">
        <v>4</v>
      </c>
      <c r="E128">
        <f>HYPERLINK("https://rategaincom.wpenginepowered.com/wp-content/uploads/2023/03/MicrosoftTeams-image-3-1.jpg", "https://rategaincom.wpenginepowered.com/wp-content/uploads/2023/03/MicrosoftTeams-image-3-1.jpg")</f>
        <v>0</v>
      </c>
    </row>
    <row r="129" spans="1:5">
      <c r="A129" s="1">
        <v>127</v>
      </c>
      <c r="B129" t="s">
        <v>132</v>
      </c>
      <c r="C129" s="2">
        <v>44991</v>
      </c>
      <c r="D129">
        <v>4</v>
      </c>
      <c r="E129">
        <f>HYPERLINK("https://rategaincom.wpenginepowered.com/wp-content/uploads/2023/05/What-are-the-Key-Hotel-Industry-Statistics-scaled.webp", "https://rategaincom.wpenginepowered.com/wp-content/uploads/2023/05/What-are-the-Key-Hotel-Industry-Statistics-scaled.webp")</f>
        <v>0</v>
      </c>
    </row>
    <row r="130" spans="1:5">
      <c r="A130" s="1">
        <v>128</v>
      </c>
      <c r="B130" t="s">
        <v>133</v>
      </c>
      <c r="C130" s="2">
        <v>44972</v>
      </c>
      <c r="D130">
        <v>4</v>
      </c>
      <c r="E130">
        <f>HYPERLINK("https://rategaincom.wpenginepowered.com/wp-content/uploads/2023/02/MicrosoftTeams-image-1.jpg", "https://rategaincom.wpenginepowered.com/wp-content/uploads/2023/02/MicrosoftTeams-image-1.jpg")</f>
        <v>0</v>
      </c>
    </row>
    <row r="131" spans="1:5">
      <c r="A131" s="1">
        <v>129</v>
      </c>
      <c r="B131" t="s">
        <v>134</v>
      </c>
      <c r="C131" s="2">
        <v>44957</v>
      </c>
      <c r="D131">
        <v>4</v>
      </c>
      <c r="E131">
        <f>HYPERLINK("https://rategaincom.wpenginepowered.com/wp-content/uploads/2023/01/How-To-Use-Guest-Messaging-To-Improve-Revenue.jpg", "https://rategaincom.wpenginepowered.com/wp-content/uploads/2023/01/How-To-Use-Guest-Messaging-To-Improve-Revenue.jpg")</f>
        <v>0</v>
      </c>
    </row>
    <row r="132" spans="1:5">
      <c r="A132" s="1">
        <v>130</v>
      </c>
      <c r="B132" t="s">
        <v>135</v>
      </c>
      <c r="C132" s="2">
        <v>44956</v>
      </c>
      <c r="D132">
        <v>3</v>
      </c>
      <c r="E132">
        <f>HYPERLINK("https://rategaincom.wpenginepowered.com/wp-content/uploads/2023/01/MicrosoftTeams-image.jpg", "https://rategaincom.wpenginepowered.com/wp-content/uploads/2023/01/MicrosoftTeams-image.jpg")</f>
        <v>0</v>
      </c>
    </row>
    <row r="133" spans="1:5">
      <c r="A133" s="1">
        <v>131</v>
      </c>
      <c r="B133" t="s">
        <v>136</v>
      </c>
      <c r="C133" s="2">
        <v>44949</v>
      </c>
      <c r="D133">
        <v>4</v>
      </c>
      <c r="E133">
        <f>HYPERLINK("https://rategaincom.wpenginepowered.com/wp-content/uploads/2019/04/hotel-revenue-management-system-900x450.jpg", "https://rategaincom.wpenginepowered.com/wp-content/uploads/2019/04/hotel-revenue-management-system-900x450.jpg")</f>
        <v>0</v>
      </c>
    </row>
    <row r="134" spans="1:5">
      <c r="A134" s="1">
        <v>132</v>
      </c>
      <c r="B134" t="s">
        <v>137</v>
      </c>
      <c r="C134" s="2">
        <v>44946</v>
      </c>
      <c r="D134">
        <v>3</v>
      </c>
      <c r="E134">
        <f>HYPERLINK("https://rategaincom.wpenginepowered.com/wp-content/uploads/2023/01/creating-a-picture-perfect-guest-experience-in-dubai.jpg", "https://rategaincom.wpenginepowered.com/wp-content/uploads/2023/01/creating-a-picture-perfect-guest-experience-in-dubai.jpg")</f>
        <v>0</v>
      </c>
    </row>
    <row r="135" spans="1:5">
      <c r="A135" s="1">
        <v>133</v>
      </c>
      <c r="B135" t="s">
        <v>138</v>
      </c>
      <c r="C135" s="2">
        <v>44932</v>
      </c>
      <c r="D135">
        <v>5</v>
      </c>
      <c r="E135">
        <f>HYPERLINK("https://rategaincom.wpenginepowered.com/wp-content/uploads/2023/01/MicrosoftTeams-image-6.jpg", "https://rategaincom.wpenginepowered.com/wp-content/uploads/2023/01/MicrosoftTeams-image-6.jpg")</f>
        <v>0</v>
      </c>
    </row>
    <row r="136" spans="1:5">
      <c r="A136" s="1">
        <v>134</v>
      </c>
      <c r="B136" t="s">
        <v>139</v>
      </c>
      <c r="C136" s="2">
        <v>44918</v>
      </c>
      <c r="D136">
        <v>4</v>
      </c>
      <c r="E136">
        <f>HYPERLINK("https://rategaincom.wpenginepowered.com/wp-content/uploads/2022/12/uk-banner-1.jpg", "https://rategaincom.wpenginepowered.com/wp-content/uploads/2022/12/uk-banner-1.jpg")</f>
        <v>0</v>
      </c>
    </row>
    <row r="137" spans="1:5">
      <c r="A137" s="1">
        <v>135</v>
      </c>
      <c r="B137" t="s">
        <v>140</v>
      </c>
      <c r="C137" s="2">
        <v>44911</v>
      </c>
      <c r="D137">
        <v>3</v>
      </c>
      <c r="E137">
        <f>HYPERLINK("https://rategaincom.wpenginepowered.com/wp-content/uploads/2022/12/engage-banner-1.jpg", "https://rategaincom.wpenginepowered.com/wp-content/uploads/2022/12/engage-banner-1.jpg")</f>
        <v>0</v>
      </c>
    </row>
    <row r="138" spans="1:5">
      <c r="A138" s="1">
        <v>136</v>
      </c>
      <c r="B138" t="s">
        <v>141</v>
      </c>
      <c r="C138" s="2">
        <v>44907</v>
      </c>
      <c r="D138">
        <v>3</v>
      </c>
      <c r="E138">
        <f>HYPERLINK("https://rategaincom.wpenginepowered.com/wp-content/uploads/2022/12/7-tips-for-a-booking-friendly-hotel-website-blog-banner.jpg", "https://rategaincom.wpenginepowered.com/wp-content/uploads/2022/12/7-tips-for-a-booking-friendly-hotel-website-blog-banner.jpg")</f>
        <v>0</v>
      </c>
    </row>
    <row r="139" spans="1:5">
      <c r="A139" s="1">
        <v>137</v>
      </c>
      <c r="B139" t="s">
        <v>142</v>
      </c>
      <c r="C139" s="2">
        <v>44901</v>
      </c>
      <c r="D139">
        <v>3</v>
      </c>
      <c r="E139">
        <f>HYPERLINK("https://rategaincom.wpenginepowered.com/wp-content/uploads/2022/12/Top-banner-2.jpg", "https://rategaincom.wpenginepowered.com/wp-content/uploads/2022/12/Top-banner-2.jpg")</f>
        <v>0</v>
      </c>
    </row>
    <row r="140" spans="1:5">
      <c r="A140" s="1">
        <v>138</v>
      </c>
      <c r="B140" t="s">
        <v>143</v>
      </c>
      <c r="C140" s="2">
        <v>44876</v>
      </c>
      <c r="D140">
        <v>2</v>
      </c>
      <c r="E140">
        <f>HYPERLINK("https://rategaincom.wpenginepowered.com/wp-content/uploads/2022/11/sentiment-mapping-1-1.jpg", "https://rategaincom.wpenginepowered.com/wp-content/uploads/2022/11/sentiment-mapping-1-1.jpg")</f>
        <v>0</v>
      </c>
    </row>
    <row r="141" spans="1:5">
      <c r="A141" s="1">
        <v>139</v>
      </c>
      <c r="B141" t="s">
        <v>144</v>
      </c>
      <c r="C141" s="2">
        <v>44869</v>
      </c>
      <c r="D141">
        <v>1</v>
      </c>
      <c r="E141">
        <f>HYPERLINK("https://rategaincom.wpenginepowered.com/wp-content/uploads/2022/10/Preparing-for-the-Future-of-Air-Travel-Demand.jpg", "https://rategaincom.wpenginepowered.com/wp-content/uploads/2022/10/Preparing-for-the-Future-of-Air-Travel-Demand.jpg")</f>
        <v>0</v>
      </c>
    </row>
    <row r="142" spans="1:5">
      <c r="A142" s="1">
        <v>140</v>
      </c>
      <c r="B142" t="s">
        <v>145</v>
      </c>
      <c r="C142" s="2">
        <v>44868</v>
      </c>
      <c r="D142">
        <v>1</v>
      </c>
      <c r="E142">
        <f>HYPERLINK("https://rategaincom.wpenginepowered.com/wp-content/uploads/2022/11/Digital-Hosp_Banner-1-scaled.jpg", "https://rategaincom.wpenginepowered.com/wp-content/uploads/2022/11/Digital-Hosp_Banner-1-scaled.jpg")</f>
        <v>0</v>
      </c>
    </row>
    <row r="143" spans="1:5">
      <c r="A143" s="1">
        <v>141</v>
      </c>
      <c r="B143" t="s">
        <v>146</v>
      </c>
      <c r="C143" s="2">
        <v>44861</v>
      </c>
      <c r="D143">
        <v>2</v>
      </c>
      <c r="E143">
        <f>HYPERLINK("https://rategaincom.wpenginepowered.com/wp-content/uploads/2022/10/Peak-Experience-For-Peak-Season.webp", "https://rategaincom.wpenginepowered.com/wp-content/uploads/2022/10/Peak-Experience-For-Peak-Season.webp")</f>
        <v>0</v>
      </c>
    </row>
    <row r="144" spans="1:5">
      <c r="A144" s="1">
        <v>142</v>
      </c>
      <c r="B144" t="s">
        <v>147</v>
      </c>
      <c r="C144" s="2">
        <v>44858</v>
      </c>
      <c r="D144">
        <v>2</v>
      </c>
      <c r="E144">
        <f>HYPERLINK("https://rategaincom.wpenginepowered.com/wp-content/uploads/2022/10/Forward-looking-Insights-on-Travel-Demand-Top-Trending-Cities-in-Asia.webp", "https://rategaincom.wpenginepowered.com/wp-content/uploads/2022/10/Forward-looking-Insights-on-Travel-Demand-Top-Trending-Cities-in-Asia.webp")</f>
        <v>0</v>
      </c>
    </row>
    <row r="145" spans="1:5">
      <c r="A145" s="1">
        <v>143</v>
      </c>
      <c r="B145" t="s">
        <v>148</v>
      </c>
      <c r="C145" s="2">
        <v>44853</v>
      </c>
      <c r="D145">
        <v>2</v>
      </c>
      <c r="E145">
        <f>HYPERLINK("https://rategaincom.wpenginepowered.com/wp-content/uploads/2022/10/Guest-Dissatisfaction.webp", "https://rategaincom.wpenginepowered.com/wp-content/uploads/2022/10/Guest-Dissatisfaction.webp")</f>
        <v>0</v>
      </c>
    </row>
    <row r="146" spans="1:5">
      <c r="A146" s="1">
        <v>144</v>
      </c>
      <c r="B146" t="s">
        <v>149</v>
      </c>
      <c r="C146" s="2">
        <v>44845</v>
      </c>
      <c r="D146">
        <v>2</v>
      </c>
      <c r="E146">
        <f>HYPERLINK("https://rategaincom.wpenginepowered.com/wp-content/uploads/2022/10/beyond-just-blog-img.webp", "https://rategaincom.wpenginepowered.com/wp-content/uploads/2022/10/beyond-just-blog-img.webp")</f>
        <v>0</v>
      </c>
    </row>
    <row r="147" spans="1:5">
      <c r="A147" s="1">
        <v>145</v>
      </c>
      <c r="B147" t="s">
        <v>150</v>
      </c>
      <c r="C147" s="2">
        <v>44840</v>
      </c>
      <c r="D147">
        <v>1</v>
      </c>
      <c r="E147">
        <f>HYPERLINK("https://rategaincom.wpenginepowered.com/wp-content/uploads/2022/10/guests-experience.webp", "https://rategaincom.wpenginepowered.com/wp-content/uploads/2022/10/guests-experience.webp")</f>
        <v>0</v>
      </c>
    </row>
    <row r="148" spans="1:5">
      <c r="A148" s="1">
        <v>146</v>
      </c>
      <c r="B148" t="s">
        <v>151</v>
      </c>
      <c r="C148" s="2">
        <v>44838</v>
      </c>
      <c r="D148">
        <v>1</v>
      </c>
      <c r="E148">
        <f>HYPERLINK("https://rategaincom.wpenginepowered.com/wp-content/uploads/2022/10/Rategain-Partnership.webp", "https://rategaincom.wpenginepowered.com/wp-content/uploads/2022/10/Rategain-Partnership.webp")</f>
        <v>0</v>
      </c>
    </row>
    <row r="149" spans="1:5">
      <c r="A149" s="1">
        <v>147</v>
      </c>
      <c r="B149" t="s">
        <v>152</v>
      </c>
      <c r="C149" s="2">
        <v>44837</v>
      </c>
      <c r="D149">
        <v>2</v>
      </c>
      <c r="E149">
        <f>HYPERLINK("https://rategaincom.wpenginepowered.com/wp-content/uploads/2022/10/ezgif.com-gif-maker-6.webp", "https://rategaincom.wpenginepowered.com/wp-content/uploads/2022/10/ezgif.com-gif-maker-6.webp")</f>
        <v>0</v>
      </c>
    </row>
    <row r="150" spans="1:5">
      <c r="A150" s="1">
        <v>148</v>
      </c>
      <c r="B150" t="s">
        <v>153</v>
      </c>
      <c r="C150" s="2">
        <v>44831</v>
      </c>
      <c r="D150">
        <v>3</v>
      </c>
      <c r="E150">
        <f>HYPERLINK("https://rategaincom.wpenginepowered.com/wp-content/uploads/2022/09/Productivity-For-The-Front-Desk-What-Has-Changed.webp", "https://rategaincom.wpenginepowered.com/wp-content/uploads/2022/09/Productivity-For-The-Front-Desk-What-Has-Changed.webp")</f>
        <v>0</v>
      </c>
    </row>
    <row r="151" spans="1:5">
      <c r="A151" s="1">
        <v>149</v>
      </c>
      <c r="B151" t="s">
        <v>154</v>
      </c>
      <c r="C151" s="2">
        <v>44824</v>
      </c>
      <c r="D151">
        <v>3</v>
      </c>
      <c r="E151">
        <f>HYPERLINK("https://rategaincom.wpenginepowered.com/wp-content/uploads/2022/09/Drive-more-bookings.webp", "https://rategaincom.wpenginepowered.com/wp-content/uploads/2022/09/Drive-more-bookings.webp")</f>
        <v>0</v>
      </c>
    </row>
    <row r="152" spans="1:5">
      <c r="A152" s="1">
        <v>150</v>
      </c>
      <c r="B152" t="s">
        <v>155</v>
      </c>
      <c r="C152" s="2">
        <v>44824</v>
      </c>
      <c r="D152">
        <v>3</v>
      </c>
      <c r="E152">
        <f>HYPERLINK("https://rategaincom.wpenginepowered.com/wp-content/uploads/2022/09/New-Data-Sources-that-can-help-commercial-teams-make-better-decisions-1.webp", "https://rategaincom.wpenginepowered.com/wp-content/uploads/2022/09/New-Data-Sources-that-can-help-commercial-teams-make-better-decisions-1.webp")</f>
        <v>0</v>
      </c>
    </row>
    <row r="153" spans="1:5">
      <c r="A153" s="1">
        <v>151</v>
      </c>
      <c r="B153" t="s">
        <v>156</v>
      </c>
      <c r="C153" s="2">
        <v>44824</v>
      </c>
      <c r="D153">
        <v>3</v>
      </c>
      <c r="E153">
        <f>HYPERLINK("https://rategaincom.wpenginepowered.com/wp-content/uploads/2022/09/Hotel-Online-Bookings-Can-Be-More-Profitable.webp", "https://rategaincom.wpenginepowered.com/wp-content/uploads/2022/09/Hotel-Online-Bookings-Can-Be-More-Profitable.webp")</f>
        <v>0</v>
      </c>
    </row>
    <row r="154" spans="1:5">
      <c r="A154" s="1">
        <v>152</v>
      </c>
      <c r="B154" t="s">
        <v>157</v>
      </c>
      <c r="C154" s="2">
        <v>44798</v>
      </c>
      <c r="D154">
        <v>7</v>
      </c>
      <c r="E154">
        <f>HYPERLINK("https://rategaincom.wpenginepowered.com/wp-content/uploads/2022/08/Post-pandemic.webp", "https://rategaincom.wpenginepowered.com/wp-content/uploads/2022/08/Post-pandemic.webp")</f>
        <v>0</v>
      </c>
    </row>
    <row r="155" spans="1:5">
      <c r="A155" s="1">
        <v>153</v>
      </c>
      <c r="B155" t="s">
        <v>158</v>
      </c>
      <c r="C155" s="2">
        <v>44798</v>
      </c>
      <c r="D155">
        <v>7</v>
      </c>
      <c r="E155">
        <f>HYPERLINK("https://rategaincom.wpenginepowered.com/wp-content/uploads/2022/08/Data-Transparency.webp", "https://rategaincom.wpenginepowered.com/wp-content/uploads/2022/08/Data-Transparency.webp")</f>
        <v>0</v>
      </c>
    </row>
    <row r="156" spans="1:5">
      <c r="A156" s="1">
        <v>154</v>
      </c>
      <c r="B156" t="s">
        <v>159</v>
      </c>
      <c r="C156" s="2">
        <v>44760</v>
      </c>
      <c r="D156">
        <v>5</v>
      </c>
      <c r="E156">
        <f>HYPERLINK("https://rategaincom.wpenginepowered.com/wp-content/uploads/2022/07/Are-Middle-East-Hoteliers-Ready-for-the-Next-Big-Shift.jpg", "https://rategaincom.wpenginepowered.com/wp-content/uploads/2022/07/Are-Middle-East-Hoteliers-Ready-for-the-Next-Big-Shift.jpg")</f>
        <v>0</v>
      </c>
    </row>
    <row r="157" spans="1:5">
      <c r="A157" s="1">
        <v>155</v>
      </c>
      <c r="B157" t="s">
        <v>160</v>
      </c>
      <c r="C157" s="2">
        <v>44755</v>
      </c>
      <c r="D157">
        <v>6</v>
      </c>
      <c r="E157">
        <f>HYPERLINK("https://rategaincom.wpenginepowered.com/wp-content/uploads/2022/06/Blog-En-2-1.jpg", "https://rategaincom.wpenginepowered.com/wp-content/uploads/2022/06/Blog-En-2-1.jpg")</f>
        <v>0</v>
      </c>
    </row>
    <row r="158" spans="1:5">
      <c r="A158" s="1">
        <v>156</v>
      </c>
      <c r="B158" t="s">
        <v>161</v>
      </c>
      <c r="C158" s="2">
        <v>44749</v>
      </c>
      <c r="D158">
        <v>7</v>
      </c>
      <c r="E158">
        <f>HYPERLINK("https://rategaincom.wpenginepowered.com/wp-content/uploads/2022/06/Blog-En-1.jpg", "https://rategaincom.wpenginepowered.com/wp-content/uploads/2022/06/Blog-En-1.jpg")</f>
        <v>0</v>
      </c>
    </row>
    <row r="159" spans="1:5">
      <c r="A159" s="1">
        <v>157</v>
      </c>
      <c r="B159" t="s">
        <v>162</v>
      </c>
      <c r="C159" s="2">
        <v>44742</v>
      </c>
      <c r="D159">
        <v>7</v>
      </c>
      <c r="E159">
        <f>HYPERLINK("https://rategaincom.wpenginepowered.com/wp-content/uploads/2022/06/Enjoy-greater-conversions-by-offering-Mobile-Rates-to-your-prospective-customers.jpg", "https://rategaincom.wpenginepowered.com/wp-content/uploads/2022/06/Enjoy-greater-conversions-by-offering-Mobile-Rates-to-your-prospective-customers.jpg")</f>
        <v>0</v>
      </c>
    </row>
    <row r="160" spans="1:5">
      <c r="A160" s="1">
        <v>158</v>
      </c>
      <c r="B160" t="s">
        <v>163</v>
      </c>
      <c r="C160" s="2">
        <v>44733</v>
      </c>
      <c r="D160">
        <v>6</v>
      </c>
      <c r="E160">
        <f>HYPERLINK("https://rategaincom.wpenginepowered.com/wp-content/uploads/2022/06/Improving-Business-by-Offering-Country-Rates-to-Prospective-Customers.jpg", "https://rategaincom.wpenginepowered.com/wp-content/uploads/2022/06/Improving-Business-by-Offering-Country-Rates-to-Prospective-Customers.jpg")</f>
        <v>0</v>
      </c>
    </row>
    <row r="161" spans="1:5">
      <c r="A161" s="1">
        <v>159</v>
      </c>
      <c r="B161" t="s">
        <v>164</v>
      </c>
      <c r="C161" s="2">
        <v>44712</v>
      </c>
      <c r="D161">
        <v>6</v>
      </c>
      <c r="E161">
        <f>HYPERLINK("https://rategaincom.wpenginepowered.com/wp-content/uploads/2022/05/The-Role-of-Metasearch-in-Pandemic-Recovery.jpg", "https://rategaincom.wpenginepowered.com/wp-content/uploads/2022/05/The-Role-of-Metasearch-in-Pandemic-Recovery.jpg")</f>
        <v>0</v>
      </c>
    </row>
    <row r="162" spans="1:5">
      <c r="A162" s="1">
        <v>160</v>
      </c>
      <c r="B162" t="s">
        <v>165</v>
      </c>
      <c r="C162" s="2">
        <v>44651</v>
      </c>
      <c r="D162">
        <v>5</v>
      </c>
      <c r="E162">
        <f>HYPERLINK("https://rategaincom.wpenginepowered.com/wp-content/uploads/2022/03/Actionable-Accurate-Demand-Intelligence-for-DMOs-and-DMCs-1.jpg", "https://rategaincom.wpenginepowered.com/wp-content/uploads/2022/03/Actionable-Accurate-Demand-Intelligence-for-DMOs-and-DMCs-1.jpg")</f>
        <v>0</v>
      </c>
    </row>
    <row r="163" spans="1:5">
      <c r="A163" s="1">
        <v>161</v>
      </c>
      <c r="B163" t="s">
        <v>166</v>
      </c>
      <c r="C163" s="2">
        <v>44630</v>
      </c>
      <c r="D163">
        <v>5</v>
      </c>
      <c r="E163">
        <f>HYPERLINK("https://rategaincom.wpenginepowered.com/wp-content/uploads/2022/03/RateGain-RezGain-Become-a-Genius-and-drive-sales-banner.jpg", "https://rategaincom.wpenginepowered.com/wp-content/uploads/2022/03/RateGain-RezGain-Become-a-Genius-and-drive-sales-banner.jpg")</f>
        <v>0</v>
      </c>
    </row>
    <row r="164" spans="1:5">
      <c r="A164" s="1">
        <v>162</v>
      </c>
      <c r="B164" t="s">
        <v>167</v>
      </c>
      <c r="C164" s="2">
        <v>44629</v>
      </c>
      <c r="D164">
        <v>6</v>
      </c>
      <c r="E164">
        <f>HYPERLINK("https://rategaincom.wpenginepowered.com/wp-content/uploads/2022/03/Leveling-up-Demand-Forecasting-through-Airline-Traveller-Forecast-3.jpg", "https://rategaincom.wpenginepowered.com/wp-content/uploads/2022/03/Leveling-up-Demand-Forecasting-through-Airline-Traveller-Forecast-3.jpg")</f>
        <v>0</v>
      </c>
    </row>
    <row r="165" spans="1:5">
      <c r="A165" s="1">
        <v>163</v>
      </c>
      <c r="B165" t="s">
        <v>168</v>
      </c>
      <c r="C165" s="2">
        <v>44574</v>
      </c>
      <c r="D165">
        <v>3</v>
      </c>
      <c r="E165">
        <f>HYPERLINK("https://rategaincom.wpenginepowered.com/wp-content/uploads/2022/01/AirGain-new-blog.jpg", "https://rategaincom.wpenginepowered.com/wp-content/uploads/2022/01/AirGain-new-blog.jpg")</f>
        <v>0</v>
      </c>
    </row>
    <row r="166" spans="1:5">
      <c r="A166" s="1">
        <v>164</v>
      </c>
      <c r="B166" t="s">
        <v>169</v>
      </c>
      <c r="C166" s="2">
        <v>44554</v>
      </c>
      <c r="D166">
        <v>9</v>
      </c>
      <c r="E166">
        <f>HYPERLINK("https://rategaincom.wpenginepowered.com/wp-content/uploads/2021/12/RateGain-Blog-Booking-Travel-Manifesto-for-2022.jpg", "https://rategaincom.wpenginepowered.com/wp-content/uploads/2021/12/RateGain-Blog-Booking-Travel-Manifesto-for-2022.jpg")</f>
        <v>0</v>
      </c>
    </row>
    <row r="167" spans="1:5">
      <c r="A167" s="1">
        <v>165</v>
      </c>
      <c r="B167" t="s">
        <v>170</v>
      </c>
      <c r="C167" s="2">
        <v>44491</v>
      </c>
      <c r="D167">
        <v>8</v>
      </c>
      <c r="E167">
        <f>HYPERLINK("https://rategaincom.wpenginepowered.com/wp-content/uploads/2021/10/Data-Driven-1.jpg", "https://rategaincom.wpenginepowered.com/wp-content/uploads/2021/10/Data-Driven-1.jpg")</f>
        <v>0</v>
      </c>
    </row>
    <row r="168" spans="1:5">
      <c r="A168" s="1">
        <v>166</v>
      </c>
      <c r="B168" t="s">
        <v>171</v>
      </c>
      <c r="C168" s="2">
        <v>44474</v>
      </c>
      <c r="D168">
        <v>10</v>
      </c>
      <c r="E168">
        <f>HYPERLINK("https://rategaincom.wpenginepowered.com/wp-content/uploads/2021/10/Usability-and-Accessibility-How-they-are-making-AirGain-smarter-for-you.jpg", "https://rategaincom.wpenginepowered.com/wp-content/uploads/2021/10/Usability-and-Accessibility-How-they-are-making-AirGain-smarter-for-you.jpg")</f>
        <v>0</v>
      </c>
    </row>
    <row r="169" spans="1:5">
      <c r="A169" s="1">
        <v>167</v>
      </c>
      <c r="B169" t="s">
        <v>172</v>
      </c>
      <c r="C169" s="2">
        <v>44473</v>
      </c>
      <c r="D169">
        <v>8</v>
      </c>
      <c r="E169">
        <f>HYPERLINK("https://rategaincom.wpenginepowered.com/wp-content/uploads/2021/10/Building-a-Culture-of-Empowerment.jpg", "https://rategaincom.wpenginepowered.com/wp-content/uploads/2021/10/Building-a-Culture-of-Empowerment.jpg")</f>
        <v>0</v>
      </c>
    </row>
    <row r="170" spans="1:5">
      <c r="A170" s="1">
        <v>168</v>
      </c>
      <c r="B170" t="s">
        <v>173</v>
      </c>
      <c r="C170" s="2">
        <v>44468</v>
      </c>
      <c r="D170">
        <v>10</v>
      </c>
      <c r="E170">
        <f>HYPERLINK("https://rategaincom.wpenginepowered.com/wp-content/uploads/2021/09/Is-The.jpg", "https://rategaincom.wpenginepowered.com/wp-content/uploads/2021/09/Is-The.jpg")</f>
        <v>0</v>
      </c>
    </row>
    <row r="171" spans="1:5">
      <c r="A171" s="1">
        <v>169</v>
      </c>
      <c r="B171" t="s">
        <v>174</v>
      </c>
      <c r="C171" s="2">
        <v>44467</v>
      </c>
      <c r="D171">
        <v>5</v>
      </c>
      <c r="E171">
        <f>HYPERLINK("https://rategaincom.wpenginepowered.com/wp-content/uploads/2021/09/Directly-Manage-Rooms-and-Rates-from-RateGains-Channel-Manager-UI-to-Booking-com-2.jpg", "https://rategaincom.wpenginepowered.com/wp-content/uploads/2021/09/Directly-Manage-Rooms-and-Rates-from-RateGains-Channel-Manager-UI-to-Booking-com-2.jpg")</f>
        <v>0</v>
      </c>
    </row>
    <row r="172" spans="1:5">
      <c r="A172" s="1">
        <v>170</v>
      </c>
      <c r="B172" t="s">
        <v>175</v>
      </c>
      <c r="C172" s="2">
        <v>44462</v>
      </c>
      <c r="D172">
        <v>9</v>
      </c>
      <c r="E172">
        <f>HYPERLINK("https://rategaincom.wpenginepowered.com/wp-content/uploads/2021/09/How-revenue-managers-can-be-future-ready-for-the-next-crisis.jpg", "https://rategaincom.wpenginepowered.com/wp-content/uploads/2021/09/How-revenue-managers-can-be-future-ready-for-the-next-crisis.jpg")</f>
        <v>0</v>
      </c>
    </row>
    <row r="173" spans="1:5">
      <c r="A173" s="1">
        <v>171</v>
      </c>
      <c r="B173" t="s">
        <v>176</v>
      </c>
      <c r="C173" s="2">
        <v>44442</v>
      </c>
      <c r="D173">
        <v>4</v>
      </c>
      <c r="E173">
        <f>HYPERLINK("https://rategaincom.wpenginepowered.com/wp-content/uploads/2021/09/How-Can-New-Airlines-Thrive-In-A-Post-Covid-World-.jpg", "https://rategaincom.wpenginepowered.com/wp-content/uploads/2021/09/How-Can-New-Airlines-Thrive-In-A-Post-Covid-World-.jpg")</f>
        <v>0</v>
      </c>
    </row>
    <row r="174" spans="1:5">
      <c r="A174" s="1">
        <v>172</v>
      </c>
      <c r="B174" t="s">
        <v>177</v>
      </c>
      <c r="C174" s="2">
        <v>44440</v>
      </c>
      <c r="D174">
        <v>4</v>
      </c>
      <c r="E174">
        <f>HYPERLINK("https://rategaincom.wpenginepowered.com/wp-content/uploads/2021/09/How-to-Use-a-Channel-Manager-for-your-Hotel-Operations-if-You-have-Only-15-or-30-Minutes-in-the-Day.jpg", "https://rategaincom.wpenginepowered.com/wp-content/uploads/2021/09/How-to-Use-a-Channel-Manager-for-your-Hotel-Operations-if-You-have-Only-15-or-30-Minutes-in-the-Day.jpg")</f>
        <v>0</v>
      </c>
    </row>
    <row r="175" spans="1:5">
      <c r="A175" s="1">
        <v>173</v>
      </c>
      <c r="B175" t="s">
        <v>178</v>
      </c>
      <c r="C175" s="2">
        <v>44440</v>
      </c>
      <c r="D175">
        <v>3</v>
      </c>
      <c r="E175">
        <f>HYPERLINK("https://rategaincom.wpenginepowered.com/wp-content/uploads/2021/09/CarGain-Canvas.jpg", "https://rategaincom.wpenginepowered.com/wp-content/uploads/2021/09/CarGain-Canvas.jpg")</f>
        <v>0</v>
      </c>
    </row>
    <row r="176" spans="1:5">
      <c r="A176" s="1">
        <v>174</v>
      </c>
      <c r="B176" t="s">
        <v>179</v>
      </c>
      <c r="C176" s="2">
        <v>44385</v>
      </c>
      <c r="D176">
        <v>4</v>
      </c>
      <c r="E176">
        <f>HYPERLINK("https://rategaincom.wpenginepowered.com/wp-content/uploads/2021/07/What-signals-is-the-summer-of-2021-giving-car-rentals.jpg", "https://rategaincom.wpenginepowered.com/wp-content/uploads/2021/07/What-signals-is-the-summer-of-2021-giving-car-rentals.jpg")</f>
        <v>0</v>
      </c>
    </row>
    <row r="177" spans="1:5">
      <c r="A177" s="1">
        <v>175</v>
      </c>
      <c r="B177" t="s">
        <v>180</v>
      </c>
      <c r="C177" s="2">
        <v>44372</v>
      </c>
      <c r="D177">
        <v>9</v>
      </c>
      <c r="E177">
        <f>HYPERLINK("https://rategaincom.wpenginepowered.com/wp-content/uploads/2021/06/Inter-blog-1.jpg", "https://rategaincom.wpenginepowered.com/wp-content/uploads/2021/06/Inter-blog-1.jpg")</f>
        <v>0</v>
      </c>
    </row>
    <row r="178" spans="1:5">
      <c r="A178" s="1">
        <v>176</v>
      </c>
      <c r="B178" t="s">
        <v>181</v>
      </c>
      <c r="C178" s="2">
        <v>44362</v>
      </c>
      <c r="D178">
        <v>5</v>
      </c>
      <c r="E178">
        <f>HYPERLINK("https://rategaincom.wpenginepowered.com/wp-content/uploads/2021/06/Unearthing-the-power-and-simplicity-of-bulk-update-and-report-generation-on-AirGain-2.jpeg", "https://rategaincom.wpenginepowered.com/wp-content/uploads/2021/06/Unearthing-the-power-and-simplicity-of-bulk-update-and-report-generation-on-AirGain-2.jpeg")</f>
        <v>0</v>
      </c>
    </row>
    <row r="179" spans="1:5">
      <c r="A179" s="1">
        <v>177</v>
      </c>
      <c r="B179" t="s">
        <v>182</v>
      </c>
      <c r="C179" s="2">
        <v>44319</v>
      </c>
      <c r="D179">
        <v>5</v>
      </c>
      <c r="E179">
        <f>HYPERLINK("https://rategaincom.wpenginepowered.com/wp-content/uploads/2021/05/How-to-Capture-Rate-Integrity-Issues-in-the-Most-Simplified-Way-copy-1024x536-1.jpg", "https://rategaincom.wpenginepowered.com/wp-content/uploads/2021/05/How-to-Capture-Rate-Integrity-Issues-in-the-Most-Simplified-Way-copy-1024x536-1.jpg")</f>
        <v>0</v>
      </c>
    </row>
    <row r="180" spans="1:5">
      <c r="A180" s="1">
        <v>178</v>
      </c>
      <c r="B180" t="s">
        <v>183</v>
      </c>
      <c r="C180" s="2">
        <v>44319</v>
      </c>
      <c r="D180">
        <v>5</v>
      </c>
      <c r="E180">
        <f>HYPERLINK("https://rategaincom.wpenginepowered.com/wp-content/uploads/2021/04/How-to-Capture-Rate-Integrity-Issues-in-the-Most-Simplified-Way-copy-1024x536-1.jpg", "https://rategaincom.wpenginepowered.com/wp-content/uploads/2021/04/How-to-Capture-Rate-Integrity-Issues-in-the-Most-Simplified-Way-copy-1024x536-1.jpg")</f>
        <v>0</v>
      </c>
    </row>
    <row r="181" spans="1:5">
      <c r="A181" s="1">
        <v>179</v>
      </c>
      <c r="B181" t="s">
        <v>184</v>
      </c>
      <c r="C181" s="2">
        <v>44316</v>
      </c>
      <c r="D181">
        <v>5</v>
      </c>
      <c r="E181">
        <f>HYPERLINK("https://rategaincom.wpenginepowered.com/wp-content/uploads/2021/04/Why-we-data-story.jpg", "https://rategaincom.wpenginepowered.com/wp-content/uploads/2021/04/Why-we-data-story.jpg")</f>
        <v>0</v>
      </c>
    </row>
    <row r="182" spans="1:5">
      <c r="A182" s="1">
        <v>180</v>
      </c>
      <c r="B182" t="s">
        <v>185</v>
      </c>
      <c r="C182" s="2">
        <v>44315</v>
      </c>
      <c r="D182">
        <v>5</v>
      </c>
      <c r="E182">
        <f>HYPERLINK("https://rategaincom.wpenginepowered.com/wp-content/uploads/2021/04/The-Revenue-Management-Checklist-for-2021-3.jpg", "https://rategaincom.wpenginepowered.com/wp-content/uploads/2021/04/The-Revenue-Management-Checklist-for-2021-3.jpg")</f>
        <v>0</v>
      </c>
    </row>
    <row r="183" spans="1:5">
      <c r="A183" s="1">
        <v>181</v>
      </c>
      <c r="B183" t="s">
        <v>186</v>
      </c>
      <c r="C183" s="2">
        <v>44190</v>
      </c>
      <c r="D183">
        <v>3</v>
      </c>
      <c r="E183">
        <f>HYPERLINK("https://rategaincom.wpenginepowered.com/wp-content/uploads/2020/12/Cap-on-wedding-guests-might-pinch-but-its-a-necessary-evil-3.jpg", "https://rategaincom.wpenginepowered.com/wp-content/uploads/2020/12/Cap-on-wedding-guests-might-pinch-but-its-a-necessary-evil-3.jpg")</f>
        <v>0</v>
      </c>
    </row>
    <row r="184" spans="1:5">
      <c r="A184" s="1">
        <v>182</v>
      </c>
      <c r="B184" t="s">
        <v>187</v>
      </c>
      <c r="C184" s="2">
        <v>44187</v>
      </c>
      <c r="D184">
        <v>3</v>
      </c>
      <c r="E184">
        <f>HYPERLINK("https://rategaincom.wpenginepowered.com/wp-content/uploads/2020/12/We-have-been-profitable-since-inception-3.jpg", "https://rategaincom.wpenginepowered.com/wp-content/uploads/2020/12/We-have-been-profitable-since-inception-3.jpg")</f>
        <v>0</v>
      </c>
    </row>
    <row r="185" spans="1:5">
      <c r="A185" s="1">
        <v>183</v>
      </c>
      <c r="B185" t="s">
        <v>188</v>
      </c>
      <c r="C185" s="2">
        <v>44186</v>
      </c>
      <c r="D185">
        <v>5</v>
      </c>
      <c r="E185">
        <f>HYPERLINK("https://rategaincom.wpenginepowered.com/wp-content/uploads/2020/12/Some-employees-are-getting-a-new-job-1.jpg", "https://rategaincom.wpenginepowered.com/wp-content/uploads/2020/12/Some-employees-are-getting-a-new-job-1.jpg")</f>
        <v>0</v>
      </c>
    </row>
    <row r="186" spans="1:5">
      <c r="A186" s="1">
        <v>184</v>
      </c>
      <c r="B186" t="s">
        <v>189</v>
      </c>
      <c r="C186" s="2">
        <v>44186</v>
      </c>
      <c r="D186">
        <v>5</v>
      </c>
      <c r="E186">
        <f>HYPERLINK("https://rategaincom.wpenginepowered.com/wp-content/uploads/2020/12/Hospitality-Banner-no-cta.jpg", "https://rategaincom.wpenginepowered.com/wp-content/uploads/2020/12/Hospitality-Banner-no-cta.jpg")</f>
        <v>0</v>
      </c>
    </row>
    <row r="187" spans="1:5">
      <c r="A187" s="1">
        <v>185</v>
      </c>
      <c r="B187" t="s">
        <v>190</v>
      </c>
      <c r="C187" s="2">
        <v>44186</v>
      </c>
      <c r="D187">
        <v>5</v>
      </c>
      <c r="E187">
        <f>HYPERLINK("https://rategaincom.wpenginepowered.com/wp-content/uploads/2020/12/New-Deal-Europe-Weekly-Update-on-Tourism-to-the-Balkan-Region-Week-24-1.jpg", "https://rategaincom.wpenginepowered.com/wp-content/uploads/2020/12/New-Deal-Europe-Weekly-Update-on-Tourism-to-the-Balkan-Region-Week-24-1.jpg")</f>
        <v>0</v>
      </c>
    </row>
    <row r="188" spans="1:5">
      <c r="A188" s="1">
        <v>186</v>
      </c>
      <c r="B188" t="s">
        <v>191</v>
      </c>
      <c r="C188" s="2">
        <v>44185</v>
      </c>
      <c r="D188">
        <v>5</v>
      </c>
      <c r="E188">
        <f>HYPERLINK("https://rategaincom.wpenginepowered.com/wp-content/uploads/2020/12/Tech-skills-that-can-rebuild-the-travel-industry-1.jpg", "https://rategaincom.wpenginepowered.com/wp-content/uploads/2020/12/Tech-skills-that-can-rebuild-the-travel-industry-1.jpg")</f>
        <v>0</v>
      </c>
    </row>
    <row r="189" spans="1:5">
      <c r="A189" s="1">
        <v>187</v>
      </c>
      <c r="B189" t="s">
        <v>192</v>
      </c>
      <c r="C189" s="2">
        <v>44183</v>
      </c>
      <c r="D189">
        <v>4</v>
      </c>
      <c r="E189">
        <f>HYPERLINK("https://rategaincom.wpenginepowered.com/wp-content/uploads/2020/12/After-China-can-Revenge-Travel-happen-in-India-1.jpg", "https://rategaincom.wpenginepowered.com/wp-content/uploads/2020/12/After-China-can-Revenge-Travel-happen-in-India-1.jpg")</f>
        <v>0</v>
      </c>
    </row>
    <row r="190" spans="1:5">
      <c r="A190" s="1">
        <v>188</v>
      </c>
      <c r="B190" t="s">
        <v>193</v>
      </c>
      <c r="C190" s="2">
        <v>44181</v>
      </c>
      <c r="D190">
        <v>4</v>
      </c>
      <c r="E190">
        <f>HYPERLINK("https://rategaincom.wpenginepowered.com/wp-content/uploads/2020/12/Travel-hospitality-sector-will-take-12-15-months-to-cross-pre-Covid-level-hiring-figures-Industry-leaders-1.jpg", "https://rategaincom.wpenginepowered.com/wp-content/uploads/2020/12/Travel-hospitality-sector-will-take-12-15-months-to-cross-pre-Covid-level-hiring-figures-Industry-leaders-1.jpg")</f>
        <v>0</v>
      </c>
    </row>
    <row r="191" spans="1:5">
      <c r="A191" s="1">
        <v>189</v>
      </c>
      <c r="B191" t="s">
        <v>194</v>
      </c>
      <c r="C191" s="2">
        <v>44181</v>
      </c>
      <c r="D191">
        <v>4</v>
      </c>
      <c r="E191">
        <f>HYPERLINK("https://rategaincom.wpenginepowered.com/wp-content/uploads/2020/12/What-Hotels-Need-to-Know-About-the-Staycation-Boom-1.jpg", "https://rategaincom.wpenginepowered.com/wp-content/uploads/2020/12/What-Hotels-Need-to-Know-About-the-Staycation-Boom-1.jpg")</f>
        <v>0</v>
      </c>
    </row>
    <row r="192" spans="1:5">
      <c r="A192" s="1">
        <v>190</v>
      </c>
      <c r="B192" t="s">
        <v>195</v>
      </c>
      <c r="C192" s="2">
        <v>44181</v>
      </c>
      <c r="D192">
        <v>5</v>
      </c>
      <c r="E192">
        <f>HYPERLINK("https://rategaincom.wpenginepowered.com/wp-content/uploads/2020/12/Linkedin-no-cta.jpg", "https://rategaincom.wpenginepowered.com/wp-content/uploads/2020/12/Linkedin-no-cta.jpg")</f>
        <v>0</v>
      </c>
    </row>
    <row r="193" spans="1:5">
      <c r="A193" s="1">
        <v>191</v>
      </c>
      <c r="B193" t="s">
        <v>196</v>
      </c>
      <c r="C193" s="2">
        <v>44180</v>
      </c>
      <c r="D193">
        <v>5</v>
      </c>
      <c r="E193">
        <f>HYPERLINK("https://rategaincom.wpenginepowered.com/wp-content/uploads/2020/12/How-airline-revenue-management-and-pricing-teams-respond-to-revenue-volatility-1.jpg", "https://rategaincom.wpenginepowered.com/wp-content/uploads/2020/12/How-airline-revenue-management-and-pricing-teams-respond-to-revenue-volatility-1.jpg")</f>
        <v>0</v>
      </c>
    </row>
    <row r="194" spans="1:5">
      <c r="A194" s="1">
        <v>192</v>
      </c>
      <c r="B194" t="s">
        <v>197</v>
      </c>
      <c r="C194" s="2">
        <v>44180</v>
      </c>
      <c r="D194">
        <v>5</v>
      </c>
      <c r="E194">
        <f>HYPERLINK("https://rategaincom.wpenginepowered.com/wp-content/uploads/2020/12/Revenue-volatility-in-airlines-is-here-to-stay-1.jpg", "https://rategaincom.wpenginepowered.com/wp-content/uploads/2020/12/Revenue-volatility-in-airlines-is-here-to-stay-1.jpg")</f>
        <v>0</v>
      </c>
    </row>
    <row r="195" spans="1:5">
      <c r="A195" s="1">
        <v>193</v>
      </c>
      <c r="B195" t="s">
        <v>198</v>
      </c>
      <c r="C195" s="2">
        <v>44180</v>
      </c>
      <c r="D195">
        <v>5</v>
      </c>
      <c r="E195">
        <f>HYPERLINK("https://rategaincom.wpenginepowered.com/wp-content/uploads/2020/12/These-New-Car-Rental-Subscription-Programs-Will-Get-You-There-2.jpg", "https://rategaincom.wpenginepowered.com/wp-content/uploads/2020/12/These-New-Car-Rental-Subscription-Programs-Will-Get-You-There-2.jpg")</f>
        <v>0</v>
      </c>
    </row>
    <row r="196" spans="1:5">
      <c r="A196" s="1">
        <v>194</v>
      </c>
      <c r="B196" t="s">
        <v>199</v>
      </c>
      <c r="C196" s="2">
        <v>44177</v>
      </c>
      <c r="D196">
        <v>4</v>
      </c>
      <c r="E196">
        <f>HYPERLINK("https://rategaincom.wpenginepowered.com/wp-content/uploads/2020/12/Pardon-me-your-politics-are-showing-1.jpg", "https://rategaincom.wpenginepowered.com/wp-content/uploads/2020/12/Pardon-me-your-politics-are-showing-1.jpg")</f>
        <v>0</v>
      </c>
    </row>
    <row r="197" spans="1:5">
      <c r="A197" s="1">
        <v>195</v>
      </c>
      <c r="B197" t="s">
        <v>200</v>
      </c>
      <c r="C197" s="2">
        <v>44177</v>
      </c>
      <c r="D197">
        <v>4</v>
      </c>
      <c r="E197">
        <f>HYPERLINK("https://rategaincom.wpenginepowered.com/wp-content/uploads/2020/12/New-Deal-Europe-Weekly-Update-on-Tourism-to-the-Balkan-Region-Week-24-1.jpg", "https://rategaincom.wpenginepowered.com/wp-content/uploads/2020/12/New-Deal-Europe-Weekly-Update-on-Tourism-to-the-Balkan-Region-Week-24-1.jpg")</f>
        <v>0</v>
      </c>
    </row>
    <row r="198" spans="1:5">
      <c r="A198" s="1">
        <v>196</v>
      </c>
      <c r="B198" t="s">
        <v>201</v>
      </c>
      <c r="C198" s="2">
        <v>44125</v>
      </c>
      <c r="D198">
        <v>5</v>
      </c>
      <c r="E198">
        <f>HYPERLINK("https://rategaincom.wpenginepowered.com/wp-content/uploads/2020/10/full-demand-banner-blog-1.jpg", "https://rategaincom.wpenginepowered.com/wp-content/uploads/2020/10/full-demand-banner-blog-1.jpg")</f>
        <v>0</v>
      </c>
    </row>
    <row r="199" spans="1:5">
      <c r="A199" s="1">
        <v>197</v>
      </c>
      <c r="B199" t="s">
        <v>202</v>
      </c>
      <c r="C199" s="2">
        <v>44111</v>
      </c>
      <c r="D199">
        <v>8</v>
      </c>
      <c r="E199">
        <f>HYPERLINK("https://rategaincom.wpenginepowered.com/wp-content/uploads/2020/10/Seven-Tactics-to-Keep-your-Hotels-Distribution-Healthy-and-Highly-Profitable-1.jpg", "https://rategaincom.wpenginepowered.com/wp-content/uploads/2020/10/Seven-Tactics-to-Keep-your-Hotels-Distribution-Healthy-and-Highly-Profitable-1.jpg")</f>
        <v>0</v>
      </c>
    </row>
    <row r="200" spans="1:5">
      <c r="A200" s="1">
        <v>198</v>
      </c>
      <c r="B200" t="s">
        <v>203</v>
      </c>
      <c r="C200" s="2">
        <v>44068</v>
      </c>
      <c r="D200">
        <v>7</v>
      </c>
      <c r="E200">
        <f>HYPERLINK("https://rategaincom.wpenginepowered.com/wp-content/uploads/2020/08/Bespoke-Strategies-for-Opening-the-Doors-to-the-European-Market.jpg", "https://rategaincom.wpenginepowered.com/wp-content/uploads/2020/08/Bespoke-Strategies-for-Opening-the-Doors-to-the-European-Market.jpg")</f>
        <v>0</v>
      </c>
    </row>
    <row r="201" spans="1:5">
      <c r="A201" s="1">
        <v>199</v>
      </c>
      <c r="B201" t="s">
        <v>204</v>
      </c>
      <c r="C201" s="2">
        <v>44063</v>
      </c>
      <c r="D201">
        <v>4</v>
      </c>
      <c r="E201">
        <f>HYPERLINK("https://rategaincom.wpenginepowered.com/wp-content/uploads/2020/08/A-New-Era-of-Exploration-is-Coming-to-Hoteliers.-Stay-Tuned.jpg", "https://rategaincom.wpenginepowered.com/wp-content/uploads/2020/08/A-New-Era-of-Exploration-is-Coming-to-Hoteliers.-Stay-Tuned.jpg")</f>
        <v>0</v>
      </c>
    </row>
    <row r="202" spans="1:5">
      <c r="A202" s="1">
        <v>200</v>
      </c>
      <c r="B202" t="s">
        <v>205</v>
      </c>
      <c r="C202" s="2">
        <v>44057</v>
      </c>
      <c r="D202">
        <v>4</v>
      </c>
      <c r="E202">
        <f>HYPERLINK("https://rategaincom.wpenginepowered.com/wp-content/uploads/2020/08/millienium-1.jpg", "https://rategaincom.wpenginepowered.com/wp-content/uploads/2020/08/millienium-1.jpg")</f>
        <v>0</v>
      </c>
    </row>
    <row r="203" spans="1:5">
      <c r="A203" s="1">
        <v>201</v>
      </c>
      <c r="B203" t="s">
        <v>206</v>
      </c>
      <c r="C203" s="2">
        <v>44034</v>
      </c>
      <c r="D203">
        <v>6</v>
      </c>
      <c r="E203">
        <f>HYPERLINK("https://rategaincom.wpenginepowered.com/wp-content/uploads/2020/07/Spice-Blog-Blog.jpg", "https://rategaincom.wpenginepowered.com/wp-content/uploads/2020/07/Spice-Blog-Blog.jpg")</f>
        <v>0</v>
      </c>
    </row>
    <row r="204" spans="1:5">
      <c r="A204" s="1">
        <v>202</v>
      </c>
      <c r="B204" t="s">
        <v>207</v>
      </c>
      <c r="C204" s="2">
        <v>44032</v>
      </c>
      <c r="D204">
        <v>6</v>
      </c>
      <c r="E204">
        <f>HYPERLINK("https://rategaincom.wpenginepowered.com/wp-content/uploads/2020/07/UK-Blog-Banner-1.jpg", "https://rategaincom.wpenginepowered.com/wp-content/uploads/2020/07/UK-Blog-Banner-1.jpg")</f>
        <v>0</v>
      </c>
    </row>
    <row r="205" spans="1:5">
      <c r="A205" s="1">
        <v>203</v>
      </c>
      <c r="B205" t="s">
        <v>208</v>
      </c>
      <c r="C205" s="2">
        <v>44032</v>
      </c>
      <c r="D205">
        <v>9</v>
      </c>
      <c r="E205">
        <f>HYPERLINK("https://rategaincom.wpenginepowered.com/wp-content/uploads/2020/07/Blog-Banner-EU-1.jpg", "https://rategaincom.wpenginepowered.com/wp-content/uploads/2020/07/Blog-Banner-EU-1.jpg")</f>
        <v>0</v>
      </c>
    </row>
    <row r="206" spans="1:5">
      <c r="A206" s="1">
        <v>204</v>
      </c>
      <c r="B206" t="s">
        <v>209</v>
      </c>
      <c r="C206" s="2">
        <v>44026</v>
      </c>
      <c r="D206">
        <v>4</v>
      </c>
      <c r="E206">
        <f>HYPERLINK("https://rategaincom.wpenginepowered.com/wp-content/uploads/2020/07/Perspectives-8-with-Ajay-Bakaya-Managing-Director-Sarovar-Hotels-and-Resorts.jpg", "https://rategaincom.wpenginepowered.com/wp-content/uploads/2020/07/Perspectives-8-with-Ajay-Bakaya-Managing-Director-Sarovar-Hotels-and-Resorts.jpg")</f>
        <v>0</v>
      </c>
    </row>
    <row r="207" spans="1:5">
      <c r="A207" s="1">
        <v>205</v>
      </c>
      <c r="B207" t="s">
        <v>210</v>
      </c>
      <c r="C207" s="2">
        <v>44012</v>
      </c>
      <c r="D207">
        <v>3</v>
      </c>
      <c r="E207">
        <f>HYPERLINK("https://rategaincom.wpenginepowered.com/wp-content/uploads/2020/06/Global-Aviation-Banner.jpg", "https://rategaincom.wpenginepowered.com/wp-content/uploads/2020/06/Global-Aviation-Banner.jpg")</f>
        <v>0</v>
      </c>
    </row>
    <row r="208" spans="1:5">
      <c r="A208" s="1">
        <v>206</v>
      </c>
      <c r="B208" t="s">
        <v>211</v>
      </c>
      <c r="C208" s="2">
        <v>43997</v>
      </c>
      <c r="D208">
        <v>4</v>
      </c>
      <c r="E208">
        <f>HYPERLINK("https://rategaincom.wpenginepowered.com/wp-content/uploads/2020/06/React-to-Competitive-Prices-in-Real-Time-with-RG.jpg", "https://rategaincom.wpenginepowered.com/wp-content/uploads/2020/06/React-to-Competitive-Prices-in-Real-Time-with-RG.jpg")</f>
        <v>0</v>
      </c>
    </row>
    <row r="209" spans="1:5">
      <c r="A209" s="1">
        <v>207</v>
      </c>
      <c r="B209" t="s">
        <v>212</v>
      </c>
      <c r="C209" s="2">
        <v>43984</v>
      </c>
      <c r="D209">
        <v>4</v>
      </c>
      <c r="E209">
        <f>HYPERLINK("https://rategaincom.wpenginepowered.com/wp-content/uploads/2020/06/Hospitality-net-banner.jpg", "https://rategaincom.wpenginepowered.com/wp-content/uploads/2020/06/Hospitality-net-banner.jpg")</f>
        <v>0</v>
      </c>
    </row>
    <row r="210" spans="1:5">
      <c r="A210" s="1">
        <v>208</v>
      </c>
      <c r="B210" t="s">
        <v>213</v>
      </c>
      <c r="C210" s="2">
        <v>43956</v>
      </c>
      <c r="D210">
        <v>4</v>
      </c>
      <c r="E210">
        <f>HYPERLINK("https://rategaincom.wpenginepowered.com/wp-content/uploads/2020/05/Keeping-Lights-On-During-CoronaVirus-Crisis.jpg", "https://rategaincom.wpenginepowered.com/wp-content/uploads/2020/05/Keeping-Lights-On-During-CoronaVirus-Crisis.jpg")</f>
        <v>0</v>
      </c>
    </row>
    <row r="211" spans="1:5">
      <c r="A211" s="1">
        <v>209</v>
      </c>
      <c r="B211" t="s">
        <v>214</v>
      </c>
      <c r="C211" s="2">
        <v>43944</v>
      </c>
      <c r="D211">
        <v>11</v>
      </c>
      <c r="E211">
        <f>HYPERLINK("https://rategaincom.wpenginepowered.com/wp-content/uploads/2020/04/distribution-blog-1200x628-2-1.jpg", "https://rategaincom.wpenginepowered.com/wp-content/uploads/2020/04/distribution-blog-1200x628-2-1.jpg")</f>
        <v>0</v>
      </c>
    </row>
    <row r="212" spans="1:5">
      <c r="A212" s="1">
        <v>210</v>
      </c>
      <c r="B212" t="s">
        <v>215</v>
      </c>
      <c r="C212" s="2">
        <v>43942</v>
      </c>
      <c r="D212">
        <v>8</v>
      </c>
      <c r="E212">
        <f>HYPERLINK("https://rategaincom.wpenginepowered.com/wp-content/uploads/2020/04/Social-Media-During-COVID-19-Tourism-Brands-That-Got-It-Right.jpg", "https://rategaincom.wpenginepowered.com/wp-content/uploads/2020/04/Social-Media-During-COVID-19-Tourism-Brands-That-Got-It-Right.jpg")</f>
        <v>0</v>
      </c>
    </row>
    <row r="213" spans="1:5">
      <c r="A213" s="1">
        <v>211</v>
      </c>
      <c r="B213" t="s">
        <v>216</v>
      </c>
      <c r="C213" s="2">
        <v>43910</v>
      </c>
      <c r="D213">
        <v>12</v>
      </c>
      <c r="E213">
        <f>HYPERLINK("https://rategaincom.wpenginepowered.com/wp-content/uploads/2020/03/Covid-Blog.jpg", "https://rategaincom.wpenginepowered.com/wp-content/uploads/2020/03/Covid-Blog.jpg")</f>
        <v>0</v>
      </c>
    </row>
    <row r="214" spans="1:5">
      <c r="A214" s="1">
        <v>212</v>
      </c>
      <c r="B214" t="s">
        <v>217</v>
      </c>
      <c r="C214" s="2">
        <v>43901</v>
      </c>
      <c r="D214">
        <v>10</v>
      </c>
      <c r="E214">
        <f>HYPERLINK("https://rategaincom.wpenginepowered.com/wp-content/uploads/2020/02/How-to-Capture-Rate-Integrity-Issues-in-the-Most-Simplified-Way-copy-1024x536-1.jpg", "https://rategaincom.wpenginepowered.com/wp-content/uploads/2020/02/How-to-Capture-Rate-Integrity-Issues-in-the-Most-Simplified-Way-copy-1024x536-1.jpg")</f>
        <v>0</v>
      </c>
    </row>
    <row r="215" spans="1:5">
      <c r="A215" s="1">
        <v>213</v>
      </c>
      <c r="B215" t="s">
        <v>218</v>
      </c>
      <c r="C215" s="2">
        <v>43894</v>
      </c>
      <c r="D215">
        <v>13</v>
      </c>
      <c r="E215">
        <f>HYPERLINK("https://rategaincom.wpenginepowered.com/wp-content/uploads/2020/02/accpteable.jpg", "https://rategaincom.wpenginepowered.com/wp-content/uploads/2020/02/accpteable.jpg")</f>
        <v>0</v>
      </c>
    </row>
    <row r="216" spans="1:5">
      <c r="A216" s="1">
        <v>214</v>
      </c>
      <c r="B216" t="s">
        <v>219</v>
      </c>
      <c r="C216" s="2">
        <v>43888</v>
      </c>
      <c r="D216">
        <v>8</v>
      </c>
      <c r="E216">
        <f>HYPERLINK("https://rategaincom.wpenginepowered.com/wp-content/uploads/2020/02/Rate-Integrity-A-Brand-New-Way-of-Increasing-Direct-Bookings-.jpg", "https://rategaincom.wpenginepowered.com/wp-content/uploads/2020/02/Rate-Integrity-A-Brand-New-Way-of-Increasing-Direct-Bookings-.jpg")</f>
        <v>0</v>
      </c>
    </row>
    <row r="217" spans="1:5">
      <c r="A217" s="1">
        <v>215</v>
      </c>
      <c r="B217" t="s">
        <v>220</v>
      </c>
      <c r="C217" s="2">
        <v>43880</v>
      </c>
      <c r="D217">
        <v>11</v>
      </c>
      <c r="E217">
        <f>HYPERLINK("https://rategaincom.wpenginepowered.com/wp-content/uploads/2020/02/Why-Choose-Rate-Intelligence-Over-Rate-Shopping-1.jpg", "https://rategaincom.wpenginepowered.com/wp-content/uploads/2020/02/Why-Choose-Rate-Intelligence-Over-Rate-Shopping-1.jpg")</f>
        <v>0</v>
      </c>
    </row>
    <row r="218" spans="1:5">
      <c r="A218" s="1">
        <v>216</v>
      </c>
      <c r="B218" t="s">
        <v>221</v>
      </c>
      <c r="C218" s="2">
        <v>43866</v>
      </c>
      <c r="D218">
        <v>11</v>
      </c>
      <c r="E218">
        <f>HYPERLINK("https://rategaincom.wpenginepowered.com/wp-content/uploads/2020/02/Why-a-Rate-Intelligence-Experience-Should-Have-the-Best-Art-Science-Behind-it-v2-copy-1.jpg", "https://rategaincom.wpenginepowered.com/wp-content/uploads/2020/02/Why-a-Rate-Intelligence-Experience-Should-Have-the-Best-Art-Science-Behind-it-v2-copy-1.jpg")</f>
        <v>0</v>
      </c>
    </row>
    <row r="219" spans="1:5">
      <c r="A219" s="1">
        <v>217</v>
      </c>
      <c r="B219" t="s">
        <v>222</v>
      </c>
      <c r="C219" s="2">
        <v>43861</v>
      </c>
      <c r="D219">
        <v>6</v>
      </c>
      <c r="E219">
        <f>HYPERLINK("https://rategaincom.wpenginepowered.com/wp-content/uploads/2020/01/Distribution-blog-banner.jpg", "https://rategaincom.wpenginepowered.com/wp-content/uploads/2020/01/Distribution-blog-banner.jpg")</f>
        <v>0</v>
      </c>
    </row>
    <row r="220" spans="1:5">
      <c r="A220" s="1">
        <v>218</v>
      </c>
      <c r="B220" t="s">
        <v>223</v>
      </c>
      <c r="C220" s="2">
        <v>43859</v>
      </c>
      <c r="D220">
        <v>7</v>
      </c>
      <c r="E220">
        <f>HYPERLINK("https://rategaincom.wpenginepowered.com/wp-content/uploads/2020/01/HR-blog.jpg", "https://rategaincom.wpenginepowered.com/wp-content/uploads/2020/01/HR-blog.jpg")</f>
        <v>0</v>
      </c>
    </row>
    <row r="221" spans="1:5">
      <c r="A221" s="1">
        <v>219</v>
      </c>
      <c r="B221" t="s">
        <v>224</v>
      </c>
      <c r="C221" s="2">
        <v>43850</v>
      </c>
      <c r="D221">
        <v>5</v>
      </c>
      <c r="E221">
        <f>HYPERLINK("https://rategaincom.wpenginepowered.com/wp-content/uploads/2020/01/5-Ways-to-Ace-Hospitality-Marketing-in-2020.jpg", "https://rategaincom.wpenginepowered.com/wp-content/uploads/2020/01/5-Ways-to-Ace-Hospitality-Marketing-in-2020.jpg")</f>
        <v>0</v>
      </c>
    </row>
    <row r="222" spans="1:5">
      <c r="A222" s="1">
        <v>220</v>
      </c>
      <c r="B222" t="s">
        <v>225</v>
      </c>
      <c r="C222" s="2">
        <v>43844</v>
      </c>
      <c r="D222">
        <v>16</v>
      </c>
      <c r="E222">
        <f>HYPERLINK("https://rategaincom.wpenginepowered.com/wp-content/uploads/2020/01/RateGain-Leveraging-UI-to-Create-Value_Blog.jpg", "https://rategaincom.wpenginepowered.com/wp-content/uploads/2020/01/RateGain-Leveraging-UI-to-Create-Value_Blog.jpg")</f>
        <v>0</v>
      </c>
    </row>
    <row r="223" spans="1:5">
      <c r="A223" s="1">
        <v>221</v>
      </c>
      <c r="B223" t="s">
        <v>226</v>
      </c>
      <c r="C223" s="2">
        <v>43816</v>
      </c>
      <c r="D223">
        <v>13</v>
      </c>
      <c r="E223">
        <f>HYPERLINK("https://rategaincom.wpenginepowered.com/wp-content/uploads/2019/12/Visualizing-Data-Like-a-Pro-The-Key-to-Unlock-the-Data-Gold-Mine.jpg", "https://rategaincom.wpenginepowered.com/wp-content/uploads/2019/12/Visualizing-Data-Like-a-Pro-The-Key-to-Unlock-the-Data-Gold-Mine.jpg")</f>
        <v>0</v>
      </c>
    </row>
    <row r="224" spans="1:5">
      <c r="A224" s="1">
        <v>222</v>
      </c>
      <c r="B224" t="s">
        <v>227</v>
      </c>
      <c r="C224" s="2">
        <v>43803</v>
      </c>
      <c r="D224">
        <v>5</v>
      </c>
      <c r="E224">
        <f>HYPERLINK("https://rategaincom.wpenginepowered.com/wp-content/uploads/2019/12/Smart-Shopping-for-Data-Blog.jpg", "https://rategaincom.wpenginepowered.com/wp-content/uploads/2019/12/Smart-Shopping-for-Data-Blog.jpg")</f>
        <v>0</v>
      </c>
    </row>
    <row r="225" spans="1:5">
      <c r="A225" s="1">
        <v>223</v>
      </c>
      <c r="B225" t="s">
        <v>228</v>
      </c>
      <c r="C225" s="2">
        <v>43798</v>
      </c>
      <c r="D225">
        <v>5</v>
      </c>
      <c r="E225">
        <f>HYPERLINK("https://rategaincom.wpenginepowered.com/wp-content/uploads/2019/11/Four-Signs-It-is-Time-to-Change-your-Distribution-Partner-5.jpg", "https://rategaincom.wpenginepowered.com/wp-content/uploads/2019/11/Four-Signs-It-is-Time-to-Change-your-Distribution-Partner-5.jpg")</f>
        <v>0</v>
      </c>
    </row>
    <row r="226" spans="1:5">
      <c r="A226" s="1">
        <v>224</v>
      </c>
      <c r="B226" t="s">
        <v>229</v>
      </c>
      <c r="C226" s="2">
        <v>43791</v>
      </c>
      <c r="D226">
        <v>3</v>
      </c>
      <c r="E226">
        <f>HYPERLINK("https://rategaincom.wpenginepowered.com/wp-content/uploads/2019/11/Navigating-Constant-Consolidation-banner.jpg", "https://rategaincom.wpenginepowered.com/wp-content/uploads/2019/11/Navigating-Constant-Consolidation-banner.jpg")</f>
        <v>0</v>
      </c>
    </row>
    <row r="227" spans="1:5">
      <c r="A227" s="1">
        <v>225</v>
      </c>
      <c r="B227" t="s">
        <v>230</v>
      </c>
      <c r="C227" s="2">
        <v>43788</v>
      </c>
      <c r="D227">
        <v>4</v>
      </c>
      <c r="E227">
        <f>HYPERLINK("https://rategaincom.wpenginepowered.com/wp-content/uploads/2019/11/Navigating-Constant-Consolidation-banner.jpg", "https://rategaincom.wpenginepowered.com/wp-content/uploads/2019/11/Navigating-Constant-Consolidation-banner.jpg")</f>
        <v>0</v>
      </c>
    </row>
    <row r="228" spans="1:5">
      <c r="A228" s="1">
        <v>226</v>
      </c>
      <c r="B228" t="s">
        <v>231</v>
      </c>
      <c r="C228" s="2">
        <v>43780</v>
      </c>
      <c r="D228">
        <v>8</v>
      </c>
      <c r="E228">
        <f>HYPERLINK("https://rategaincom.wpenginepowered.com/wp-content/uploads/2019/11/airline.jpg", "https://rategaincom.wpenginepowered.com/wp-content/uploads/2019/11/airline.jpg")</f>
        <v>0</v>
      </c>
    </row>
    <row r="229" spans="1:5">
      <c r="A229" s="1">
        <v>227</v>
      </c>
      <c r="B229" t="s">
        <v>232</v>
      </c>
      <c r="C229" s="2">
        <v>43761</v>
      </c>
      <c r="D229">
        <v>9</v>
      </c>
      <c r="E229">
        <f>HYPERLINK("https://rategaincom.wpenginepowered.com/wp-content/uploads/2019/10/Airline-Revenue-Manager-PR-2.jpg", "https://rategaincom.wpenginepowered.com/wp-content/uploads/2019/10/Airline-Revenue-Manager-PR-2.jpg")</f>
        <v>0</v>
      </c>
    </row>
    <row r="230" spans="1:5">
      <c r="A230" s="1">
        <v>228</v>
      </c>
      <c r="B230" t="s">
        <v>233</v>
      </c>
      <c r="C230" s="2">
        <v>43759</v>
      </c>
      <c r="D230">
        <v>8</v>
      </c>
      <c r="E230">
        <f>HYPERLINK("https://rategaincom.wpenginepowered.com/wp-content/uploads/2019/10/Airline-Revenue-Manager-Blog.jpg", "https://rategaincom.wpenginepowered.com/wp-content/uploads/2019/10/Airline-Revenue-Manager-Blog.jpg")</f>
        <v>0</v>
      </c>
    </row>
    <row r="231" spans="1:5">
      <c r="A231" s="1">
        <v>229</v>
      </c>
      <c r="B231" t="s">
        <v>234</v>
      </c>
      <c r="C231" s="2">
        <v>43755</v>
      </c>
      <c r="D231">
        <v>8</v>
      </c>
      <c r="E231">
        <f>HYPERLINK("https://rategaincom.wpenginepowered.com/wp-content/uploads/2019/10/Distribution-blog-banner.jpg", "https://rategaincom.wpenginepowered.com/wp-content/uploads/2019/10/Distribution-blog-banner.jpg")</f>
        <v>0</v>
      </c>
    </row>
    <row r="232" spans="1:5">
      <c r="A232" s="1">
        <v>230</v>
      </c>
      <c r="B232" t="s">
        <v>235</v>
      </c>
      <c r="C232" s="2">
        <v>43753</v>
      </c>
      <c r="D232">
        <v>10</v>
      </c>
      <c r="E232">
        <f>HYPERLINK("https://rategaincom.wpenginepowered.com/wp-content/uploads/2019/10/ui-banner-1.jpg", "https://rategaincom.wpenginepowered.com/wp-content/uploads/2019/10/ui-banner-1.jpg")</f>
        <v>0</v>
      </c>
    </row>
    <row r="233" spans="1:5">
      <c r="A233" s="1">
        <v>231</v>
      </c>
      <c r="B233" t="s">
        <v>236</v>
      </c>
      <c r="C233" s="2">
        <v>43753</v>
      </c>
      <c r="D233">
        <v>2</v>
      </c>
      <c r="E233">
        <f>HYPERLINK("https://rategaincom.wpenginepowered.com/wp-content/uploads/2019/10/Re-Configuring-The-Distribution-Models-For-The-Next-Gen-Distribution-Ecosystem.jpg", "https://rategaincom.wpenginepowered.com/wp-content/uploads/2019/10/Re-Configuring-The-Distribution-Models-For-The-Next-Gen-Distribution-Ecosystem.jpg")</f>
        <v>0</v>
      </c>
    </row>
    <row r="234" spans="1:5">
      <c r="A234" s="1">
        <v>232</v>
      </c>
      <c r="B234" t="s">
        <v>237</v>
      </c>
      <c r="C234" s="2">
        <v>43742</v>
      </c>
      <c r="D234">
        <v>8</v>
      </c>
      <c r="E234">
        <f>HYPERLINK("https://rategaincom.wpenginepowered.com/wp-content/uploads/2019/09/Can-Car-Rental-analytics-help-make-better-investment-decisions-2.jpg", "https://rategaincom.wpenginepowered.com/wp-content/uploads/2019/09/Can-Car-Rental-analytics-help-make-better-investment-decisions-2.jpg")</f>
        <v>0</v>
      </c>
    </row>
    <row r="235" spans="1:5">
      <c r="A235" s="1">
        <v>233</v>
      </c>
      <c r="B235" t="s">
        <v>238</v>
      </c>
      <c r="C235" s="2">
        <v>43729</v>
      </c>
      <c r="D235">
        <v>7</v>
      </c>
      <c r="E235">
        <f>HYPERLINK("https://rategaincom.wpenginepowered.com/wp-content/uploads/2019/09/blog-post.jpg", "https://rategaincom.wpenginepowered.com/wp-content/uploads/2019/09/blog-post.jpg")</f>
        <v>0</v>
      </c>
    </row>
    <row r="236" spans="1:5">
      <c r="A236" s="1">
        <v>234</v>
      </c>
      <c r="B236" t="s">
        <v>239</v>
      </c>
      <c r="C236" s="2">
        <v>43719</v>
      </c>
      <c r="D236">
        <v>7</v>
      </c>
      <c r="E236">
        <f>HYPERLINK("https://rategaincom.wpenginepowered.com/wp-content/uploads/2019/09/cargain.jpg", "https://rategaincom.wpenginepowered.com/wp-content/uploads/2019/09/cargain.jpg")</f>
        <v>0</v>
      </c>
    </row>
    <row r="237" spans="1:5">
      <c r="A237" s="1">
        <v>235</v>
      </c>
      <c r="B237" t="s">
        <v>240</v>
      </c>
      <c r="C237" s="2">
        <v>43698</v>
      </c>
      <c r="D237">
        <v>5</v>
      </c>
      <c r="E237">
        <f>HYPERLINK("https://rategaincom.wpenginepowered.com/wp-content/uploads/2019/08/Delivering-Duty-of-Care-in-the-Age-of-Corporate-Rogue-Travel.jpg", "https://rategaincom.wpenginepowered.com/wp-content/uploads/2019/08/Delivering-Duty-of-Care-in-the-Age-of-Corporate-Rogue-Travel.jpg")</f>
        <v>0</v>
      </c>
    </row>
    <row r="238" spans="1:5">
      <c r="A238" s="1">
        <v>236</v>
      </c>
      <c r="B238" t="s">
        <v>241</v>
      </c>
      <c r="C238" s="2">
        <v>43668</v>
      </c>
      <c r="D238">
        <v>2</v>
      </c>
      <c r="E238">
        <f>HYPERLINK("https://rategaincom.wpenginepowered.com/wp-content/uploads/2019/07/Who-is-winning-the-experience-game-in-travel-and-hospitality-1.jpg", "https://rategaincom.wpenginepowered.com/wp-content/uploads/2019/07/Who-is-winning-the-experience-game-in-travel-and-hospitality-1.jpg")</f>
        <v>0</v>
      </c>
    </row>
    <row r="239" spans="1:5">
      <c r="A239" s="1">
        <v>237</v>
      </c>
      <c r="B239" t="s">
        <v>242</v>
      </c>
      <c r="C239" s="2">
        <v>43664</v>
      </c>
      <c r="D239">
        <v>5</v>
      </c>
      <c r="E239">
        <f>HYPERLINK("https://rategaincom.wpenginepowered.com/wp-content/uploads/2019/07/Airlines-Soaring-on-Ancillary-Revenue.jpg", "https://rategaincom.wpenginepowered.com/wp-content/uploads/2019/07/Airlines-Soaring-on-Ancillary-Revenue.jpg")</f>
        <v>0</v>
      </c>
    </row>
    <row r="240" spans="1:5">
      <c r="A240" s="1">
        <v>238</v>
      </c>
      <c r="B240" t="s">
        <v>243</v>
      </c>
      <c r="C240" s="2">
        <v>43640</v>
      </c>
      <c r="D240">
        <v>5</v>
      </c>
      <c r="E240">
        <f>HYPERLINK("https://rategaincom.wpenginepowered.com/wp-content/uploads/2019/06/car.jpg", "https://rategaincom.wpenginepowered.com/wp-content/uploads/2019/06/car.jpg")</f>
        <v>0</v>
      </c>
    </row>
    <row r="241" spans="1:5">
      <c r="A241" s="1">
        <v>239</v>
      </c>
      <c r="B241" t="s">
        <v>244</v>
      </c>
      <c r="C241" s="2">
        <v>43640</v>
      </c>
      <c r="D241">
        <v>5</v>
      </c>
      <c r="E241">
        <f>HYPERLINK("https://rategaincom.wpenginepowered.com/wp-content/uploads/2019/06/car1.jpg", "https://rategaincom.wpenginepowered.com/wp-content/uploads/2019/06/car1.jpg")</f>
        <v>0</v>
      </c>
    </row>
    <row r="242" spans="1:5">
      <c r="A242" s="1">
        <v>240</v>
      </c>
      <c r="B242" t="s">
        <v>245</v>
      </c>
      <c r="C242" s="2">
        <v>43504</v>
      </c>
      <c r="D242">
        <v>6</v>
      </c>
      <c r="E242">
        <f>HYPERLINK("https://rategaincom.wpenginepowered.com/wp-content/uploads/2019/04/Cruise-Image-1218x609.jpg", "https://rategaincom.wpenginepowered.com/wp-content/uploads/2019/04/Cruise-Image-1218x609.jpg")</f>
        <v>0</v>
      </c>
    </row>
    <row r="243" spans="1:5">
      <c r="A243" s="1">
        <v>241</v>
      </c>
      <c r="B243" t="s">
        <v>246</v>
      </c>
      <c r="C243" s="2">
        <v>43367</v>
      </c>
      <c r="D243">
        <v>4</v>
      </c>
      <c r="E243">
        <f>HYPERLINK("https://rategaincom.wpenginepowered.com/wp-content/uploads/2019/04/Dss-Blog-1200x600.jpg", "https://rategaincom.wpenginepowered.com/wp-content/uploads/2019/04/Dss-Blog-1200x600.jpg")</f>
        <v>0</v>
      </c>
    </row>
    <row r="244" spans="1:5">
      <c r="A244" s="1">
        <v>242</v>
      </c>
      <c r="B244" t="s">
        <v>247</v>
      </c>
      <c r="C244" s="2">
        <v>43339</v>
      </c>
      <c r="D244">
        <v>4</v>
      </c>
      <c r="E244">
        <f>HYPERLINK("https://rategaincom.wpenginepowered.com/wp-content/uploads/2019/04/2-brandgain-1200x600.jpg", "https://rategaincom.wpenginepowered.com/wp-content/uploads/2019/04/2-brandgain-1200x600.jpg")</f>
        <v>0</v>
      </c>
    </row>
    <row r="245" spans="1:5">
      <c r="A245" s="1">
        <v>243</v>
      </c>
      <c r="B245" t="s">
        <v>248</v>
      </c>
      <c r="C245" s="2">
        <v>43336</v>
      </c>
      <c r="D245">
        <v>3</v>
      </c>
      <c r="E245">
        <f>HYPERLINK("https://rategaincom.wpenginepowered.com/wp-content/uploads/2019/04/1-packages-1200x600.jpg", "https://rategaincom.wpenginepowered.com/wp-content/uploads/2019/04/1-packages-1200x600.jpg")</f>
        <v>0</v>
      </c>
    </row>
    <row r="246" spans="1:5">
      <c r="A246" s="1">
        <v>244</v>
      </c>
      <c r="B246" t="s">
        <v>249</v>
      </c>
      <c r="C246" s="2">
        <v>43297</v>
      </c>
      <c r="D246">
        <v>4</v>
      </c>
      <c r="E246">
        <f>HYPERLINK("", "")</f>
        <v>0</v>
      </c>
    </row>
    <row r="247" spans="1:5">
      <c r="A247" s="1">
        <v>245</v>
      </c>
      <c r="B247" t="s">
        <v>250</v>
      </c>
      <c r="C247" s="2">
        <v>43294</v>
      </c>
      <c r="D247">
        <v>3</v>
      </c>
      <c r="E247">
        <f>HYPERLINK("https://rategaincom.wpenginepowered.com/wp-content/uploads/2019/04/Distribution-900x450.jpg", "https://rategaincom.wpenginepowered.com/wp-content/uploads/2019/04/Distribution-900x450.jpg")</f>
        <v>0</v>
      </c>
    </row>
    <row r="248" spans="1:5">
      <c r="A248" s="1">
        <v>246</v>
      </c>
      <c r="B248" t="s">
        <v>251</v>
      </c>
      <c r="C248" s="2">
        <v>43224</v>
      </c>
      <c r="D248">
        <v>3</v>
      </c>
      <c r="E248">
        <f>HYPERLINK("https://rategaincom.wpenginepowered.com/wp-content/uploads/2019/04/Retagain_HRS-1-764x382.jpg", "https://rategaincom.wpenginepowered.com/wp-content/uploads/2019/04/Retagain_HRS-1-764x382.jpg")</f>
        <v>0</v>
      </c>
    </row>
    <row r="249" spans="1:5">
      <c r="A249" s="1">
        <v>247</v>
      </c>
      <c r="B249" t="s">
        <v>252</v>
      </c>
      <c r="C249" s="2">
        <v>43201</v>
      </c>
      <c r="D249">
        <v>3</v>
      </c>
      <c r="E249">
        <f>HYPERLINK("https://rategaincom.wpenginepowered.com/wp-content/uploads/2019/04/code_itinerary1-534x267.jpg", "https://rategaincom.wpenginepowered.com/wp-content/uploads/2019/04/code_itinerary1-534x267.jpg")</f>
        <v>0</v>
      </c>
    </row>
    <row r="250" spans="1:5">
      <c r="A250" s="1">
        <v>248</v>
      </c>
      <c r="B250" t="s">
        <v>253</v>
      </c>
      <c r="C250" s="2">
        <v>43199</v>
      </c>
      <c r="D250">
        <v>3</v>
      </c>
      <c r="E250">
        <f>HYPERLINK("https://rategaincom.wpenginepowered.com/wp-content/uploads/2019/04/SEO_HOTEL-1-650x325.png", "https://rategaincom.wpenginepowered.com/wp-content/uploads/2019/04/SEO_HOTEL-1-650x325.png")</f>
        <v>0</v>
      </c>
    </row>
    <row r="251" spans="1:5">
      <c r="A251" s="1">
        <v>249</v>
      </c>
      <c r="B251" t="s">
        <v>254</v>
      </c>
      <c r="C251" s="2">
        <v>43193</v>
      </c>
      <c r="D251">
        <v>3</v>
      </c>
      <c r="E251">
        <f>HYPERLINK("", "")</f>
        <v>0</v>
      </c>
    </row>
    <row r="252" spans="1:5">
      <c r="A252" s="1">
        <v>250</v>
      </c>
      <c r="B252" t="s">
        <v>255</v>
      </c>
      <c r="C252" s="2">
        <v>43122</v>
      </c>
      <c r="D252">
        <v>3</v>
      </c>
      <c r="E252">
        <f>HYPERLINK("", "")</f>
        <v>0</v>
      </c>
    </row>
    <row r="253" spans="1:5">
      <c r="A253" s="1">
        <v>251</v>
      </c>
      <c r="B253" t="s">
        <v>256</v>
      </c>
      <c r="C253" s="2">
        <v>43111</v>
      </c>
      <c r="D253">
        <v>3</v>
      </c>
      <c r="E253">
        <f>HYPERLINK("https://rategaincom.wpenginepowered.com/wp-content/uploads/2019/04/madrid-TT-hres-2011_8-xlarge-1280x640.jpg", "https://rategaincom.wpenginepowered.com/wp-content/uploads/2019/04/madrid-TT-hres-2011_8-xlarge-1280x640.jpg")</f>
        <v>0</v>
      </c>
    </row>
    <row r="254" spans="1:5">
      <c r="A254" s="1">
        <v>252</v>
      </c>
      <c r="B254" t="s">
        <v>257</v>
      </c>
      <c r="C254" s="2">
        <v>43080</v>
      </c>
      <c r="D254">
        <v>4</v>
      </c>
      <c r="E254">
        <f>HYPERLINK("https://rategaincom.wpenginepowered.com/wp-content/uploads/2019/04/bigstock-Reputation-Management-147765833-2800x1400-scaled.jpg", "https://rategaincom.wpenginepowered.com/wp-content/uploads/2019/04/bigstock-Reputation-Management-147765833-2800x1400-scaled.jpg")</f>
        <v>0</v>
      </c>
    </row>
    <row r="255" spans="1:5">
      <c r="A255" s="1">
        <v>253</v>
      </c>
      <c r="B255" t="s">
        <v>258</v>
      </c>
      <c r="C255" s="2">
        <v>43062</v>
      </c>
      <c r="D255">
        <v>3</v>
      </c>
      <c r="E255">
        <f>HYPERLINK("https://rategaincom.wpenginepowered.com/wp-content/uploads/2019/04/revenu_leakage_banner_mail1-754x377.jpg", "https://rategaincom.wpenginepowered.com/wp-content/uploads/2019/04/revenu_leakage_banner_mail1-754x377.jpg")</f>
        <v>0</v>
      </c>
    </row>
    <row r="256" spans="1:5">
      <c r="A256" s="1">
        <v>254</v>
      </c>
      <c r="B256" t="s">
        <v>259</v>
      </c>
      <c r="C256" s="2">
        <v>43060</v>
      </c>
      <c r="D256">
        <v>4</v>
      </c>
      <c r="E256">
        <f>HYPERLINK("", "")</f>
        <v>0</v>
      </c>
    </row>
    <row r="257" spans="1:5">
      <c r="A257" s="1">
        <v>255</v>
      </c>
      <c r="B257" t="s">
        <v>260</v>
      </c>
      <c r="C257" s="2">
        <v>43052</v>
      </c>
      <c r="D257">
        <v>3</v>
      </c>
      <c r="E257">
        <f>HYPERLINK("https://rategaincom.wpenginepowered.com/wp-content/uploads/2019/04/bigstock-Increase-Sales-Revenue-66983953-765x382-764x382.jpg", "https://rategaincom.wpenginepowered.com/wp-content/uploads/2019/04/bigstock-Increase-Sales-Revenue-66983953-765x382-764x382.jpg")</f>
        <v>0</v>
      </c>
    </row>
    <row r="258" spans="1:5">
      <c r="A258" s="1">
        <v>256</v>
      </c>
      <c r="B258" t="s">
        <v>261</v>
      </c>
      <c r="C258" s="2">
        <v>43042</v>
      </c>
      <c r="D258">
        <v>4</v>
      </c>
      <c r="E258">
        <f>HYPERLINK("https://rategaincom.wpenginepowered.com/wp-content/uploads/2019/04/Geo-pricing-764x382.png", "https://rategaincom.wpenginepowered.com/wp-content/uploads/2019/04/Geo-pricing-764x382.png")</f>
        <v>0</v>
      </c>
    </row>
    <row r="259" spans="1:5">
      <c r="A259" s="1">
        <v>257</v>
      </c>
      <c r="B259" t="s">
        <v>262</v>
      </c>
      <c r="C259" s="2">
        <v>43033</v>
      </c>
      <c r="D259">
        <v>4</v>
      </c>
      <c r="E259">
        <f>HYPERLINK("https://rategaincom.wpenginepowered.com/wp-content/uploads/2019/04/pricing-764x382.jpg", "https://rategaincom.wpenginepowered.com/wp-content/uploads/2019/04/pricing-764x382.jpg")</f>
        <v>0</v>
      </c>
    </row>
    <row r="260" spans="1:5">
      <c r="A260" s="1">
        <v>258</v>
      </c>
      <c r="B260" t="s">
        <v>263</v>
      </c>
      <c r="C260" s="2">
        <v>43031</v>
      </c>
      <c r="D260">
        <v>4</v>
      </c>
      <c r="E260">
        <f>HYPERLINK("", "")</f>
        <v>0</v>
      </c>
    </row>
    <row r="261" spans="1:5">
      <c r="A261" s="1">
        <v>259</v>
      </c>
      <c r="B261" t="s">
        <v>264</v>
      </c>
      <c r="C261" s="2">
        <v>43019</v>
      </c>
      <c r="D261">
        <v>3</v>
      </c>
      <c r="E261">
        <f>HYPERLINK("https://rategaincom.wpenginepowered.com/wp-content/uploads/2019/04/bigstock-202739491-2800x1400-scaled.jpg", "https://rategaincom.wpenginepowered.com/wp-content/uploads/2019/04/bigstock-202739491-2800x1400-scaled.jpg")</f>
        <v>0</v>
      </c>
    </row>
    <row r="262" spans="1:5">
      <c r="A262" s="1">
        <v>260</v>
      </c>
      <c r="B262" t="s">
        <v>265</v>
      </c>
      <c r="C262" s="2">
        <v>43007</v>
      </c>
      <c r="D262">
        <v>3</v>
      </c>
      <c r="E262">
        <f>HYPERLINK("https://rategaincom.wpenginepowered.com/wp-content/uploads/2019/04/Artificial_Intelligence-764x382.jpg", "https://rategaincom.wpenginepowered.com/wp-content/uploads/2019/04/Artificial_Intelligence-764x382.jpg")</f>
        <v>0</v>
      </c>
    </row>
    <row r="263" spans="1:5">
      <c r="A263" s="1">
        <v>261</v>
      </c>
      <c r="B263" t="s">
        <v>266</v>
      </c>
      <c r="C263" s="2">
        <v>43003</v>
      </c>
      <c r="D263">
        <v>2</v>
      </c>
      <c r="E263">
        <f>HYPERLINK("", "")</f>
        <v>0</v>
      </c>
    </row>
    <row r="264" spans="1:5">
      <c r="A264" s="1">
        <v>262</v>
      </c>
      <c r="B264" t="s">
        <v>267</v>
      </c>
      <c r="C264" s="2">
        <v>42999</v>
      </c>
      <c r="D264">
        <v>4</v>
      </c>
      <c r="E264">
        <f>HYPERLINK("https://rategaincom.wpenginepowered.com/wp-content/uploads/2017/09/bigstock-Digital-Marketing-New-Startup-190890487-2800x1400-1.jpg", "https://rategaincom.wpenginepowered.com/wp-content/uploads/2017/09/bigstock-Digital-Marketing-New-Startup-190890487-2800x1400-1.jpg")</f>
        <v>0</v>
      </c>
    </row>
    <row r="265" spans="1:5">
      <c r="A265" s="1">
        <v>263</v>
      </c>
      <c r="B265" t="s">
        <v>268</v>
      </c>
      <c r="C265" s="2">
        <v>42996</v>
      </c>
      <c r="D265">
        <v>4</v>
      </c>
      <c r="E265">
        <f>HYPERLINK("https://rategaincom.wpenginepowered.com/wp-content/uploads/2019/04/bigstock-Loyalty-Program-145042721-2800x1400-scaled.jpg", "https://rategaincom.wpenginepowered.com/wp-content/uploads/2019/04/bigstock-Loyalty-Program-145042721-2800x1400-scaled.jpg")</f>
        <v>0</v>
      </c>
    </row>
    <row r="266" spans="1:5">
      <c r="A266" s="1">
        <v>264</v>
      </c>
      <c r="B266" t="s">
        <v>269</v>
      </c>
      <c r="C266" s="2">
        <v>42992</v>
      </c>
      <c r="D266">
        <v>3</v>
      </c>
      <c r="E266">
        <f>HYPERLINK("https://rategaincom.wpenginepowered.com/wp-content/uploads/2019/04/bigstock-192270436-2800x1400-scaled.jpg", "https://rategaincom.wpenginepowered.com/wp-content/uploads/2019/04/bigstock-192270436-2800x1400-scaled.jpg")</f>
        <v>0</v>
      </c>
    </row>
    <row r="267" spans="1:5">
      <c r="A267" s="1">
        <v>265</v>
      </c>
      <c r="B267" t="s">
        <v>270</v>
      </c>
      <c r="C267" s="2">
        <v>42985</v>
      </c>
      <c r="D267">
        <v>3</v>
      </c>
      <c r="E267">
        <f>HYPERLINK("https://rategaincom.wpenginepowered.com/wp-content/uploads/2019/04/bigstock-193620838-3000x1500-scaled.jpg", "https://rategaincom.wpenginepowered.com/wp-content/uploads/2019/04/bigstock-193620838-3000x1500-scaled.jpg")</f>
        <v>0</v>
      </c>
    </row>
    <row r="268" spans="1:5">
      <c r="A268" s="1">
        <v>266</v>
      </c>
      <c r="B268" t="s">
        <v>271</v>
      </c>
      <c r="C268" s="2">
        <v>42976</v>
      </c>
      <c r="D268">
        <v>3</v>
      </c>
      <c r="E268">
        <f>HYPERLINK("", "")</f>
        <v>0</v>
      </c>
    </row>
    <row r="269" spans="1:5">
      <c r="A269" s="1">
        <v>267</v>
      </c>
      <c r="B269" t="s">
        <v>272</v>
      </c>
      <c r="C269" s="2">
        <v>42975</v>
      </c>
      <c r="D269">
        <v>3</v>
      </c>
      <c r="E269">
        <f>HYPERLINK("https://rategaincom.wpenginepowered.com/wp-content/uploads/2019/04/Social-media-travel-industry-300x207-1-1100x759-1-570x285.jpg", "https://rategaincom.wpenginepowered.com/wp-content/uploads/2019/04/Social-media-travel-industry-300x207-1-1100x759-1-570x285.jpg")</f>
        <v>0</v>
      </c>
    </row>
    <row r="270" spans="1:5">
      <c r="A270" s="1">
        <v>268</v>
      </c>
      <c r="B270" t="s">
        <v>273</v>
      </c>
      <c r="C270" s="2">
        <v>42968</v>
      </c>
      <c r="D270">
        <v>3</v>
      </c>
      <c r="E270">
        <f>HYPERLINK("https://rategaincom.wpenginepowered.com/wp-content/uploads/2019/04/BG_blog_banner2-764x382-764x382.jpg", "https://rategaincom.wpenginepowered.com/wp-content/uploads/2019/04/BG_blog_banner2-764x382-764x382.jpg")</f>
        <v>0</v>
      </c>
    </row>
    <row r="271" spans="1:5">
      <c r="A271" s="1">
        <v>269</v>
      </c>
      <c r="B271" t="s">
        <v>274</v>
      </c>
      <c r="C271" s="2">
        <v>42968</v>
      </c>
      <c r="D271">
        <v>3</v>
      </c>
      <c r="E271">
        <f>HYPERLINK("https://rategaincom.wpenginepowered.com/wp-content/uploads/2019/04/hotelier-demand-forecasting-762x381-1.jpg", "https://rategaincom.wpenginepowered.com/wp-content/uploads/2019/04/hotelier-demand-forecasting-762x381-1.jpg")</f>
        <v>0</v>
      </c>
    </row>
    <row r="272" spans="1:5">
      <c r="A272" s="1">
        <v>270</v>
      </c>
      <c r="B272" t="s">
        <v>275</v>
      </c>
      <c r="C272" s="2">
        <v>42963</v>
      </c>
      <c r="D272">
        <v>2</v>
      </c>
      <c r="E272">
        <f>HYPERLINK("https://rategaincom.wpenginepowered.com/wp-content/uploads/2019/04/bigstock-Business-Man-Select-Happy-156570752-2800x1400-scaled.jpg", "https://rategaincom.wpenginepowered.com/wp-content/uploads/2019/04/bigstock-Business-Man-Select-Happy-156570752-2800x1400-scaled.jpg")</f>
        <v>0</v>
      </c>
    </row>
    <row r="273" spans="1:5">
      <c r="A273" s="1">
        <v>271</v>
      </c>
      <c r="B273" t="s">
        <v>276</v>
      </c>
      <c r="C273" s="2">
        <v>42961</v>
      </c>
      <c r="D273">
        <v>4</v>
      </c>
      <c r="E273">
        <f>HYPERLINK("https://rategaincom.wpenginepowered.com/wp-content/uploads/2019/04/G8H6842-1-4896x2448-scaled.jpg", "https://rategaincom.wpenginepowered.com/wp-content/uploads/2019/04/G8H6842-1-4896x2448-scaled.jpg")</f>
        <v>0</v>
      </c>
    </row>
    <row r="274" spans="1:5">
      <c r="A274" s="1">
        <v>272</v>
      </c>
      <c r="B274" t="s">
        <v>277</v>
      </c>
      <c r="C274" s="2">
        <v>42957</v>
      </c>
      <c r="D274">
        <v>3</v>
      </c>
      <c r="E274">
        <f>HYPERLINK("", "")</f>
        <v>0</v>
      </c>
    </row>
    <row r="275" spans="1:5">
      <c r="A275" s="1">
        <v>273</v>
      </c>
      <c r="B275" t="s">
        <v>278</v>
      </c>
      <c r="C275" s="2">
        <v>42955</v>
      </c>
      <c r="D275">
        <v>4</v>
      </c>
      <c r="E275">
        <f>HYPERLINK("https://rategaincom.wpenginepowered.com/wp-content/uploads/2017/08/bigstock-Support-Help-Unity-Togethernes-118375838-2800x1400-1.jpg", "https://rategaincom.wpenginepowered.com/wp-content/uploads/2017/08/bigstock-Support-Help-Unity-Togethernes-118375838-2800x1400-1.jpg")</f>
        <v>0</v>
      </c>
    </row>
    <row r="276" spans="1:5">
      <c r="A276" s="1">
        <v>274</v>
      </c>
      <c r="B276" t="s">
        <v>279</v>
      </c>
      <c r="C276" s="2">
        <v>42949</v>
      </c>
      <c r="D276">
        <v>4</v>
      </c>
      <c r="E276">
        <f>HYPERLINK("https://rategaincom.wpenginepowered.com/wp-content/uploads/2019/04/bigstock-Teamwork-And-Integration-Conce-66966004-2800x1400-scaled.jpg", "https://rategaincom.wpenginepowered.com/wp-content/uploads/2019/04/bigstock-Teamwork-And-Integration-Conce-66966004-2800x1400-scaled.jpg")</f>
        <v>0</v>
      </c>
    </row>
    <row r="277" spans="1:5">
      <c r="A277" s="1">
        <v>275</v>
      </c>
      <c r="B277" t="s">
        <v>280</v>
      </c>
      <c r="C277" s="2">
        <v>42948</v>
      </c>
      <c r="D277">
        <v>4</v>
      </c>
      <c r="E277">
        <f>HYPERLINK("", "")</f>
        <v>0</v>
      </c>
    </row>
    <row r="278" spans="1:5">
      <c r="A278" s="1">
        <v>276</v>
      </c>
      <c r="B278" t="s">
        <v>281</v>
      </c>
      <c r="C278" s="2">
        <v>42947</v>
      </c>
      <c r="D278">
        <v>4</v>
      </c>
      <c r="E278">
        <f>HYPERLINK("https://rategaincom.wpenginepowered.com/wp-content/uploads/2019/04/bigstock-Reputation-Popular-Ranking-Hon-184164262-3596x1798-scaled.jpg", "https://rategaincom.wpenginepowered.com/wp-content/uploads/2019/04/bigstock-Reputation-Popular-Ranking-Hon-184164262-3596x1798-scaled.jpg")</f>
        <v>0</v>
      </c>
    </row>
    <row r="279" spans="1:5">
      <c r="A279" s="1">
        <v>277</v>
      </c>
      <c r="B279" t="s">
        <v>282</v>
      </c>
      <c r="C279" s="2">
        <v>42941</v>
      </c>
      <c r="D279">
        <v>4</v>
      </c>
      <c r="E279">
        <f>HYPERLINK("https://rategaincom.wpenginepowered.com/wp-content/uploads/2019/04/bigstock-Online-Reviews-Evaluation-Time-185136694-2800x1400-scaled.jpg", "https://rategaincom.wpenginepowered.com/wp-content/uploads/2019/04/bigstock-Online-Reviews-Evaluation-Time-185136694-2800x1400-scaled.jpg")</f>
        <v>0</v>
      </c>
    </row>
    <row r="280" spans="1:5">
      <c r="A280" s="1">
        <v>278</v>
      </c>
      <c r="B280" t="s">
        <v>283</v>
      </c>
      <c r="C280" s="2">
        <v>42940</v>
      </c>
      <c r="D280">
        <v>4</v>
      </c>
      <c r="E280">
        <f>HYPERLINK("https://rategaincom.wpenginepowered.com/wp-content/uploads/2016/03/Channel-Management-Features-to-Choose-the-Right-Hotel-Channel-Manager.webp", "https://rategaincom.wpenginepowered.com/wp-content/uploads/2016/03/Channel-Management-Features-to-Choose-the-Right-Hotel-Channel-Manager.webp")</f>
        <v>0</v>
      </c>
    </row>
    <row r="281" spans="1:5">
      <c r="A281" s="1">
        <v>279</v>
      </c>
      <c r="B281" t="s">
        <v>284</v>
      </c>
      <c r="C281" s="2">
        <v>42935</v>
      </c>
      <c r="D281">
        <v>4</v>
      </c>
      <c r="E281">
        <f>HYPERLINK("https://rategaincom.wpenginepowered.com/wp-content/uploads/2019/04/bigstock-Business-Man-Select-Happy-156570752-2800x1400-scaled.jpg", "https://rategaincom.wpenginepowered.com/wp-content/uploads/2019/04/bigstock-Business-Man-Select-Happy-156570752-2800x1400-scaled.jpg")</f>
        <v>0</v>
      </c>
    </row>
    <row r="282" spans="1:5">
      <c r="A282" s="1">
        <v>280</v>
      </c>
      <c r="B282" t="s">
        <v>285</v>
      </c>
      <c r="C282" s="2">
        <v>42934</v>
      </c>
      <c r="D282">
        <v>3</v>
      </c>
      <c r="E282">
        <f>HYPERLINK("https://rategaincom.wpenginepowered.com/wp-content/uploads/2019/04/Distribution-900x450.jpg", "https://rategaincom.wpenginepowered.com/wp-content/uploads/2019/04/Distribution-900x450.jpg")</f>
        <v>0</v>
      </c>
    </row>
    <row r="283" spans="1:5">
      <c r="A283" s="1">
        <v>281</v>
      </c>
      <c r="B283" t="s">
        <v>286</v>
      </c>
      <c r="C283" s="2">
        <v>42933</v>
      </c>
      <c r="D283">
        <v>3</v>
      </c>
      <c r="E283">
        <f>HYPERLINK("", "")</f>
        <v>0</v>
      </c>
    </row>
    <row r="284" spans="1:5">
      <c r="A284" s="1">
        <v>282</v>
      </c>
      <c r="B284" t="s">
        <v>287</v>
      </c>
      <c r="C284" s="2">
        <v>42926</v>
      </c>
      <c r="D284">
        <v>4</v>
      </c>
      <c r="E284">
        <f>HYPERLINK("https://rategaincom.wpenginepowered.com/wp-content/uploads/2019/04/bigstock-Increase-Sales-Revenue-66983953-765x382-764x382-1.jpg", "https://rategaincom.wpenginepowered.com/wp-content/uploads/2019/04/bigstock-Increase-Sales-Revenue-66983953-765x382-764x382-1.jpg")</f>
        <v>0</v>
      </c>
    </row>
    <row r="285" spans="1:5">
      <c r="A285" s="1">
        <v>283</v>
      </c>
      <c r="B285" t="s">
        <v>288</v>
      </c>
      <c r="C285" s="2">
        <v>42920</v>
      </c>
      <c r="D285">
        <v>4</v>
      </c>
      <c r="E285">
        <f>HYPERLINK("https://rategaincom.wpenginepowered.com/wp-content/uploads/2019/04/bigstock-Reputation-Management-145495634-2800x1400-scaled.jpg", "https://rategaincom.wpenginepowered.com/wp-content/uploads/2019/04/bigstock-Reputation-Management-145495634-2800x1400-scaled.jpg")</f>
        <v>0</v>
      </c>
    </row>
    <row r="286" spans="1:5">
      <c r="A286" s="1">
        <v>284</v>
      </c>
      <c r="B286" t="s">
        <v>289</v>
      </c>
      <c r="C286" s="2">
        <v>42914</v>
      </c>
      <c r="D286">
        <v>4</v>
      </c>
      <c r="E286">
        <f>HYPERLINK("https://rategaincom.wpenginepowered.com/wp-content/uploads/2019/04/restaurant_online_repuptation2-870x435.jpg", "https://rategaincom.wpenginepowered.com/wp-content/uploads/2019/04/restaurant_online_repuptation2-870x435.jpg")</f>
        <v>0</v>
      </c>
    </row>
    <row r="287" spans="1:5">
      <c r="A287" s="1">
        <v>285</v>
      </c>
      <c r="B287" t="s">
        <v>290</v>
      </c>
      <c r="C287" s="2">
        <v>42905</v>
      </c>
      <c r="D287">
        <v>4</v>
      </c>
      <c r="E287">
        <f>HYPERLINK("https://rategaincom.wpenginepowered.com/wp-content/uploads/2019/04/hotel-social-media-960x480.jpg", "https://rategaincom.wpenginepowered.com/wp-content/uploads/2019/04/hotel-social-media-960x480.jpg")</f>
        <v>0</v>
      </c>
    </row>
    <row r="288" spans="1:5">
      <c r="A288" s="1">
        <v>286</v>
      </c>
      <c r="B288" t="s">
        <v>291</v>
      </c>
      <c r="C288" s="2">
        <v>42900</v>
      </c>
      <c r="D288">
        <v>2</v>
      </c>
      <c r="E288">
        <f>HYPERLINK("https://rategaincom.wpenginepowered.com/wp-content/uploads/2019/04/channelmanager-1094x547.png", "https://rategaincom.wpenginepowered.com/wp-content/uploads/2019/04/channelmanager-1094x547.png")</f>
        <v>0</v>
      </c>
    </row>
    <row r="289" spans="1:5">
      <c r="A289" s="1">
        <v>287</v>
      </c>
      <c r="B289" t="s">
        <v>292</v>
      </c>
      <c r="C289" s="2">
        <v>42892</v>
      </c>
      <c r="D289">
        <v>3</v>
      </c>
      <c r="E289">
        <f>HYPERLINK("https://rategaincom.wpenginepowered.com/wp-content/uploads/2019/04/facebook_bannerImg-764x382.jpg", "https://rategaincom.wpenginepowered.com/wp-content/uploads/2019/04/facebook_bannerImg-764x382.jpg")</f>
        <v>0</v>
      </c>
    </row>
    <row r="290" spans="1:5">
      <c r="A290" s="1">
        <v>288</v>
      </c>
      <c r="B290" t="s">
        <v>293</v>
      </c>
      <c r="C290" s="2">
        <v>42885</v>
      </c>
      <c r="D290">
        <v>3</v>
      </c>
      <c r="E290">
        <f>HYPERLINK("https://rategaincom.wpenginepowered.com/wp-content/uploads/2019/04/4FA1CA06CC244CDA241A54F378ACCCBFD4056C5D0D5865A59Fpimgpsh_fullsize_distr-764x382.jpg", "https://rategaincom.wpenginepowered.com/wp-content/uploads/2019/04/4FA1CA06CC244CDA241A54F378ACCCBFD4056C5D0D5865A59Fpimgpsh_fullsize_distr-764x382.jpg")</f>
        <v>0</v>
      </c>
    </row>
    <row r="291" spans="1:5">
      <c r="A291" s="1">
        <v>289</v>
      </c>
      <c r="B291" t="s">
        <v>294</v>
      </c>
      <c r="C291" s="2">
        <v>42881</v>
      </c>
      <c r="D291">
        <v>2</v>
      </c>
      <c r="E291">
        <f>HYPERLINK("https://rategaincom.wpenginepowered.com/wp-content/uploads/2019/04/blog_img-764x382.jpg", "https://rategaincom.wpenginepowered.com/wp-content/uploads/2019/04/blog_img-764x382.jpg")</f>
        <v>0</v>
      </c>
    </row>
    <row r="292" spans="1:5">
      <c r="A292" s="1">
        <v>290</v>
      </c>
      <c r="B292" t="s">
        <v>295</v>
      </c>
      <c r="C292" s="2">
        <v>42879</v>
      </c>
      <c r="D292">
        <v>3</v>
      </c>
      <c r="E292">
        <f>HYPERLINK("https://rategaincom.wpenginepowered.com/wp-content/uploads/2019/04/bigstock-Competitive-Edge-119382113-2800x1400-scaled.jpg", "https://rategaincom.wpenginepowered.com/wp-content/uploads/2019/04/bigstock-Competitive-Edge-119382113-2800x1400-scaled.jpg")</f>
        <v>0</v>
      </c>
    </row>
    <row r="293" spans="1:5">
      <c r="A293" s="1">
        <v>291</v>
      </c>
      <c r="B293" t="s">
        <v>296</v>
      </c>
      <c r="C293" s="2">
        <v>42879</v>
      </c>
      <c r="D293">
        <v>3</v>
      </c>
      <c r="E293">
        <f>HYPERLINK("", "")</f>
        <v>0</v>
      </c>
    </row>
    <row r="294" spans="1:5">
      <c r="A294" s="1">
        <v>292</v>
      </c>
      <c r="B294" t="s">
        <v>297</v>
      </c>
      <c r="C294" s="2">
        <v>42872</v>
      </c>
      <c r="D294">
        <v>3</v>
      </c>
      <c r="E294">
        <f>HYPERLINK("https://rategaincom.wpenginepowered.com/wp-content/uploads/2019/04/bigstock-165382157-2800x1400-scaled.jpg", "https://rategaincom.wpenginepowered.com/wp-content/uploads/2019/04/bigstock-165382157-2800x1400-scaled.jpg")</f>
        <v>0</v>
      </c>
    </row>
    <row r="295" spans="1:5">
      <c r="A295" s="1">
        <v>293</v>
      </c>
      <c r="B295" t="s">
        <v>298</v>
      </c>
      <c r="C295" s="2">
        <v>42870</v>
      </c>
      <c r="D295">
        <v>3</v>
      </c>
      <c r="E295">
        <f>HYPERLINK("https://rategaincom.wpenginepowered.com/wp-content/uploads/2019/04/bigstock-184358374-3000x1500-scaled.jpg", "https://rategaincom.wpenginepowered.com/wp-content/uploads/2019/04/bigstock-184358374-3000x1500-scaled.jpg")</f>
        <v>0</v>
      </c>
    </row>
    <row r="296" spans="1:5">
      <c r="A296" s="1">
        <v>294</v>
      </c>
      <c r="B296" t="s">
        <v>299</v>
      </c>
      <c r="C296" s="2">
        <v>42865</v>
      </c>
      <c r="D296">
        <v>3</v>
      </c>
      <c r="E296">
        <f>HYPERLINK("https://rategaincom.wpenginepowered.com/wp-content/uploads/2019/04/bigstock-Finance-Report-Concept-Flat-S-124822064-3000x1500-scaled.jpg", "https://rategaincom.wpenginepowered.com/wp-content/uploads/2019/04/bigstock-Finance-Report-Concept-Flat-S-124822064-3000x1500-scaled.jpg")</f>
        <v>0</v>
      </c>
    </row>
    <row r="297" spans="1:5">
      <c r="A297" s="1">
        <v>295</v>
      </c>
      <c r="B297" t="s">
        <v>300</v>
      </c>
      <c r="C297" s="2">
        <v>42857</v>
      </c>
      <c r="D297">
        <v>3</v>
      </c>
      <c r="E297">
        <f>HYPERLINK("https://rategaincom.wpenginepowered.com/wp-content/uploads/2019/04/bigstock-Business-Man-Select-Happy-156570752-2800x1400-scaled.jpg", "https://rategaincom.wpenginepowered.com/wp-content/uploads/2019/04/bigstock-Business-Man-Select-Happy-156570752-2800x1400-scaled.jpg")</f>
        <v>0</v>
      </c>
    </row>
    <row r="298" spans="1:5">
      <c r="A298" s="1">
        <v>296</v>
      </c>
      <c r="B298" t="s">
        <v>301</v>
      </c>
      <c r="C298" s="2">
        <v>42851</v>
      </c>
      <c r="D298">
        <v>3</v>
      </c>
      <c r="E298">
        <f>HYPERLINK("https://rategaincom.wpenginepowered.com/wp-content/uploads/2017/04/vacation-rental_airbnb-1428x714-1024x512-1.jpg", "https://rategaincom.wpenginepowered.com/wp-content/uploads/2017/04/vacation-rental_airbnb-1428x714-1024x512-1.jpg")</f>
        <v>0</v>
      </c>
    </row>
    <row r="299" spans="1:5">
      <c r="A299" s="1">
        <v>297</v>
      </c>
      <c r="B299" t="s">
        <v>302</v>
      </c>
      <c r="C299" s="2">
        <v>42849</v>
      </c>
      <c r="D299">
        <v>3</v>
      </c>
      <c r="E299">
        <f>HYPERLINK("", "")</f>
        <v>0</v>
      </c>
    </row>
    <row r="300" spans="1:5">
      <c r="A300" s="1">
        <v>298</v>
      </c>
      <c r="B300" t="s">
        <v>303</v>
      </c>
      <c r="C300" s="2">
        <v>42843</v>
      </c>
      <c r="D300">
        <v>3</v>
      </c>
      <c r="E300">
        <f>HYPERLINK("https://rategaincom.wpenginepowered.com/wp-content/uploads/2019/04/artificial-intelligence-risk-reward-now-labs-2088x1044.jpg", "https://rategaincom.wpenginepowered.com/wp-content/uploads/2019/04/artificial-intelligence-risk-reward-now-labs-2088x1044.jpg")</f>
        <v>0</v>
      </c>
    </row>
    <row r="301" spans="1:5">
      <c r="A301" s="1">
        <v>299</v>
      </c>
      <c r="B301" t="s">
        <v>304</v>
      </c>
      <c r="C301" s="2">
        <v>42839</v>
      </c>
      <c r="D301">
        <v>3</v>
      </c>
      <c r="E301">
        <f>HYPERLINK("https://rategaincom.wpenginepowered.com/wp-content/uploads/2019/04/bigstock-Business-Or-Marketing-Concept-181728700-1-617x308.jpg", "https://rategaincom.wpenginepowered.com/wp-content/uploads/2019/04/bigstock-Business-Or-Marketing-Concept-181728700-1-617x308.jpg")</f>
        <v>0</v>
      </c>
    </row>
    <row r="302" spans="1:5">
      <c r="A302" s="1">
        <v>300</v>
      </c>
      <c r="B302" t="s">
        <v>305</v>
      </c>
      <c r="C302" s="2">
        <v>42838</v>
      </c>
      <c r="D302">
        <v>4</v>
      </c>
      <c r="E302">
        <f>HYPERLINK("https://rategaincom.wpenginepowered.com/wp-content/uploads/2019/04/Seasonality-356x178.png", "https://rategaincom.wpenginepowered.com/wp-content/uploads/2019/04/Seasonality-356x178.png")</f>
        <v>0</v>
      </c>
    </row>
    <row r="303" spans="1:5">
      <c r="A303" s="1">
        <v>301</v>
      </c>
      <c r="B303" t="s">
        <v>306</v>
      </c>
      <c r="C303" s="2">
        <v>42836</v>
      </c>
      <c r="D303">
        <v>3</v>
      </c>
      <c r="E303">
        <f>HYPERLINK("https://rategaincom.wpenginepowered.com/wp-content/uploads/2019/04/bigstock-Competitive-Advantage-Concept-118415714-2750x1375-scaled.jpg", "https://rategaincom.wpenginepowered.com/wp-content/uploads/2019/04/bigstock-Competitive-Advantage-Concept-118415714-2750x1375-scaled.jpg")</f>
        <v>0</v>
      </c>
    </row>
    <row r="304" spans="1:5">
      <c r="A304" s="1">
        <v>302</v>
      </c>
      <c r="B304" t="s">
        <v>307</v>
      </c>
      <c r="C304" s="2">
        <v>42832</v>
      </c>
      <c r="D304">
        <v>4</v>
      </c>
      <c r="E304">
        <f>HYPERLINK("https://rategaincom.wpenginepowered.com/wp-content/uploads/2019/04/bigstock-Businessman-Hand-Drawing-Sales-118618487-3800x1900-scaled.jpg", "https://rategaincom.wpenginepowered.com/wp-content/uploads/2019/04/bigstock-Businessman-Hand-Drawing-Sales-118618487-3800x1900-scaled.jpg")</f>
        <v>0</v>
      </c>
    </row>
    <row r="305" spans="1:5">
      <c r="A305" s="1">
        <v>303</v>
      </c>
      <c r="B305" t="s">
        <v>308</v>
      </c>
      <c r="C305" s="2">
        <v>42828</v>
      </c>
      <c r="D305">
        <v>2</v>
      </c>
      <c r="E305">
        <f>HYPERLINK("", "")</f>
        <v>0</v>
      </c>
    </row>
    <row r="306" spans="1:5">
      <c r="A306" s="1">
        <v>304</v>
      </c>
      <c r="B306" t="s">
        <v>309</v>
      </c>
      <c r="C306" s="2">
        <v>42828</v>
      </c>
      <c r="D306">
        <v>3</v>
      </c>
      <c r="E306">
        <f>HYPERLINK("https://rategaincom.wpenginepowered.com/wp-content/uploads/2019/04/bigstock-153294449-3000x1500-scaled.jpg", "https://rategaincom.wpenginepowered.com/wp-content/uploads/2019/04/bigstock-153294449-3000x1500-scaled.jpg")</f>
        <v>0</v>
      </c>
    </row>
    <row r="307" spans="1:5">
      <c r="A307" s="1">
        <v>305</v>
      </c>
      <c r="B307" t="s">
        <v>310</v>
      </c>
      <c r="C307" s="2">
        <v>42821</v>
      </c>
      <c r="D307">
        <v>2</v>
      </c>
      <c r="E307">
        <f>HYPERLINK("https://rategaincom.wpenginepowered.com/wp-content/uploads/2019/04/automation-764x382-764x382.jpg", "https://rategaincom.wpenginepowered.com/wp-content/uploads/2019/04/automation-764x382-764x382.jpg")</f>
        <v>0</v>
      </c>
    </row>
    <row r="308" spans="1:5">
      <c r="A308" s="1">
        <v>306</v>
      </c>
      <c r="B308" t="s">
        <v>311</v>
      </c>
      <c r="C308" s="2">
        <v>42811</v>
      </c>
      <c r="D308">
        <v>2</v>
      </c>
      <c r="E308">
        <f>HYPERLINK("https://rategaincom.wpenginepowered.com/wp-content/uploads/2019/04/google_banner_img-764x382.jpg", "https://rategaincom.wpenginepowered.com/wp-content/uploads/2019/04/google_banner_img-764x382.jpg")</f>
        <v>0</v>
      </c>
    </row>
    <row r="309" spans="1:5">
      <c r="A309" s="1">
        <v>307</v>
      </c>
      <c r="B309" t="s">
        <v>312</v>
      </c>
      <c r="C309" s="2">
        <v>42808</v>
      </c>
      <c r="D309">
        <v>4</v>
      </c>
      <c r="E309">
        <f>HYPERLINK("https://rategaincom.wpenginepowered.com/wp-content/uploads/2019/04/bigstock-Action-Plan-Action-Plan-Str-159437243-2800x1400-scaled.jpg", "https://rategaincom.wpenginepowered.com/wp-content/uploads/2019/04/bigstock-Action-Plan-Action-Plan-Str-159437243-2800x1400-scaled.jpg")</f>
        <v>0</v>
      </c>
    </row>
    <row r="310" spans="1:5">
      <c r="A310" s="1">
        <v>308</v>
      </c>
      <c r="B310" t="s">
        <v>313</v>
      </c>
      <c r="C310" s="2">
        <v>42802</v>
      </c>
      <c r="D310">
        <v>4</v>
      </c>
      <c r="E310">
        <f>HYPERLINK("", "")</f>
        <v>0</v>
      </c>
    </row>
    <row r="311" spans="1:5">
      <c r="A311" s="1">
        <v>309</v>
      </c>
      <c r="B311" t="s">
        <v>314</v>
      </c>
      <c r="C311" s="2">
        <v>42796</v>
      </c>
      <c r="D311">
        <v>4</v>
      </c>
      <c r="E311">
        <f>HYPERLINK("https://rategaincom.wpenginepowered.com/wp-content/uploads/2019/04/bigstock-133294829-2800x1400-scaled.jpg", "https://rategaincom.wpenginepowered.com/wp-content/uploads/2019/04/bigstock-133294829-2800x1400-scaled.jpg")</f>
        <v>0</v>
      </c>
    </row>
    <row r="312" spans="1:5">
      <c r="A312" s="1">
        <v>310</v>
      </c>
      <c r="B312" t="s">
        <v>315</v>
      </c>
      <c r="C312" s="2">
        <v>42786</v>
      </c>
      <c r="D312">
        <v>3</v>
      </c>
      <c r="E312">
        <f>HYPERLINK("https://rategaincom.wpenginepowered.com/wp-content/uploads/2019/04/bigstock-Calendar-Note-Schedule-Memo-Ma-148425554-2800x1400-scaled.jpg", "https://rategaincom.wpenginepowered.com/wp-content/uploads/2019/04/bigstock-Calendar-Note-Schedule-Memo-Ma-148425554-2800x1400-scaled.jpg")</f>
        <v>0</v>
      </c>
    </row>
    <row r="313" spans="1:5">
      <c r="A313" s="1">
        <v>311</v>
      </c>
      <c r="B313" t="s">
        <v>316</v>
      </c>
      <c r="C313" s="2">
        <v>42779</v>
      </c>
      <c r="D313">
        <v>5</v>
      </c>
      <c r="E313">
        <f>HYPERLINK("https://rategaincom.wpenginepowered.com/wp-content/uploads/2019/04/bigstock-Pricing-Strategy-141013019-2800x1400-scaled.jpg", "https://rategaincom.wpenginepowered.com/wp-content/uploads/2019/04/bigstock-Pricing-Strategy-141013019-2800x1400-scaled.jpg")</f>
        <v>0</v>
      </c>
    </row>
    <row r="314" spans="1:5">
      <c r="A314" s="1">
        <v>312</v>
      </c>
      <c r="B314" t="s">
        <v>317</v>
      </c>
      <c r="C314" s="2">
        <v>42768</v>
      </c>
      <c r="D314">
        <v>3</v>
      </c>
      <c r="E314">
        <f>HYPERLINK("https://rategaincom.wpenginepowered.com/wp-content/uploads/2019/04/hotel-reviews-760x380.jpg", "https://rategaincom.wpenginepowered.com/wp-content/uploads/2019/04/hotel-reviews-760x380.jpg")</f>
        <v>0</v>
      </c>
    </row>
    <row r="315" spans="1:5">
      <c r="A315" s="1">
        <v>313</v>
      </c>
      <c r="B315" t="s">
        <v>318</v>
      </c>
      <c r="C315" s="2">
        <v>42760</v>
      </c>
      <c r="D315">
        <v>3</v>
      </c>
      <c r="E315">
        <f>HYPERLINK("https://rategaincom.wpenginepowered.com/wp-content/uploads/2019/04/hotelier-demand-forecasting-762x381.jpg", "https://rategaincom.wpenginepowered.com/wp-content/uploads/2019/04/hotelier-demand-forecasting-762x381.jpg")</f>
        <v>0</v>
      </c>
    </row>
    <row r="316" spans="1:5">
      <c r="A316" s="1">
        <v>314</v>
      </c>
      <c r="B316" t="s">
        <v>319</v>
      </c>
      <c r="C316" s="2">
        <v>42751</v>
      </c>
      <c r="D316">
        <v>3</v>
      </c>
      <c r="E316">
        <f>HYPERLINK("", "")</f>
        <v>0</v>
      </c>
    </row>
    <row r="317" spans="1:5">
      <c r="A317" s="1">
        <v>315</v>
      </c>
      <c r="B317" t="s">
        <v>320</v>
      </c>
      <c r="C317" s="2">
        <v>42738</v>
      </c>
      <c r="D317">
        <v>4</v>
      </c>
      <c r="E317">
        <f>HYPERLINK("https://rategaincom.wpenginepowered.com/wp-content/uploads/2019/04/Final-White-3-800x400.png", "https://rategaincom.wpenginepowered.com/wp-content/uploads/2019/04/Final-White-3-800x400.png")</f>
        <v>0</v>
      </c>
    </row>
    <row r="318" spans="1:5">
      <c r="A318" s="1">
        <v>316</v>
      </c>
      <c r="B318" t="s">
        <v>321</v>
      </c>
      <c r="C318" s="2">
        <v>42731</v>
      </c>
      <c r="D318">
        <v>2</v>
      </c>
      <c r="E318">
        <f>HYPERLINK("https://rategaincom.wpenginepowered.com/wp-content/uploads/2019/04/otas-versus-branddotcom-1740x870.png", "https://rategaincom.wpenginepowered.com/wp-content/uploads/2019/04/otas-versus-branddotcom-1740x870.png")</f>
        <v>0</v>
      </c>
    </row>
    <row r="319" spans="1:5">
      <c r="A319" s="1">
        <v>317</v>
      </c>
      <c r="B319" t="s">
        <v>322</v>
      </c>
      <c r="C319" s="2">
        <v>42723</v>
      </c>
      <c r="D319">
        <v>2</v>
      </c>
      <c r="E319">
        <f>HYPERLINK("https://rategaincom.wpenginepowered.com/wp-content/uploads/2019/04/al-manzel-3-1024x763-1024x512.jpg", "https://rategaincom.wpenginepowered.com/wp-content/uploads/2019/04/al-manzel-3-1024x763-1024x512.jpg")</f>
        <v>0</v>
      </c>
    </row>
    <row r="320" spans="1:5">
      <c r="A320" s="1">
        <v>318</v>
      </c>
      <c r="B320" t="s">
        <v>323</v>
      </c>
      <c r="C320" s="2">
        <v>42702</v>
      </c>
      <c r="D320">
        <v>4</v>
      </c>
      <c r="E320">
        <f>HYPERLINK("https://rategaincom.wpenginepowered.com/wp-content/uploads/2019/04/rev_hero_img-472x236.jpg", "https://rategaincom.wpenginepowered.com/wp-content/uploads/2019/04/rev_hero_img-472x236.jpg")</f>
        <v>0</v>
      </c>
    </row>
    <row r="321" spans="1:5">
      <c r="A321" s="1">
        <v>319</v>
      </c>
      <c r="B321" t="s">
        <v>324</v>
      </c>
      <c r="C321" s="2">
        <v>42697</v>
      </c>
      <c r="D321">
        <v>4</v>
      </c>
      <c r="E321">
        <f>HYPERLINK("", "")</f>
        <v>0</v>
      </c>
    </row>
    <row r="322" spans="1:5">
      <c r="A322" s="1">
        <v>320</v>
      </c>
      <c r="B322" t="s">
        <v>325</v>
      </c>
      <c r="C322" s="2">
        <v>42695</v>
      </c>
      <c r="D322">
        <v>4</v>
      </c>
      <c r="E322">
        <f>HYPERLINK("https://rategaincom.wpenginepowered.com/wp-content/uploads/2019/04/restaurant-948x474.jpg", "https://rategaincom.wpenginepowered.com/wp-content/uploads/2019/04/restaurant-948x474.jpg")</f>
        <v>0</v>
      </c>
    </row>
    <row r="323" spans="1:5">
      <c r="A323" s="1">
        <v>321</v>
      </c>
      <c r="B323" t="s">
        <v>326</v>
      </c>
      <c r="C323" s="2">
        <v>42692</v>
      </c>
      <c r="D323">
        <v>4</v>
      </c>
      <c r="E323">
        <f>HYPERLINK("https://rategaincom.wpenginepowered.com/wp-content/uploads/2019/04/bigstock-Summer-Vacation-And-Online-Boo-98043824-1-300x141-282x141.jpg", "https://rategaincom.wpenginepowered.com/wp-content/uploads/2019/04/bigstock-Summer-Vacation-And-Online-Boo-98043824-1-300x141-282x141.jpg")</f>
        <v>0</v>
      </c>
    </row>
    <row r="324" spans="1:5">
      <c r="A324" s="1">
        <v>322</v>
      </c>
      <c r="B324" t="s">
        <v>327</v>
      </c>
      <c r="C324" s="2">
        <v>42690</v>
      </c>
      <c r="D324">
        <v>4</v>
      </c>
      <c r="E324">
        <f>HYPERLINK("https://rategaincom.wpenginepowered.com/wp-content/uploads/2019/04/sdf-740x370.jpg", "https://rategaincom.wpenginepowered.com/wp-content/uploads/2019/04/sdf-740x370.jpg")</f>
        <v>0</v>
      </c>
    </row>
    <row r="325" spans="1:5">
      <c r="A325" s="1">
        <v>323</v>
      </c>
      <c r="B325" t="s">
        <v>328</v>
      </c>
      <c r="C325" s="2">
        <v>42689</v>
      </c>
      <c r="D325">
        <v>4</v>
      </c>
      <c r="E325">
        <f>HYPERLINK("https://rategaincom.wpenginepowered.com/wp-content/uploads/2019/04/bali-niksoma2-1024x544-1024x512.jpg", "https://rategaincom.wpenginepowered.com/wp-content/uploads/2019/04/bali-niksoma2-1024x544-1024x512.jpg")</f>
        <v>0</v>
      </c>
    </row>
    <row r="326" spans="1:5">
      <c r="A326" s="1">
        <v>324</v>
      </c>
      <c r="B326" t="s">
        <v>329</v>
      </c>
      <c r="C326" s="2">
        <v>42685</v>
      </c>
      <c r="D326">
        <v>3</v>
      </c>
      <c r="E326">
        <f>HYPERLINK("https://rategaincom.wpenginepowered.com/wp-content/uploads/2019/04/Novotel_Muenchen_M_3050027c-460x230.jpg", "https://rategaincom.wpenginepowered.com/wp-content/uploads/2019/04/Novotel_Muenchen_M_3050027c-460x230.jpg")</f>
        <v>0</v>
      </c>
    </row>
    <row r="327" spans="1:5">
      <c r="A327" s="1">
        <v>325</v>
      </c>
      <c r="B327" t="s">
        <v>330</v>
      </c>
      <c r="C327" s="2">
        <v>42682</v>
      </c>
      <c r="D327">
        <v>3</v>
      </c>
      <c r="E327">
        <f>HYPERLINK("https://rategaincom.wpenginepowered.com/wp-content/uploads/2019/04/Google-update-mobile-friendly-850x425.png", "https://rategaincom.wpenginepowered.com/wp-content/uploads/2019/04/Google-update-mobile-friendly-850x425.png")</f>
        <v>0</v>
      </c>
    </row>
    <row r="328" spans="1:5">
      <c r="A328" s="1">
        <v>326</v>
      </c>
      <c r="B328" t="s">
        <v>331</v>
      </c>
      <c r="C328" s="2">
        <v>42677</v>
      </c>
      <c r="D328">
        <v>4</v>
      </c>
      <c r="E328">
        <f>HYPERLINK("https://rategaincom.wpenginepowered.com/wp-content/uploads/2019/04/bigstock-130275857-900x450.jpg", "https://rategaincom.wpenginepowered.com/wp-content/uploads/2019/04/bigstock-130275857-900x450.jpg")</f>
        <v>0</v>
      </c>
    </row>
    <row r="329" spans="1:5">
      <c r="A329" s="1">
        <v>327</v>
      </c>
      <c r="B329" t="s">
        <v>332</v>
      </c>
      <c r="C329" s="2">
        <v>42676</v>
      </c>
      <c r="D329">
        <v>1</v>
      </c>
      <c r="E329">
        <f>HYPERLINK("https://rategaincom.wpenginepowered.com/wp-content/uploads/2019/04/cypro-900x450.png", "https://rategaincom.wpenginepowered.com/wp-content/uploads/2019/04/cypro-900x450.png")</f>
        <v>0</v>
      </c>
    </row>
    <row r="330" spans="1:5">
      <c r="A330" s="1">
        <v>328</v>
      </c>
      <c r="B330" t="s">
        <v>333</v>
      </c>
      <c r="C330" s="2">
        <v>42669</v>
      </c>
      <c r="D330">
        <v>2</v>
      </c>
      <c r="E330">
        <f>HYPERLINK("https://rategaincom.wpenginepowered.com/wp-content/uploads/2019/04/pumpkins-3-849x424.jpg", "https://rategaincom.wpenginepowered.com/wp-content/uploads/2019/04/pumpkins-3-849x424.jpg")</f>
        <v>0</v>
      </c>
    </row>
    <row r="331" spans="1:5">
      <c r="A331" s="1">
        <v>329</v>
      </c>
      <c r="B331" t="s">
        <v>334</v>
      </c>
      <c r="C331" s="2">
        <v>42653</v>
      </c>
      <c r="D331">
        <v>2</v>
      </c>
      <c r="E331">
        <f>HYPERLINK("", "")</f>
        <v>0</v>
      </c>
    </row>
    <row r="332" spans="1:5">
      <c r="A332" s="1">
        <v>330</v>
      </c>
      <c r="B332" t="s">
        <v>335</v>
      </c>
      <c r="C332" s="2">
        <v>42649</v>
      </c>
      <c r="D332">
        <v>2</v>
      </c>
      <c r="E332">
        <f>HYPERLINK("https://rategaincom.wpenginepowered.com/wp-content/uploads/2019/04/PPHotels-768x1024-768x384.jpg", "https://rategaincom.wpenginepowered.com/wp-content/uploads/2019/04/PPHotels-768x1024-768x384.jpg")</f>
        <v>0</v>
      </c>
    </row>
    <row r="333" spans="1:5">
      <c r="A333" s="1">
        <v>331</v>
      </c>
      <c r="B333" t="s">
        <v>336</v>
      </c>
      <c r="C333" s="2">
        <v>42639</v>
      </c>
      <c r="D333">
        <v>2</v>
      </c>
      <c r="E333">
        <f>HYPERLINK("https://rategaincom.wpenginepowered.com/wp-content/uploads/2019/04/drive-direct-bookings-1024x512-1024x512.jpg", "https://rategaincom.wpenginepowered.com/wp-content/uploads/2019/04/drive-direct-bookings-1024x512-1024x512.jpg")</f>
        <v>0</v>
      </c>
    </row>
    <row r="334" spans="1:5">
      <c r="A334" s="1">
        <v>332</v>
      </c>
      <c r="B334" t="s">
        <v>337</v>
      </c>
      <c r="C334" s="2">
        <v>42634</v>
      </c>
      <c r="D334">
        <v>2</v>
      </c>
      <c r="E334">
        <f>HYPERLINK("https://rategaincom.wpenginepowered.com/wp-content/uploads/2019/04/Disruption3-420x210.jpg", "https://rategaincom.wpenginepowered.com/wp-content/uploads/2019/04/Disruption3-420x210.jpg")</f>
        <v>0</v>
      </c>
    </row>
    <row r="335" spans="1:5">
      <c r="A335" s="1">
        <v>333</v>
      </c>
      <c r="B335" t="s">
        <v>338</v>
      </c>
      <c r="C335" s="2">
        <v>42629</v>
      </c>
      <c r="D335">
        <v>2</v>
      </c>
      <c r="E335">
        <f>HYPERLINK("https://rategaincom.wpenginepowered.com/wp-content/uploads/2019/04/fdg-440x220.jpg", "https://rategaincom.wpenginepowered.com/wp-content/uploads/2019/04/fdg-440x220.jpg")</f>
        <v>0</v>
      </c>
    </row>
    <row r="336" spans="1:5">
      <c r="A336" s="1">
        <v>334</v>
      </c>
      <c r="B336" t="s">
        <v>339</v>
      </c>
      <c r="C336" s="2">
        <v>42628</v>
      </c>
      <c r="D336">
        <v>3</v>
      </c>
      <c r="E336">
        <f>HYPERLINK("https://rategaincom.wpenginepowered.com/wp-content/uploads/2019/04/df-1430x715.jpg", "https://rategaincom.wpenginepowered.com/wp-content/uploads/2019/04/df-1430x715.jpg")</f>
        <v>0</v>
      </c>
    </row>
    <row r="337" spans="1:5">
      <c r="A337" s="1">
        <v>335</v>
      </c>
      <c r="B337" t="s">
        <v>340</v>
      </c>
      <c r="C337" s="2">
        <v>42625</v>
      </c>
      <c r="D337">
        <v>3</v>
      </c>
      <c r="E337">
        <f>HYPERLINK("", "")</f>
        <v>0</v>
      </c>
    </row>
    <row r="338" spans="1:5">
      <c r="A338" s="1">
        <v>336</v>
      </c>
      <c r="B338" t="s">
        <v>341</v>
      </c>
      <c r="C338" s="2">
        <v>42619</v>
      </c>
      <c r="D338">
        <v>4</v>
      </c>
      <c r="E338">
        <f>HYPERLINK("https://rategaincom.wpenginepowered.com/wp-content/uploads/2019/04/No-wifi-image-568x284.jpg", "https://rategaincom.wpenginepowered.com/wp-content/uploads/2019/04/No-wifi-image-568x284.jpg")</f>
        <v>0</v>
      </c>
    </row>
    <row r="339" spans="1:5">
      <c r="A339" s="1">
        <v>337</v>
      </c>
      <c r="B339" t="s">
        <v>342</v>
      </c>
      <c r="C339" s="2">
        <v>42615</v>
      </c>
      <c r="D339">
        <v>4</v>
      </c>
      <c r="E339">
        <f>HYPERLINK("https://rategaincom.wpenginepowered.com/wp-content/uploads/2019/04/J5-Rimal-900x450.jpg", "https://rategaincom.wpenginepowered.com/wp-content/uploads/2019/04/J5-Rimal-900x450.jpg")</f>
        <v>0</v>
      </c>
    </row>
    <row r="340" spans="1:5">
      <c r="A340" s="1">
        <v>338</v>
      </c>
      <c r="B340" t="s">
        <v>343</v>
      </c>
      <c r="C340" s="2">
        <v>42614</v>
      </c>
      <c r="D340">
        <v>4</v>
      </c>
      <c r="E340">
        <f>HYPERLINK("https://rategaincom.wpenginepowered.com/wp-content/uploads/2019/04/fg-584x292.jpg", "https://rategaincom.wpenginepowered.com/wp-content/uploads/2019/04/fg-584x292.jpg")</f>
        <v>0</v>
      </c>
    </row>
    <row r="341" spans="1:5">
      <c r="A341" s="1">
        <v>339</v>
      </c>
      <c r="B341" t="s">
        <v>344</v>
      </c>
      <c r="C341" s="2">
        <v>42611</v>
      </c>
      <c r="D341">
        <v>4</v>
      </c>
      <c r="E341">
        <f>HYPERLINK("", "")</f>
        <v>0</v>
      </c>
    </row>
    <row r="342" spans="1:5">
      <c r="A342" s="1">
        <v>340</v>
      </c>
      <c r="B342" t="s">
        <v>345</v>
      </c>
      <c r="C342" s="2">
        <v>42607</v>
      </c>
      <c r="D342">
        <v>3</v>
      </c>
      <c r="E342">
        <f>HYPERLINK("https://rategaincom.wpenginepowered.com/wp-content/uploads/2019/04/make-hotel-revenue-customer-loyalty-1430x715.jpg", "https://rategaincom.wpenginepowered.com/wp-content/uploads/2019/04/make-hotel-revenue-customer-loyalty-1430x715.jpg")</f>
        <v>0</v>
      </c>
    </row>
    <row r="343" spans="1:5">
      <c r="A343" s="1">
        <v>341</v>
      </c>
      <c r="B343" t="s">
        <v>346</v>
      </c>
      <c r="C343" s="2">
        <v>42601</v>
      </c>
      <c r="D343">
        <v>3</v>
      </c>
      <c r="E343">
        <f>HYPERLINK("https://rategaincom.wpenginepowered.com/wp-content/uploads/2019/04/expert-1718x859.jpg", "https://rategaincom.wpenginepowered.com/wp-content/uploads/2019/04/expert-1718x859.jpg")</f>
        <v>0</v>
      </c>
    </row>
    <row r="344" spans="1:5">
      <c r="A344" s="1">
        <v>342</v>
      </c>
      <c r="B344" t="s">
        <v>347</v>
      </c>
      <c r="C344" s="2">
        <v>42597</v>
      </c>
      <c r="D344">
        <v>3</v>
      </c>
      <c r="E344">
        <f>HYPERLINK("", "")</f>
        <v>0</v>
      </c>
    </row>
    <row r="345" spans="1:5">
      <c r="A345" s="1">
        <v>343</v>
      </c>
      <c r="B345" t="s">
        <v>348</v>
      </c>
      <c r="C345" s="2">
        <v>42579</v>
      </c>
      <c r="D345">
        <v>2</v>
      </c>
      <c r="E345">
        <f>HYPERLINK("https://rategaincom.wpenginepowered.com/wp-content/uploads/2019/04/blog-900x450.jpg", "https://rategaincom.wpenginepowered.com/wp-content/uploads/2019/04/blog-900x450.jpg")</f>
        <v>0</v>
      </c>
    </row>
    <row r="346" spans="1:5">
      <c r="A346" s="1">
        <v>344</v>
      </c>
      <c r="B346" t="s">
        <v>349</v>
      </c>
      <c r="C346" s="2">
        <v>42577</v>
      </c>
      <c r="D346">
        <v>3</v>
      </c>
      <c r="E346">
        <f>HYPERLINK("", "")</f>
        <v>0</v>
      </c>
    </row>
    <row r="347" spans="1:5">
      <c r="A347" s="1">
        <v>345</v>
      </c>
      <c r="B347" t="s">
        <v>350</v>
      </c>
      <c r="C347" s="2">
        <v>42577</v>
      </c>
      <c r="D347">
        <v>3</v>
      </c>
      <c r="E347">
        <f>HYPERLINK("", "")</f>
        <v>0</v>
      </c>
    </row>
    <row r="348" spans="1:5">
      <c r="A348" s="1">
        <v>346</v>
      </c>
      <c r="B348" t="s">
        <v>351</v>
      </c>
      <c r="C348" s="2">
        <v>42573</v>
      </c>
      <c r="D348">
        <v>3</v>
      </c>
      <c r="E348">
        <f>HYPERLINK("https://rategaincom.wpenginepowered.com/wp-content/uploads/2019/04/bigstock-Increase-Sales-Revenue-66983953-765x382-764x382-1.jpg", "https://rategaincom.wpenginepowered.com/wp-content/uploads/2019/04/bigstock-Increase-Sales-Revenue-66983953-765x382-764x382-1.jpg")</f>
        <v>0</v>
      </c>
    </row>
    <row r="349" spans="1:5">
      <c r="A349" s="1">
        <v>347</v>
      </c>
      <c r="B349" t="s">
        <v>352</v>
      </c>
      <c r="C349" s="2">
        <v>42563</v>
      </c>
      <c r="D349">
        <v>3</v>
      </c>
      <c r="E349">
        <f>HYPERLINK("https://rategaincom.wpenginepowered.com/wp-content/uploads/2019/04/channelmanager-1094x547.png", "https://rategaincom.wpenginepowered.com/wp-content/uploads/2019/04/channelmanager-1094x547.png")</f>
        <v>0</v>
      </c>
    </row>
    <row r="350" spans="1:5">
      <c r="A350" s="1">
        <v>348</v>
      </c>
      <c r="B350" t="s">
        <v>353</v>
      </c>
      <c r="C350" s="2">
        <v>42562</v>
      </c>
      <c r="D350">
        <v>3</v>
      </c>
      <c r="E350">
        <f>HYPERLINK("https://rategaincom.wpenginepowered.com/wp-content/uploads/2019/04/hotel-revenue-management-system-900x450.jpg", "https://rategaincom.wpenginepowered.com/wp-content/uploads/2019/04/hotel-revenue-management-system-900x450.jpg")</f>
        <v>0</v>
      </c>
    </row>
    <row r="351" spans="1:5">
      <c r="A351" s="1">
        <v>349</v>
      </c>
      <c r="B351" t="s">
        <v>354</v>
      </c>
      <c r="C351" s="2">
        <v>42548</v>
      </c>
      <c r="D351">
        <v>3</v>
      </c>
      <c r="E351">
        <f>HYPERLINK("https://rategaincom.wpenginepowered.com/wp-content/uploads/2019/04/Brexit-900x450.jpg", "https://rategaincom.wpenginepowered.com/wp-content/uploads/2019/04/Brexit-900x450.jpg")</f>
        <v>0</v>
      </c>
    </row>
    <row r="352" spans="1:5">
      <c r="A352" s="1">
        <v>350</v>
      </c>
      <c r="B352" t="s">
        <v>355</v>
      </c>
      <c r="C352" s="2">
        <v>42542</v>
      </c>
      <c r="D352">
        <v>3</v>
      </c>
      <c r="E352">
        <f>HYPERLINK("https://rategaincom.wpenginepowered.com/wp-content/uploads/2019/04/guest-satisfaction-900x450.jpg", "https://rategaincom.wpenginepowered.com/wp-content/uploads/2019/04/guest-satisfaction-900x450.jpg")</f>
        <v>0</v>
      </c>
    </row>
    <row r="353" spans="1:5">
      <c r="A353" s="1">
        <v>351</v>
      </c>
      <c r="B353" t="s">
        <v>356</v>
      </c>
      <c r="C353" s="2">
        <v>42540</v>
      </c>
      <c r="D353">
        <v>2</v>
      </c>
      <c r="E353">
        <f>HYPERLINK("", "")</f>
        <v>0</v>
      </c>
    </row>
    <row r="354" spans="1:5">
      <c r="A354" s="1">
        <v>352</v>
      </c>
      <c r="B354" t="s">
        <v>357</v>
      </c>
      <c r="C354" s="2">
        <v>42538</v>
      </c>
      <c r="D354">
        <v>2</v>
      </c>
      <c r="E354">
        <f>HYPERLINK("https://rategaincom.wpenginepowered.com/wp-content/uploads/2019/04/Online-Guest-Reviews-hotels-900x450.jpg", "https://rategaincom.wpenginepowered.com/wp-content/uploads/2019/04/Online-Guest-Reviews-hotels-900x450.jpg")</f>
        <v>0</v>
      </c>
    </row>
    <row r="355" spans="1:5">
      <c r="A355" s="1">
        <v>353</v>
      </c>
      <c r="B355" t="s">
        <v>358</v>
      </c>
      <c r="C355" s="2">
        <v>42536</v>
      </c>
      <c r="D355">
        <v>3</v>
      </c>
      <c r="E355">
        <f>HYPERLINK("https://rategaincom.wpenginepowered.com/wp-content/uploads/2019/04/hotel-demand-900x450.jpg", "https://rategaincom.wpenginepowered.com/wp-content/uploads/2019/04/hotel-demand-900x450.jpg")</f>
        <v>0</v>
      </c>
    </row>
    <row r="356" spans="1:5">
      <c r="A356" s="1">
        <v>354</v>
      </c>
      <c r="B356" t="s">
        <v>359</v>
      </c>
      <c r="C356" s="2">
        <v>42536</v>
      </c>
      <c r="D356">
        <v>4</v>
      </c>
      <c r="E356">
        <f>HYPERLINK("https://rategaincom.wpenginepowered.com/wp-content/uploads/2019/04/Way-connection-or-Common-Pool-Inventory-963x481.png", "https://rategaincom.wpenginepowered.com/wp-content/uploads/2019/04/Way-connection-or-Common-Pool-Inventory-963x481.png")</f>
        <v>0</v>
      </c>
    </row>
    <row r="357" spans="1:5">
      <c r="A357" s="1">
        <v>355</v>
      </c>
      <c r="B357" t="s">
        <v>360</v>
      </c>
      <c r="C357" s="2">
        <v>42507</v>
      </c>
      <c r="D357">
        <v>4</v>
      </c>
      <c r="E357">
        <f>HYPERLINK("https://rategaincom.wpenginepowered.com/wp-content/uploads/2019/04/rate-intelligence-900x450.jpg", "https://rategaincom.wpenginepowered.com/wp-content/uploads/2019/04/rate-intelligence-900x450.jpg")</f>
        <v>0</v>
      </c>
    </row>
    <row r="358" spans="1:5">
      <c r="A358" s="1">
        <v>356</v>
      </c>
      <c r="B358" t="s">
        <v>361</v>
      </c>
      <c r="C358" s="2">
        <v>42493</v>
      </c>
      <c r="D358">
        <v>4</v>
      </c>
      <c r="E358">
        <f>HYPERLINK("https://rategaincom.wpenginepowered.com/wp-content/uploads/2016/03/Channel-Management-Top-Tips-to-Choose-the-Right-Hotel-Channel-Manager.webp", "https://rategaincom.wpenginepowered.com/wp-content/uploads/2016/03/Channel-Management-Top-Tips-to-Choose-the-Right-Hotel-Channel-Manager.webp")</f>
        <v>0</v>
      </c>
    </row>
    <row r="359" spans="1:5">
      <c r="A359" s="1">
        <v>357</v>
      </c>
      <c r="B359" t="s">
        <v>362</v>
      </c>
      <c r="C359" s="2">
        <v>42487</v>
      </c>
      <c r="D359">
        <v>4</v>
      </c>
      <c r="E359">
        <f>HYPERLINK("https://rategaincom.wpenginepowered.com/wp-content/uploads/2019/04/Rev1-699x349.jpg", "https://rategaincom.wpenginepowered.com/wp-content/uploads/2019/04/Rev1-699x349.jpg")</f>
        <v>0</v>
      </c>
    </row>
    <row r="360" spans="1:5">
      <c r="A360" s="1">
        <v>358</v>
      </c>
      <c r="B360" t="s">
        <v>363</v>
      </c>
      <c r="C360" s="2">
        <v>42480</v>
      </c>
      <c r="D360">
        <v>5</v>
      </c>
      <c r="E360">
        <f>HYPERLINK("", "")</f>
        <v>0</v>
      </c>
    </row>
    <row r="361" spans="1:5">
      <c r="A361" s="1">
        <v>359</v>
      </c>
      <c r="B361" t="s">
        <v>364</v>
      </c>
      <c r="C361" s="2">
        <v>42479</v>
      </c>
      <c r="D361">
        <v>4</v>
      </c>
      <c r="E361">
        <f>HYPERLINK("", "")</f>
        <v>0</v>
      </c>
    </row>
    <row r="362" spans="1:5">
      <c r="A362" s="1">
        <v>360</v>
      </c>
      <c r="B362" t="s">
        <v>365</v>
      </c>
      <c r="C362" s="2">
        <v>42474</v>
      </c>
      <c r="D362">
        <v>5</v>
      </c>
      <c r="E362">
        <f>HYPERLINK("https://rategaincom.wpenginepowered.com/wp-content/uploads/2019/04/Louie-Reyes.jpg", "https://rategaincom.wpenginepowered.com/wp-content/uploads/2019/04/Louie-Reyes.jpg")</f>
        <v>0</v>
      </c>
    </row>
    <row r="363" spans="1:5">
      <c r="A363" s="1">
        <v>361</v>
      </c>
      <c r="B363" t="s">
        <v>366</v>
      </c>
      <c r="C363" s="2">
        <v>42466</v>
      </c>
      <c r="D363">
        <v>5</v>
      </c>
      <c r="E363">
        <f>HYPERLINK("https://rategaincom.wpenginepowered.com/wp-content/uploads/2019/04/rate-900x450.jpg", "https://rategaincom.wpenginepowered.com/wp-content/uploads/2019/04/rate-900x450.jpg")</f>
        <v>0</v>
      </c>
    </row>
    <row r="364" spans="1:5">
      <c r="A364" s="1">
        <v>362</v>
      </c>
      <c r="B364" t="s">
        <v>367</v>
      </c>
      <c r="C364" s="2">
        <v>42464</v>
      </c>
      <c r="D364">
        <v>3</v>
      </c>
      <c r="E364">
        <f>HYPERLINK("", "")</f>
        <v>0</v>
      </c>
    </row>
    <row r="365" spans="1:5">
      <c r="A365" s="1">
        <v>363</v>
      </c>
      <c r="B365" t="s">
        <v>368</v>
      </c>
      <c r="C365" s="2">
        <v>42450</v>
      </c>
      <c r="D365">
        <v>4</v>
      </c>
      <c r="E365">
        <f>HYPERLINK("https://rategaincom.wpenginepowered.com/wp-content/uploads/2019/04/london-e2-678x339.jpg", "https://rategaincom.wpenginepowered.com/wp-content/uploads/2019/04/london-e2-678x339.jpg")</f>
        <v>0</v>
      </c>
    </row>
    <row r="366" spans="1:5">
      <c r="A366" s="1">
        <v>364</v>
      </c>
      <c r="B366" t="s">
        <v>369</v>
      </c>
      <c r="C366" s="2">
        <v>42438</v>
      </c>
      <c r="D366">
        <v>4</v>
      </c>
      <c r="E366">
        <f>HYPERLINK("", "")</f>
        <v>0</v>
      </c>
    </row>
    <row r="367" spans="1:5">
      <c r="A367" s="1">
        <v>365</v>
      </c>
      <c r="B367" t="s">
        <v>370</v>
      </c>
      <c r="C367" s="2">
        <v>42419</v>
      </c>
      <c r="D367">
        <v>4</v>
      </c>
      <c r="E367">
        <f>HYPERLINK("https://rategaincom.wpenginepowered.com/wp-content/uploads/2019/04/shutterstock_828033041-300x150.jpg", "https://rategaincom.wpenginepowered.com/wp-content/uploads/2019/04/shutterstock_828033041-300x150.jpg")</f>
        <v>0</v>
      </c>
    </row>
    <row r="368" spans="1:5">
      <c r="A368" s="1">
        <v>366</v>
      </c>
      <c r="B368" t="s">
        <v>371</v>
      </c>
      <c r="C368" s="2">
        <v>42412</v>
      </c>
      <c r="D368">
        <v>4</v>
      </c>
      <c r="E368">
        <f>HYPERLINK("https://rategaincom.wpenginepowered.com/wp-content/uploads/2019/04/room-forecasting-1216x608.jpg", "https://rategaincom.wpenginepowered.com/wp-content/uploads/2019/04/room-forecasting-1216x608.jpg")</f>
        <v>0</v>
      </c>
    </row>
    <row r="369" spans="1:5">
      <c r="A369" s="1">
        <v>367</v>
      </c>
      <c r="B369" t="s">
        <v>372</v>
      </c>
      <c r="C369" s="2">
        <v>42412</v>
      </c>
      <c r="D369">
        <v>4</v>
      </c>
      <c r="E369">
        <f>HYPERLINK("https://rategaincom.wpenginepowered.com/wp-content/uploads/2019/04/dfs-1024x683-1024x512.jpg", "https://rategaincom.wpenginepowered.com/wp-content/uploads/2019/04/dfs-1024x683-1024x512.jpg")</f>
        <v>0</v>
      </c>
    </row>
    <row r="370" spans="1:5">
      <c r="A370" s="1">
        <v>368</v>
      </c>
      <c r="B370" t="s">
        <v>373</v>
      </c>
      <c r="C370" s="2">
        <v>42408</v>
      </c>
      <c r="D370">
        <v>4</v>
      </c>
      <c r="E370">
        <f>HYPERLINK("https://rategaincom.wpenginepowered.com/wp-content/uploads/2019/04/Zika-586x293.png", "https://rategaincom.wpenginepowered.com/wp-content/uploads/2019/04/Zika-586x293.png")</f>
        <v>0</v>
      </c>
    </row>
    <row r="371" spans="1:5">
      <c r="A371" s="1">
        <v>369</v>
      </c>
      <c r="B371" t="s">
        <v>374</v>
      </c>
      <c r="C371" s="2">
        <v>42396</v>
      </c>
      <c r="D371">
        <v>3</v>
      </c>
      <c r="E371">
        <f>HYPERLINK("", "")</f>
        <v>0</v>
      </c>
    </row>
    <row r="372" spans="1:5">
      <c r="A372" s="1">
        <v>370</v>
      </c>
      <c r="B372" t="s">
        <v>375</v>
      </c>
      <c r="C372" s="2">
        <v>42377</v>
      </c>
      <c r="D372">
        <v>3</v>
      </c>
      <c r="E372">
        <f>HYPERLINK("", "")</f>
        <v>0</v>
      </c>
    </row>
    <row r="373" spans="1:5">
      <c r="A373" s="1">
        <v>371</v>
      </c>
      <c r="B373" t="s">
        <v>376</v>
      </c>
      <c r="C373" s="2">
        <v>42372</v>
      </c>
      <c r="D373">
        <v>4</v>
      </c>
      <c r="E373">
        <f>HYPERLINK("https://rategaincom.wpenginepowered.com/wp-content/uploads/2019/04/business-ohot-762x381.jpg", "https://rategaincom.wpenginepowered.com/wp-content/uploads/2019/04/business-ohot-762x381.jpg")</f>
        <v>0</v>
      </c>
    </row>
    <row r="374" spans="1:5">
      <c r="A374" s="1">
        <v>372</v>
      </c>
      <c r="B374" t="s">
        <v>377</v>
      </c>
      <c r="C374" s="2">
        <v>42353</v>
      </c>
      <c r="D374">
        <v>3</v>
      </c>
      <c r="E374">
        <f>HYPERLINK("https://rategaincom.wpenginepowered.com/wp-content/uploads/2019/04/hotel-social-media-960x480.jpg", "https://rategaincom.wpenginepowered.com/wp-content/uploads/2019/04/hotel-social-media-960x480.jpg")</f>
        <v>0</v>
      </c>
    </row>
    <row r="375" spans="1:5">
      <c r="A375" s="1">
        <v>373</v>
      </c>
      <c r="B375" t="s">
        <v>378</v>
      </c>
      <c r="C375" s="2">
        <v>42348</v>
      </c>
      <c r="D375">
        <v>2</v>
      </c>
      <c r="E375">
        <f>HYPERLINK("", "")</f>
        <v>0</v>
      </c>
    </row>
    <row r="376" spans="1:5">
      <c r="A376" s="1">
        <v>374</v>
      </c>
      <c r="B376" t="s">
        <v>379</v>
      </c>
      <c r="C376" s="2">
        <v>42300</v>
      </c>
      <c r="D376">
        <v>2</v>
      </c>
      <c r="E376">
        <f>HYPERLINK("https://rategaincom.wpenginepowered.com/wp-content/uploads/2019/04/comp-sets-838x419.jpg", "https://rategaincom.wpenginepowered.com/wp-content/uploads/2019/04/comp-sets-838x419.jpg")</f>
        <v>0</v>
      </c>
    </row>
    <row r="377" spans="1:5">
      <c r="A377" s="1">
        <v>375</v>
      </c>
      <c r="B377" t="s">
        <v>380</v>
      </c>
      <c r="C377" s="2">
        <v>42296</v>
      </c>
      <c r="D377">
        <v>2</v>
      </c>
      <c r="E377">
        <f>HYPERLINK("https://rategaincom.wpenginepowered.com/wp-content/uploads/2019/04/london-e2-678x339-1.jpg", "https://rategaincom.wpenginepowered.com/wp-content/uploads/2019/04/london-e2-678x339-1.jpg")</f>
        <v>0</v>
      </c>
    </row>
    <row r="378" spans="1:5">
      <c r="A378" s="1">
        <v>376</v>
      </c>
      <c r="B378" t="s">
        <v>381</v>
      </c>
      <c r="C378" s="2">
        <v>42275</v>
      </c>
      <c r="D378">
        <v>2</v>
      </c>
      <c r="E378">
        <f>HYPERLINK("", "")</f>
        <v>0</v>
      </c>
    </row>
    <row r="379" spans="1:5">
      <c r="A379" s="1">
        <v>377</v>
      </c>
      <c r="B379" t="s">
        <v>382</v>
      </c>
      <c r="C379" s="2">
        <v>42265</v>
      </c>
      <c r="D379">
        <v>2</v>
      </c>
      <c r="E379">
        <f>HYPERLINK("", "")</f>
        <v>0</v>
      </c>
    </row>
    <row r="380" spans="1:5">
      <c r="A380" s="1">
        <v>378</v>
      </c>
      <c r="B380" t="s">
        <v>383</v>
      </c>
      <c r="C380" s="2">
        <v>42263</v>
      </c>
      <c r="D380">
        <v>2</v>
      </c>
      <c r="E380">
        <f>HYPERLINK("", "")</f>
        <v>0</v>
      </c>
    </row>
    <row r="381" spans="1:5">
      <c r="A381" s="1">
        <v>379</v>
      </c>
      <c r="B381" t="s">
        <v>384</v>
      </c>
      <c r="C381" s="2">
        <v>42263</v>
      </c>
      <c r="D381">
        <v>2</v>
      </c>
      <c r="E381">
        <f>HYPERLINK("", "")</f>
        <v>0</v>
      </c>
    </row>
    <row r="382" spans="1:5">
      <c r="A382" s="1">
        <v>380</v>
      </c>
      <c r="B382" t="s">
        <v>385</v>
      </c>
      <c r="C382" s="2">
        <v>42261</v>
      </c>
      <c r="D382">
        <v>3</v>
      </c>
      <c r="E382">
        <f>HYPERLINK("", "")</f>
        <v>0</v>
      </c>
    </row>
    <row r="383" spans="1:5">
      <c r="A383" s="1">
        <v>381</v>
      </c>
      <c r="B383" t="s">
        <v>386</v>
      </c>
      <c r="C383" s="2">
        <v>42221</v>
      </c>
      <c r="D383">
        <v>2</v>
      </c>
      <c r="E383">
        <f>HYPERLINK("", "")</f>
        <v>0</v>
      </c>
    </row>
    <row r="384" spans="1:5">
      <c r="A384" s="1">
        <v>382</v>
      </c>
      <c r="B384" t="s">
        <v>387</v>
      </c>
      <c r="C384" s="2">
        <v>42206</v>
      </c>
      <c r="D384">
        <v>3</v>
      </c>
      <c r="E384">
        <f>HYPERLINK("", "")</f>
        <v>0</v>
      </c>
    </row>
    <row r="385" spans="1:5">
      <c r="A385" s="1">
        <v>383</v>
      </c>
      <c r="B385" t="s">
        <v>388</v>
      </c>
      <c r="C385" s="2">
        <v>42201</v>
      </c>
      <c r="D385">
        <v>4</v>
      </c>
      <c r="E385">
        <f>HYPERLINK("https://rategaincom.wpenginepowered.com/wp-content/uploads/2019/04/pareto-e-700x350.jpg", "https://rategaincom.wpenginepowered.com/wp-content/uploads/2019/04/pareto-e-700x350.jpg")</f>
        <v>0</v>
      </c>
    </row>
    <row r="386" spans="1:5">
      <c r="A386" s="1">
        <v>384</v>
      </c>
      <c r="B386" t="s">
        <v>389</v>
      </c>
      <c r="C386" s="2">
        <v>42198</v>
      </c>
      <c r="D386">
        <v>2</v>
      </c>
      <c r="E386">
        <f>HYPERLINK("", "")</f>
        <v>0</v>
      </c>
    </row>
    <row r="387" spans="1:5">
      <c r="A387" s="1">
        <v>385</v>
      </c>
      <c r="B387" t="s">
        <v>390</v>
      </c>
      <c r="C387" s="2">
        <v>42167</v>
      </c>
      <c r="D387">
        <v>2</v>
      </c>
      <c r="E387">
        <f>HYPERLINK("", "")</f>
        <v>0</v>
      </c>
    </row>
    <row r="388" spans="1:5">
      <c r="A388" s="1">
        <v>386</v>
      </c>
      <c r="B388" t="s">
        <v>391</v>
      </c>
      <c r="C388" s="2">
        <v>42159</v>
      </c>
      <c r="D388">
        <v>2</v>
      </c>
      <c r="E388">
        <f>HYPERLINK("https://rategaincom.wpenginepowered.com/wp-content/uploads/2019/04/europe-revpar-growth_rategain-700x350.png", "https://rategaincom.wpenginepowered.com/wp-content/uploads/2019/04/europe-revpar-growth_rategain-700x350.png")</f>
        <v>0</v>
      </c>
    </row>
    <row r="389" spans="1:5">
      <c r="A389" s="1">
        <v>387</v>
      </c>
      <c r="B389" t="s">
        <v>392</v>
      </c>
      <c r="C389" s="2">
        <v>42143</v>
      </c>
      <c r="D389">
        <v>2</v>
      </c>
      <c r="E389">
        <f>HYPERLINK("", "")</f>
        <v>0</v>
      </c>
    </row>
    <row r="390" spans="1:5">
      <c r="A390" s="1">
        <v>388</v>
      </c>
      <c r="B390" t="s">
        <v>393</v>
      </c>
      <c r="C390" s="2">
        <v>42123</v>
      </c>
      <c r="D390">
        <v>3</v>
      </c>
      <c r="E390">
        <f>HYPERLINK("https://rategaincom.wpenginepowered.com/wp-content/uploads/2015/04/11-elements-blog.jpg", "https://rategaincom.wpenginepowered.com/wp-content/uploads/2015/04/11-elements-blog.jpg")</f>
        <v>0</v>
      </c>
    </row>
    <row r="391" spans="1:5">
      <c r="A391" s="1">
        <v>389</v>
      </c>
      <c r="B391" t="s">
        <v>394</v>
      </c>
      <c r="C391" s="2">
        <v>42115</v>
      </c>
      <c r="D391">
        <v>4</v>
      </c>
      <c r="E391">
        <f>HYPERLINK("", "")</f>
        <v>0</v>
      </c>
    </row>
    <row r="392" spans="1:5">
      <c r="A392" s="1">
        <v>390</v>
      </c>
      <c r="B392" t="s">
        <v>395</v>
      </c>
      <c r="C392" s="2">
        <v>42108</v>
      </c>
      <c r="D392">
        <v>4</v>
      </c>
      <c r="E392">
        <f>HYPERLINK("", "")</f>
        <v>0</v>
      </c>
    </row>
    <row r="393" spans="1:5">
      <c r="A393" s="1">
        <v>391</v>
      </c>
      <c r="B393" t="s">
        <v>396</v>
      </c>
      <c r="C393" s="2">
        <v>42086</v>
      </c>
      <c r="D393">
        <v>4</v>
      </c>
      <c r="E393">
        <f>HYPERLINK("", "")</f>
        <v>0</v>
      </c>
    </row>
    <row r="394" spans="1:5">
      <c r="A394" s="1">
        <v>392</v>
      </c>
      <c r="B394" t="s">
        <v>397</v>
      </c>
      <c r="C394" s="2">
        <v>42082</v>
      </c>
      <c r="D394">
        <v>3</v>
      </c>
      <c r="E394">
        <f>HYPERLINK("", "")</f>
        <v>0</v>
      </c>
    </row>
    <row r="395" spans="1:5">
      <c r="A395" s="1">
        <v>393</v>
      </c>
      <c r="B395" t="s">
        <v>398</v>
      </c>
      <c r="C395" s="2">
        <v>42073</v>
      </c>
      <c r="D395">
        <v>3</v>
      </c>
      <c r="E395">
        <f>HYPERLINK("", "")</f>
        <v>0</v>
      </c>
    </row>
    <row r="396" spans="1:5">
      <c r="A396" s="1">
        <v>394</v>
      </c>
      <c r="B396" t="s">
        <v>399</v>
      </c>
      <c r="C396" s="2">
        <v>42060</v>
      </c>
      <c r="D396">
        <v>3</v>
      </c>
      <c r="E396">
        <f>HYPERLINK("", "")</f>
        <v>0</v>
      </c>
    </row>
    <row r="397" spans="1:5">
      <c r="A397" s="1">
        <v>395</v>
      </c>
      <c r="B397" t="s">
        <v>400</v>
      </c>
      <c r="C397" s="2">
        <v>42058</v>
      </c>
      <c r="D397">
        <v>2</v>
      </c>
      <c r="E397">
        <f>HYPERLINK("", "")</f>
        <v>0</v>
      </c>
    </row>
    <row r="398" spans="1:5">
      <c r="A398" s="1">
        <v>396</v>
      </c>
      <c r="B398" t="s">
        <v>401</v>
      </c>
      <c r="C398" s="2">
        <v>42054</v>
      </c>
      <c r="D398">
        <v>2</v>
      </c>
      <c r="E398">
        <f>HYPERLINK("", "")</f>
        <v>0</v>
      </c>
    </row>
    <row r="399" spans="1:5">
      <c r="A399" s="1">
        <v>397</v>
      </c>
      <c r="B399" t="s">
        <v>402</v>
      </c>
      <c r="C399" s="2">
        <v>42047</v>
      </c>
      <c r="D399">
        <v>1</v>
      </c>
      <c r="E399">
        <f>HYPERLINK("", "")</f>
        <v>0</v>
      </c>
    </row>
    <row r="400" spans="1:5">
      <c r="A400" s="1">
        <v>398</v>
      </c>
      <c r="B400" t="s">
        <v>403</v>
      </c>
      <c r="C400" s="2">
        <v>42047</v>
      </c>
      <c r="D400">
        <v>2</v>
      </c>
      <c r="E400">
        <f>HYPERLINK("", "")</f>
        <v>0</v>
      </c>
    </row>
    <row r="401" spans="1:5">
      <c r="A401" s="1">
        <v>399</v>
      </c>
      <c r="B401" t="s">
        <v>404</v>
      </c>
      <c r="C401" s="2">
        <v>42044</v>
      </c>
      <c r="D401">
        <v>5</v>
      </c>
      <c r="E401">
        <f>HYPERLINK("", "")</f>
        <v>0</v>
      </c>
    </row>
    <row r="402" spans="1:5">
      <c r="A402" s="1">
        <v>400</v>
      </c>
      <c r="B402" t="s">
        <v>405</v>
      </c>
      <c r="C402" s="2">
        <v>42041</v>
      </c>
      <c r="D402">
        <v>5</v>
      </c>
      <c r="E402">
        <f>HYPERLINK("", "")</f>
        <v>0</v>
      </c>
    </row>
    <row r="403" spans="1:5">
      <c r="A403" s="1">
        <v>401</v>
      </c>
      <c r="B403" t="s">
        <v>406</v>
      </c>
      <c r="C403" s="2">
        <v>42039</v>
      </c>
      <c r="D403">
        <v>5</v>
      </c>
      <c r="E403">
        <f>HYPERLINK("", "")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2023-11-25T19:24:31Z</dcterms:created>
  <dcterms:modified xsi:type="dcterms:W3CDTF">2023-11-25T19:24:31Z</dcterms:modified>
</cp:coreProperties>
</file>