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Results of Students" sheetId="1" r:id="rId4"/>
    <sheet state="visible" name="Pivot Table 1" sheetId="2" r:id="rId5"/>
    <sheet state="visible" name="Top 100 Students_selection" sheetId="3" r:id="rId6"/>
    <sheet state="visible" name="Top 250 Student Analysis" sheetId="4" r:id="rId7"/>
    <sheet state="visible" name="Top 200 Students Analysis" sheetId="5" r:id="rId8"/>
    <sheet state="visible" name="Top 100 Analysis" sheetId="6" r:id="rId9"/>
    <sheet state="visible" name="1st Year Analysis" sheetId="7" r:id="rId10"/>
    <sheet state="visible" name="2nd Year Analysis" sheetId="8" r:id="rId11"/>
    <sheet state="visible" name="3rd year Analysis" sheetId="9" r:id="rId12"/>
  </sheets>
  <definedNames>
    <definedName hidden="1" localSheetId="0" name="_xlnm._FilterDatabase">'Final Results of Students'!$A$1:$BH$157</definedName>
    <definedName hidden="1" localSheetId="2" name="_xlnm._FilterDatabase">'Top 100 Students_selection'!$A$1:$J$322</definedName>
    <definedName hidden="1" localSheetId="3" name="_xlnm._FilterDatabase">'Top 250 Student Analysis'!$A$1:$C$251</definedName>
    <definedName hidden="1" localSheetId="4" name="_xlnm._FilterDatabase">'Top 200 Students Analysis'!$A$1:$C$201</definedName>
    <definedName hidden="1" localSheetId="5" name="_xlnm._FilterDatabase">'Top 100 Analysis'!$A$1:$C$101</definedName>
    <definedName hidden="1" localSheetId="6" name="_xlnm._FilterDatabase">'1st Year Analysis'!$A$1:$E$7</definedName>
    <definedName hidden="1" localSheetId="7" name="_xlnm._FilterDatabase">'2nd Year Analysis'!$A$1:$F$148</definedName>
    <definedName hidden="1" localSheetId="8" name="_xlnm._FilterDatabase">'3rd year Analysis'!$A$1:$F$170</definedName>
  </definedNames>
  <calcPr/>
  <pivotCaches>
    <pivotCache cacheId="0" r:id="rId13"/>
  </pivotCaches>
</workbook>
</file>

<file path=xl/sharedStrings.xml><?xml version="1.0" encoding="utf-8"?>
<sst xmlns="http://schemas.openxmlformats.org/spreadsheetml/2006/main" count="3395" uniqueCount="989">
  <si>
    <t>small Name</t>
  </si>
  <si>
    <t>Name</t>
  </si>
  <si>
    <t>USN</t>
  </si>
  <si>
    <t>DISC</t>
  </si>
  <si>
    <t>Aptitude</t>
  </si>
  <si>
    <t>Knowledge and Coding</t>
  </si>
  <si>
    <t>Semester</t>
  </si>
  <si>
    <t>Dominance</t>
  </si>
  <si>
    <t>Influence</t>
  </si>
  <si>
    <t>Steadiness</t>
  </si>
  <si>
    <t>Compliance</t>
  </si>
  <si>
    <t xml:space="preserve"> </t>
  </si>
  <si>
    <t>DominanceP</t>
  </si>
  <si>
    <t>InfluenceP</t>
  </si>
  <si>
    <t>SteadinessP</t>
  </si>
  <si>
    <t>ComplianceP</t>
  </si>
  <si>
    <t>Top 2 Majority</t>
  </si>
  <si>
    <t>Results</t>
  </si>
  <si>
    <t>Branch</t>
  </si>
  <si>
    <t>Verbal L1</t>
  </si>
  <si>
    <t>Verbal L2</t>
  </si>
  <si>
    <t>Verbal L3</t>
  </si>
  <si>
    <t>Quants L1</t>
  </si>
  <si>
    <t>Quants L2</t>
  </si>
  <si>
    <t>Quants L3</t>
  </si>
  <si>
    <t>Logical L1</t>
  </si>
  <si>
    <t>Logical L2</t>
  </si>
  <si>
    <t>Logical L3</t>
  </si>
  <si>
    <t>Total Verbal Scores</t>
  </si>
  <si>
    <t>Total Quants Score</t>
  </si>
  <si>
    <t>Total Logical Scores</t>
  </si>
  <si>
    <t>Overall Total</t>
  </si>
  <si>
    <t>Overall level</t>
  </si>
  <si>
    <t>Level in Verbal</t>
  </si>
  <si>
    <t>Level in Quants</t>
  </si>
  <si>
    <t>Level in Logical</t>
  </si>
  <si>
    <t>Performamce in Verbal</t>
  </si>
  <si>
    <t>Performance in Quants</t>
  </si>
  <si>
    <t>Performance in Logical</t>
  </si>
  <si>
    <t>Overall Performance</t>
  </si>
  <si>
    <t>Candidate's Email</t>
  </si>
  <si>
    <t>TechQuiz - L4 (Highest Complexity)</t>
  </si>
  <si>
    <t>TechQuiz - L3 (High Complexity)</t>
  </si>
  <si>
    <t>TechQuiz - L2 (Medium Complexity)</t>
  </si>
  <si>
    <t>TechQuiz - L1 (Low Complexity)</t>
  </si>
  <si>
    <t>TechQuiz total</t>
  </si>
  <si>
    <t>TechQuiz Scores in 10</t>
  </si>
  <si>
    <t>Level</t>
  </si>
  <si>
    <t>Band</t>
  </si>
  <si>
    <t>Proficency</t>
  </si>
  <si>
    <t>You’re most likely suited for…</t>
  </si>
  <si>
    <t>Sub Content</t>
  </si>
  <si>
    <t>Coding Round - L1 (Highest Complexity)</t>
  </si>
  <si>
    <t>Coding Round - L2 (Medium Complexity)</t>
  </si>
  <si>
    <t>Coding Round - L3 (Low Complexity)</t>
  </si>
  <si>
    <t>Coding Round - L4 (Lowest Complexity)</t>
  </si>
  <si>
    <t>Coding Total</t>
  </si>
  <si>
    <t>Coding Scores</t>
  </si>
  <si>
    <t>Descriptor</t>
  </si>
  <si>
    <t>Yashaswini M V</t>
  </si>
  <si>
    <t>AIML</t>
  </si>
  <si>
    <t xml:space="preserve">Chidananda D K </t>
  </si>
  <si>
    <t>24CIDIP020</t>
  </si>
  <si>
    <t>Sufiyan Pasha</t>
  </si>
  <si>
    <t>24CSDIP083</t>
  </si>
  <si>
    <t>Steadiness, Influence</t>
  </si>
  <si>
    <t>You are reliable and encouraging, bringing a steady presence while inspiring others with positivity.</t>
  </si>
  <si>
    <t>Muralidhar As</t>
  </si>
  <si>
    <t>24CSDSP021</t>
  </si>
  <si>
    <t>Dominance, Steadiness</t>
  </si>
  <si>
    <t>You are results-oriented yet calm, balancing your ambition with a supportive approach to maintain harmony.</t>
  </si>
  <si>
    <t>Harshvardhan Rawal</t>
  </si>
  <si>
    <t>4 PS23CB016</t>
  </si>
  <si>
    <t xml:space="preserve">Noor Madiha Fathima </t>
  </si>
  <si>
    <t>44PS23CI039</t>
  </si>
  <si>
    <t>Vismay B S</t>
  </si>
  <si>
    <t>4PS,23CB049</t>
  </si>
  <si>
    <t>Varsha Varadaraju</t>
  </si>
  <si>
    <t>4PS13EC173</t>
  </si>
  <si>
    <t xml:space="preserve">Harshitha Md </t>
  </si>
  <si>
    <t>4PS22CI015</t>
  </si>
  <si>
    <t>harshithamd3012@gmail.com</t>
  </si>
  <si>
    <t>M S Hithaishini</t>
  </si>
  <si>
    <t>4PS22CI026</t>
  </si>
  <si>
    <t>mshithaishini7@gmail.com</t>
  </si>
  <si>
    <t>Maanya.J</t>
  </si>
  <si>
    <t>4PS22CI027</t>
  </si>
  <si>
    <t>maanyajagadeesh2004@gmail.com</t>
  </si>
  <si>
    <t>Malavika Y</t>
  </si>
  <si>
    <t>4PS22CI030</t>
  </si>
  <si>
    <t>malavikashetty8@gmail.com</t>
  </si>
  <si>
    <t>Komal N</t>
  </si>
  <si>
    <t>4PS22CI060</t>
  </si>
  <si>
    <t>komalgpet@gmail.com</t>
  </si>
  <si>
    <t>Akhilesh Gowda Ks</t>
  </si>
  <si>
    <t>4PS22CS006</t>
  </si>
  <si>
    <t>COMPUTER SCIENCE ENGINEERING</t>
  </si>
  <si>
    <t>Amith Gowda Mp</t>
  </si>
  <si>
    <t>4PS22CS007</t>
  </si>
  <si>
    <t>Steadiness, Dominance</t>
  </si>
  <si>
    <t>You are patient yet assertive, offering consistent support while taking charge when needed.</t>
  </si>
  <si>
    <t>Ananya Mj</t>
  </si>
  <si>
    <t>4PS22CS010</t>
  </si>
  <si>
    <t>Ashmitha S</t>
  </si>
  <si>
    <t>4PS22CS0190</t>
  </si>
  <si>
    <t>Bindushree S</t>
  </si>
  <si>
    <t>4PS22CS022</t>
  </si>
  <si>
    <t>Dhanyashree D</t>
  </si>
  <si>
    <t>4PS22CS038</t>
  </si>
  <si>
    <t>Ganavi H S</t>
  </si>
  <si>
    <t>4PS22CS049</t>
  </si>
  <si>
    <t>ganavigowda161@gmail.com</t>
  </si>
  <si>
    <t>Harshitha T S</t>
  </si>
  <si>
    <t>4PS22CS061</t>
  </si>
  <si>
    <t>harshithaharshithats@gmail.com</t>
  </si>
  <si>
    <t>Hema Gk</t>
  </si>
  <si>
    <t>4PS22CS062</t>
  </si>
  <si>
    <t>hemahemagk058@gmail.com</t>
  </si>
  <si>
    <t>Hemalatha S</t>
  </si>
  <si>
    <t>4PS22CS063</t>
  </si>
  <si>
    <t>lathash003@gmail.com</t>
  </si>
  <si>
    <t>Hithashree L</t>
  </si>
  <si>
    <t>4PS22CS065</t>
  </si>
  <si>
    <t>K P Renukaprasad</t>
  </si>
  <si>
    <t>4PS22CS072</t>
  </si>
  <si>
    <t>renukaprasadkp25@gmail.com</t>
  </si>
  <si>
    <t>Kruthika M R</t>
  </si>
  <si>
    <t>4PS22CS080</t>
  </si>
  <si>
    <t>kruthikashilpa909@gmail.com</t>
  </si>
  <si>
    <t>Lipika K</t>
  </si>
  <si>
    <t>4PS22CS088</t>
  </si>
  <si>
    <t>lipikamamatha@gmail.com</t>
  </si>
  <si>
    <t>Manasa S</t>
  </si>
  <si>
    <t>4PS22CS092</t>
  </si>
  <si>
    <t>manasas29vs@gmail.com</t>
  </si>
  <si>
    <t>Nandan J M</t>
  </si>
  <si>
    <t>4PS22CS106</t>
  </si>
  <si>
    <t>Navjot Singh</t>
  </si>
  <si>
    <t>4PS22CS108</t>
  </si>
  <si>
    <t>navjotsingh143k@gmail.com</t>
  </si>
  <si>
    <t>Panish S</t>
  </si>
  <si>
    <t>4PS22CS114</t>
  </si>
  <si>
    <t>sureshscmandya@gmail.com</t>
  </si>
  <si>
    <t>Poorvi R Gowda</t>
  </si>
  <si>
    <t>4PS22CS121</t>
  </si>
  <si>
    <t>Pranay Ekunde</t>
  </si>
  <si>
    <t>4PS22CS125</t>
  </si>
  <si>
    <t>Preethi M S</t>
  </si>
  <si>
    <t>4PS22CS128</t>
  </si>
  <si>
    <t>preethimshekara@gmail.com</t>
  </si>
  <si>
    <t>Rachana Br</t>
  </si>
  <si>
    <t>4PS22CS131</t>
  </si>
  <si>
    <t>Sinchana.L</t>
  </si>
  <si>
    <t>4PS22CS155</t>
  </si>
  <si>
    <t>Spandana M</t>
  </si>
  <si>
    <t>4PS22CS158</t>
  </si>
  <si>
    <t>Swathi H U</t>
  </si>
  <si>
    <t>4PS22CS170</t>
  </si>
  <si>
    <t>Rajeshwari H C</t>
  </si>
  <si>
    <t>4PS22CS194</t>
  </si>
  <si>
    <t>rajeshwarisonu3@gmail.com</t>
  </si>
  <si>
    <t>Varshini J</t>
  </si>
  <si>
    <t>4PS22CS197</t>
  </si>
  <si>
    <t>varshinijvarshinij5@gmail.com</t>
  </si>
  <si>
    <t>Mahadevaswamy M R</t>
  </si>
  <si>
    <t>4PS22CS198</t>
  </si>
  <si>
    <t>Aishwarya M</t>
  </si>
  <si>
    <t>4PS22EC004</t>
  </si>
  <si>
    <t>E &amp; C</t>
  </si>
  <si>
    <t>Babyshalini M</t>
  </si>
  <si>
    <t>4PS22EC012</t>
  </si>
  <si>
    <t>Chaithra Hm</t>
  </si>
  <si>
    <t>4PS22EC019</t>
  </si>
  <si>
    <t>ELECTRICAL AND ELECTRONICS ENGINEERING</t>
  </si>
  <si>
    <t>anusuni293@gmail.com</t>
  </si>
  <si>
    <t>Chethana Gh</t>
  </si>
  <si>
    <t>4PS22EC025</t>
  </si>
  <si>
    <t>chetanachethu84@gmail.com</t>
  </si>
  <si>
    <t>Chitra Shree G L</t>
  </si>
  <si>
    <t>4PS22EC030</t>
  </si>
  <si>
    <t>chitraa1302@gmail.com</t>
  </si>
  <si>
    <t>Ganesh Kumar</t>
  </si>
  <si>
    <t>4PS22EC043</t>
  </si>
  <si>
    <t>Hani Firdous</t>
  </si>
  <si>
    <t>4PS22EC050</t>
  </si>
  <si>
    <t>hanifirdous01@gmail.com</t>
  </si>
  <si>
    <t>Harshith S</t>
  </si>
  <si>
    <t>4PS22EC053</t>
  </si>
  <si>
    <t>Inchara N M</t>
  </si>
  <si>
    <t>4PS22EC060</t>
  </si>
  <si>
    <t>K H Suhas</t>
  </si>
  <si>
    <t>4PS22EC063</t>
  </si>
  <si>
    <t>Kavana C P</t>
  </si>
  <si>
    <t>4PS22EC067</t>
  </si>
  <si>
    <t>Meghana Ns</t>
  </si>
  <si>
    <t>4PS22EC091</t>
  </si>
  <si>
    <t>meghanans06@gmail.com</t>
  </si>
  <si>
    <t>Punyashree B</t>
  </si>
  <si>
    <t>4PS22EC125</t>
  </si>
  <si>
    <t>Rakshitha J R</t>
  </si>
  <si>
    <t>4PS22EC131</t>
  </si>
  <si>
    <t>Sinchana V</t>
  </si>
  <si>
    <t>4PS22EC152</t>
  </si>
  <si>
    <t>sinchana13015@gmail.com</t>
  </si>
  <si>
    <t>Sonika M H</t>
  </si>
  <si>
    <t>4PS22EC157</t>
  </si>
  <si>
    <t>Sonu S</t>
  </si>
  <si>
    <t>4PS22EC158</t>
  </si>
  <si>
    <t>Vikas S</t>
  </si>
  <si>
    <t>4PS22EC179</t>
  </si>
  <si>
    <t>Harshitha R</t>
  </si>
  <si>
    <t>4PS22EE015</t>
  </si>
  <si>
    <t>harshithashetty071@gmail.com</t>
  </si>
  <si>
    <t>Shahid Pasha</t>
  </si>
  <si>
    <t>4PS22EE037</t>
  </si>
  <si>
    <t>Abhishek Gowda M</t>
  </si>
  <si>
    <t>4PS22IS001</t>
  </si>
  <si>
    <t>INFORMATION SCIENCE ENGINEERING</t>
  </si>
  <si>
    <t>abhishek003mgowda@gmail.com</t>
  </si>
  <si>
    <t>Akash T P</t>
  </si>
  <si>
    <t>4PS22IS002</t>
  </si>
  <si>
    <t>Chinmayi K S</t>
  </si>
  <si>
    <t>4PS22IS012</t>
  </si>
  <si>
    <t>chinmayiks27@gmail.com</t>
  </si>
  <si>
    <t>Disha T S</t>
  </si>
  <si>
    <t>4PS22IS019</t>
  </si>
  <si>
    <t>dishats16@gmail.com</t>
  </si>
  <si>
    <t>Jyothsna Shivanya.K.S</t>
  </si>
  <si>
    <t>4PS22IS024</t>
  </si>
  <si>
    <t>M Chakravarthy</t>
  </si>
  <si>
    <t>4PS22IS031</t>
  </si>
  <si>
    <t>rams_cm@yahoo.com</t>
  </si>
  <si>
    <t>Monisha D R</t>
  </si>
  <si>
    <t>4PS22IS036</t>
  </si>
  <si>
    <t>drmonisha833@gmail.com</t>
  </si>
  <si>
    <t>Ruchitha M R</t>
  </si>
  <si>
    <t>4PS22IS044</t>
  </si>
  <si>
    <t>ruchigowda121@gmail.com</t>
  </si>
  <si>
    <t>Sanjana L</t>
  </si>
  <si>
    <t>4PS22IS047</t>
  </si>
  <si>
    <t>Shaik Saaduddin</t>
  </si>
  <si>
    <t>4PS22IS048</t>
  </si>
  <si>
    <t>Sinchana R</t>
  </si>
  <si>
    <t>4PS22IS049</t>
  </si>
  <si>
    <t>Vanitha S L</t>
  </si>
  <si>
    <t>4PS22IS055</t>
  </si>
  <si>
    <t>Varshini Mr</t>
  </si>
  <si>
    <t>4PS22IS056</t>
  </si>
  <si>
    <t>varshini982004@gmail.com</t>
  </si>
  <si>
    <t>Kushal Ms</t>
  </si>
  <si>
    <t>4PS22IS065</t>
  </si>
  <si>
    <t>Kushal S</t>
  </si>
  <si>
    <t>4PS22IS092</t>
  </si>
  <si>
    <t>Santhosh D</t>
  </si>
  <si>
    <t>4PS23CB</t>
  </si>
  <si>
    <t>CSBS</t>
  </si>
  <si>
    <t>Charan B</t>
  </si>
  <si>
    <t>4PS23CB008</t>
  </si>
  <si>
    <t>charanb9880@gmail.com</t>
  </si>
  <si>
    <t>Dhruthi K S</t>
  </si>
  <si>
    <t>4PS23CB010</t>
  </si>
  <si>
    <t>Harshitha  Bp</t>
  </si>
  <si>
    <t>4PS23CB019</t>
  </si>
  <si>
    <t>hharshithagowda2@gmail.com</t>
  </si>
  <si>
    <t>Harshitha K</t>
  </si>
  <si>
    <t>4PS23CB020</t>
  </si>
  <si>
    <t>harshithakkrishnamurthy@gmail.com</t>
  </si>
  <si>
    <t>Kusuma Gs</t>
  </si>
  <si>
    <t>4PS23CB023</t>
  </si>
  <si>
    <t>Preksha P</t>
  </si>
  <si>
    <t>4PS23CB034</t>
  </si>
  <si>
    <t>prekshaprasannap@gmail.com</t>
  </si>
  <si>
    <t>Sinchana Hs</t>
  </si>
  <si>
    <t>4PS23CB042</t>
  </si>
  <si>
    <t>Srusti S S</t>
  </si>
  <si>
    <t>4PS23CB043</t>
  </si>
  <si>
    <t>kushisrusti7@gmail.com</t>
  </si>
  <si>
    <t>Darshan Bg</t>
  </si>
  <si>
    <t>4PS23CD006</t>
  </si>
  <si>
    <t>Data Science</t>
  </si>
  <si>
    <t>Hethish Gc</t>
  </si>
  <si>
    <t>4PS23CD014</t>
  </si>
  <si>
    <t>Jeevan H L</t>
  </si>
  <si>
    <t>4PS23CD016</t>
  </si>
  <si>
    <t>jeevanhl81@gmail.com</t>
  </si>
  <si>
    <t>Lipika B V</t>
  </si>
  <si>
    <t>4PS23CD021</t>
  </si>
  <si>
    <t>lipikabvlipi@gmail.com</t>
  </si>
  <si>
    <t>Mahim M B</t>
  </si>
  <si>
    <t>4PS23CD022</t>
  </si>
  <si>
    <t>Manmohan A L</t>
  </si>
  <si>
    <t>4PS23CD025</t>
  </si>
  <si>
    <t>manmohanal21@gmail.com</t>
  </si>
  <si>
    <t>Nandan Reddy K S</t>
  </si>
  <si>
    <t>4PS23CD032</t>
  </si>
  <si>
    <t>nandanreddyks45@gmail.com</t>
  </si>
  <si>
    <t>Pallavi N</t>
  </si>
  <si>
    <t>4PS23CD036</t>
  </si>
  <si>
    <t>pallavinnagendra@gmail.com</t>
  </si>
  <si>
    <t>Rishi.J</t>
  </si>
  <si>
    <t>4PS23CD044</t>
  </si>
  <si>
    <t>Sachin Umarge</t>
  </si>
  <si>
    <t>4PS23CD046</t>
  </si>
  <si>
    <t>sachinumarge8@gmail.com</t>
  </si>
  <si>
    <t>Yashaswini K M</t>
  </si>
  <si>
    <t>4PS23CD060</t>
  </si>
  <si>
    <t>yashaswinikm2005@gmail.com</t>
  </si>
  <si>
    <t xml:space="preserve">Bindu Hs Gowda </t>
  </si>
  <si>
    <t>4PS23CI009</t>
  </si>
  <si>
    <t>Disha Hm</t>
  </si>
  <si>
    <t>4PS23CI018</t>
  </si>
  <si>
    <t>dishahm1501@gmail.com</t>
  </si>
  <si>
    <t>Mouna.Bm</t>
  </si>
  <si>
    <t>4PS23CI034</t>
  </si>
  <si>
    <t xml:space="preserve">Sanjay Kumar Gp </t>
  </si>
  <si>
    <t>4PS23CI046</t>
  </si>
  <si>
    <t>Vishruth Hs</t>
  </si>
  <si>
    <t>4PS23CI060</t>
  </si>
  <si>
    <t>Sandesh S</t>
  </si>
  <si>
    <t>4PS23CI404</t>
  </si>
  <si>
    <t>Pavan Bhargav Mn</t>
  </si>
  <si>
    <t>4PS23CIP40</t>
  </si>
  <si>
    <t>Aditya Manhas</t>
  </si>
  <si>
    <t>4PS23CS003</t>
  </si>
  <si>
    <t>Anagha P R</t>
  </si>
  <si>
    <t>4PS23CS008</t>
  </si>
  <si>
    <t>Ananya G N</t>
  </si>
  <si>
    <t>4PS23CS009</t>
  </si>
  <si>
    <t>Harish S</t>
  </si>
  <si>
    <t>4PS23CS053</t>
  </si>
  <si>
    <t>Likhitha Raj H S</t>
  </si>
  <si>
    <t>4PS23CS082</t>
  </si>
  <si>
    <t>Likitha V Y</t>
  </si>
  <si>
    <t>4PS23CS084</t>
  </si>
  <si>
    <t>Neharaj P</t>
  </si>
  <si>
    <t>4PS23CS107</t>
  </si>
  <si>
    <t>neharajpneha@gmail.com</t>
  </si>
  <si>
    <t>Priyanshu Mishra</t>
  </si>
  <si>
    <t>4PS23CS125</t>
  </si>
  <si>
    <t>Shivakumar Hs</t>
  </si>
  <si>
    <t>4PS23CS150</t>
  </si>
  <si>
    <t>Hamsaveni P</t>
  </si>
  <si>
    <t>4PS23CS404</t>
  </si>
  <si>
    <t>Minchu N C</t>
  </si>
  <si>
    <t>4PS23CV046</t>
  </si>
  <si>
    <t>CIVIL ENGINEERING</t>
  </si>
  <si>
    <t>minchunc1822@gmail.com</t>
  </si>
  <si>
    <t>Arun Kumar K S</t>
  </si>
  <si>
    <t>4PS23EC012</t>
  </si>
  <si>
    <t>arunkumarks373@gmail.com</t>
  </si>
  <si>
    <t>Ayush Kumar</t>
  </si>
  <si>
    <t>4PS23EC013</t>
  </si>
  <si>
    <t xml:space="preserve">Balaraj Gurikar </t>
  </si>
  <si>
    <t>4PS23EC014</t>
  </si>
  <si>
    <t>Bushra Khanum</t>
  </si>
  <si>
    <t>4PS23EC019</t>
  </si>
  <si>
    <t>bushrakhanum2005@gmail.com</t>
  </si>
  <si>
    <t>Chandana S Gowda</t>
  </si>
  <si>
    <t>4PS23EC021</t>
  </si>
  <si>
    <t>chandanasgowda45@gmail.com</t>
  </si>
  <si>
    <t>Divyashree M S</t>
  </si>
  <si>
    <t>4PS23EC032</t>
  </si>
  <si>
    <t>Gowda Yashvi Manjunath</t>
  </si>
  <si>
    <t>4PS23EC036</t>
  </si>
  <si>
    <t>m91354541@gmail.com</t>
  </si>
  <si>
    <t>Hemavathi R</t>
  </si>
  <si>
    <t>4PS23EC046</t>
  </si>
  <si>
    <t>Jeeva S</t>
  </si>
  <si>
    <t>4PS23EC052</t>
  </si>
  <si>
    <t>j6860712@gmail.com</t>
  </si>
  <si>
    <t>Krishna Kumar R</t>
  </si>
  <si>
    <t>4PS23EC059</t>
  </si>
  <si>
    <t>Kuppam Jayendra Sainatha Reddy</t>
  </si>
  <si>
    <t>4PS23EC061</t>
  </si>
  <si>
    <t>Muhammad Abubakr</t>
  </si>
  <si>
    <t>4PS23EC080</t>
  </si>
  <si>
    <t>abubakrfm05@gmail.com</t>
  </si>
  <si>
    <t>Pushpa Ragha Y S</t>
  </si>
  <si>
    <t>4PS23EC106</t>
  </si>
  <si>
    <t>pushparagays@gmail.com</t>
  </si>
  <si>
    <t>Ranjitha.H</t>
  </si>
  <si>
    <t>4PS23EC112</t>
  </si>
  <si>
    <t>ranjithah004@gmail.com</t>
  </si>
  <si>
    <t>Roopashree T R</t>
  </si>
  <si>
    <t>4PS23EC117</t>
  </si>
  <si>
    <t>Sanjana K N</t>
  </si>
  <si>
    <t>4PS23EC124</t>
  </si>
  <si>
    <t>Sinchana S</t>
  </si>
  <si>
    <t>4PS23EC139</t>
  </si>
  <si>
    <t>sinchana.s31072005@gmail.com</t>
  </si>
  <si>
    <t>Spandana B</t>
  </si>
  <si>
    <t>4PS23EC147</t>
  </si>
  <si>
    <t>spandugowda208@gmail.com</t>
  </si>
  <si>
    <t>Usha Bm</t>
  </si>
  <si>
    <t>4PS23EC171</t>
  </si>
  <si>
    <t>ushabm349@gmail.com</t>
  </si>
  <si>
    <t>Yogitha A</t>
  </si>
  <si>
    <t>4PS23EC184</t>
  </si>
  <si>
    <t>Gowtham Gm</t>
  </si>
  <si>
    <t>4PS23EC404</t>
  </si>
  <si>
    <t>Harish Gowda M R</t>
  </si>
  <si>
    <t>4PS23EC405</t>
  </si>
  <si>
    <t>Chayasutha</t>
  </si>
  <si>
    <t>4PS23EE007</t>
  </si>
  <si>
    <t>Komala E Doddamani</t>
  </si>
  <si>
    <t>4PS23EE018</t>
  </si>
  <si>
    <t>komaldoddamani652@gmail.com</t>
  </si>
  <si>
    <t>M Sakshath</t>
  </si>
  <si>
    <t>4PS23EE019</t>
  </si>
  <si>
    <t>Poorvika B E</t>
  </si>
  <si>
    <t>4PS23EE028</t>
  </si>
  <si>
    <t>poorvikagowdabe18@gmail.com</t>
  </si>
  <si>
    <t>Rohith R Gowda</t>
  </si>
  <si>
    <t>4PS23EE035</t>
  </si>
  <si>
    <t>Soujanya S</t>
  </si>
  <si>
    <t>4PS23EE046</t>
  </si>
  <si>
    <t>Thanushree M S</t>
  </si>
  <si>
    <t>4PS23EE048</t>
  </si>
  <si>
    <t>thanushreems2005@gmail.com</t>
  </si>
  <si>
    <t>Venugopal C V</t>
  </si>
  <si>
    <t>4PS23EE050</t>
  </si>
  <si>
    <t>Priya Darshini C</t>
  </si>
  <si>
    <t>4PS23EE410</t>
  </si>
  <si>
    <t>darshinicpriya7@gmail.com</t>
  </si>
  <si>
    <t>Gurukirana G</t>
  </si>
  <si>
    <t>4PS23IS020</t>
  </si>
  <si>
    <t>gurukirankiralu@gmail.com</t>
  </si>
  <si>
    <t>4PS23IS023</t>
  </si>
  <si>
    <t>kharshitha2021@gmail.com</t>
  </si>
  <si>
    <t>Likhitha L D</t>
  </si>
  <si>
    <t>4PS23IS031</t>
  </si>
  <si>
    <t>Shriyanka M</t>
  </si>
  <si>
    <t>4PS23IS051</t>
  </si>
  <si>
    <t>shriyyanka.m@gmail.com</t>
  </si>
  <si>
    <t>Spandana P</t>
  </si>
  <si>
    <t>4PS23IS056</t>
  </si>
  <si>
    <t>Varsha M S</t>
  </si>
  <si>
    <t>4PS23IS062</t>
  </si>
  <si>
    <t>Chandrasekar L</t>
  </si>
  <si>
    <t>4PS23IS403</t>
  </si>
  <si>
    <t>Sumithra C</t>
  </si>
  <si>
    <t>4PS23ISO58</t>
  </si>
  <si>
    <t>Hruthan Ragav Hs</t>
  </si>
  <si>
    <t>4PS32CI022</t>
  </si>
  <si>
    <t>Pranathi B H</t>
  </si>
  <si>
    <t>4PSSSCI038</t>
  </si>
  <si>
    <t>Bhuvan Dm</t>
  </si>
  <si>
    <t>LATERAL ENTRY</t>
  </si>
  <si>
    <t>COUNTA of USN</t>
  </si>
  <si>
    <t>Grand Total</t>
  </si>
  <si>
    <t xml:space="preserve">Name </t>
  </si>
  <si>
    <t>Aptitude Total(50)</t>
  </si>
  <si>
    <t>Knowledge Quiz Total(40)</t>
  </si>
  <si>
    <t>Skill Coding Total(75)</t>
  </si>
  <si>
    <t>Weightage for Apti(50%)</t>
  </si>
  <si>
    <t>Weightage for Quiz(25%)</t>
  </si>
  <si>
    <t>Weightage for Skills(25%)</t>
  </si>
  <si>
    <t>Overall Total(100)</t>
  </si>
  <si>
    <t>DISC RESULT</t>
  </si>
  <si>
    <t>Shushruth Gowda Mb</t>
  </si>
  <si>
    <t>4PS22CI048</t>
  </si>
  <si>
    <t>Tarun Gowda B S</t>
  </si>
  <si>
    <t>4PS22CI053</t>
  </si>
  <si>
    <t>Prajwal P G</t>
  </si>
  <si>
    <t>4PS23CI402</t>
  </si>
  <si>
    <t>Niranjan C</t>
  </si>
  <si>
    <t>4PS22CI033</t>
  </si>
  <si>
    <t>Hisham-Ul-Hakeem.A</t>
  </si>
  <si>
    <t>4PS22CI016</t>
  </si>
  <si>
    <t>Dhanush Dv</t>
  </si>
  <si>
    <t>4PS22CI009</t>
  </si>
  <si>
    <t>Harshitha Md</t>
  </si>
  <si>
    <t>Vikas Rp</t>
  </si>
  <si>
    <t>4PS22CI056</t>
  </si>
  <si>
    <t>Divyashree Venkatesh</t>
  </si>
  <si>
    <t>4PS22CI013</t>
  </si>
  <si>
    <t>Yadagani Hiranmaye Sri Satya Vipanchika</t>
  </si>
  <si>
    <t>4PS22CI057</t>
  </si>
  <si>
    <t>Likhitha Tr</t>
  </si>
  <si>
    <t>4PS22CI023</t>
  </si>
  <si>
    <t>Srinidhi Prabhu M U</t>
  </si>
  <si>
    <t>4PS22CI049</t>
  </si>
  <si>
    <t>Maheshwari M</t>
  </si>
  <si>
    <t>4PS22CI029</t>
  </si>
  <si>
    <t>Varshitha N S</t>
  </si>
  <si>
    <t>4PS22CI054</t>
  </si>
  <si>
    <t>Dhanyashree V</t>
  </si>
  <si>
    <t>4PS22CI011</t>
  </si>
  <si>
    <t>Lochana M</t>
  </si>
  <si>
    <t>4PS22CI025</t>
  </si>
  <si>
    <t>Likith Gowda K</t>
  </si>
  <si>
    <t>4PS22CI024</t>
  </si>
  <si>
    <t>Cheluvaraju Y</t>
  </si>
  <si>
    <t>4PS22EC024</t>
  </si>
  <si>
    <t>Swatantra Deo Swami</t>
  </si>
  <si>
    <t>4PS22CI052</t>
  </si>
  <si>
    <t>Hardik Jain</t>
  </si>
  <si>
    <t>4PS22CI014</t>
  </si>
  <si>
    <t>H M Hemanth Kumar</t>
  </si>
  <si>
    <t>4PS22CS054</t>
  </si>
  <si>
    <t xml:space="preserve">Jashwanth D </t>
  </si>
  <si>
    <t>4PS23CI023</t>
  </si>
  <si>
    <t>Deekshitha K R</t>
  </si>
  <si>
    <t>4PS22CI007</t>
  </si>
  <si>
    <t>Raghavendra R</t>
  </si>
  <si>
    <t>4PS23CB035</t>
  </si>
  <si>
    <t>Ashutosh Raj</t>
  </si>
  <si>
    <t>4PS23CB005</t>
  </si>
  <si>
    <t>P Vishwas</t>
  </si>
  <si>
    <t>4PS22EC106</t>
  </si>
  <si>
    <t>Monisha By</t>
  </si>
  <si>
    <t>4PS22CI032</t>
  </si>
  <si>
    <t>G Karthik Ram</t>
  </si>
  <si>
    <t>4PS22CS045</t>
  </si>
  <si>
    <t>Tejas D S</t>
  </si>
  <si>
    <t>4PS22EC167</t>
  </si>
  <si>
    <t>Lahari Raj</t>
  </si>
  <si>
    <t>4PS22CI020</t>
  </si>
  <si>
    <t>Ganavi A S</t>
  </si>
  <si>
    <t>4PS22EC042</t>
  </si>
  <si>
    <t>Lavanya S V</t>
  </si>
  <si>
    <t>4PS22EC080</t>
  </si>
  <si>
    <t xml:space="preserve">Rachana T K </t>
  </si>
  <si>
    <t>24CIDIP023</t>
  </si>
  <si>
    <t>Harini.I.S</t>
  </si>
  <si>
    <t>4PS22EC051</t>
  </si>
  <si>
    <t>Bharath.R</t>
  </si>
  <si>
    <t>4PS22EC013</t>
  </si>
  <si>
    <t>Meghana M N</t>
  </si>
  <si>
    <t>4PS22IS035</t>
  </si>
  <si>
    <t>Mohammed Aftab M Nadaf</t>
  </si>
  <si>
    <t>4PS23EE409</t>
  </si>
  <si>
    <t>Chinmayi.S</t>
  </si>
  <si>
    <t>4PS22EC026</t>
  </si>
  <si>
    <t>Kushala K R</t>
  </si>
  <si>
    <t>4PS22CI018</t>
  </si>
  <si>
    <t>Mahadevaprasad Mg</t>
  </si>
  <si>
    <t>4PS22CIO28</t>
  </si>
  <si>
    <t>Gagana S</t>
  </si>
  <si>
    <t>4PS22EC040</t>
  </si>
  <si>
    <t xml:space="preserve">Chaitanya </t>
  </si>
  <si>
    <t>4PS23CI011</t>
  </si>
  <si>
    <t>Gaganashree A</t>
  </si>
  <si>
    <t>4PS22EC041</t>
  </si>
  <si>
    <t>4PS22EC178</t>
  </si>
  <si>
    <t>Hithaishi.M.H</t>
  </si>
  <si>
    <t>4PS23EC407</t>
  </si>
  <si>
    <t>Rohith Borana</t>
  </si>
  <si>
    <t>4PS22CI043</t>
  </si>
  <si>
    <t>Varshanth Gowda M L</t>
  </si>
  <si>
    <t>4PS22CS185</t>
  </si>
  <si>
    <t>Harsha M</t>
  </si>
  <si>
    <t>4PS23IS021</t>
  </si>
  <si>
    <t>Nandan Manjunath Naik</t>
  </si>
  <si>
    <t>4PS23CB026</t>
  </si>
  <si>
    <t xml:space="preserve">M Nishanth </t>
  </si>
  <si>
    <t>4PS23CI028</t>
  </si>
  <si>
    <t>Lavanya K</t>
  </si>
  <si>
    <t>4PS22CI022</t>
  </si>
  <si>
    <t>Harshitha.H.S.</t>
  </si>
  <si>
    <t>4PS22IS021</t>
  </si>
  <si>
    <t>Pragathi. Y</t>
  </si>
  <si>
    <t>4PS23CB030</t>
  </si>
  <si>
    <t>Revathi H G</t>
  </si>
  <si>
    <t>4PS22CS136</t>
  </si>
  <si>
    <t>Chandan Cr</t>
  </si>
  <si>
    <t>4PS22CI003</t>
  </si>
  <si>
    <t xml:space="preserve">Koushik Jain S </t>
  </si>
  <si>
    <t>4PS23CI026</t>
  </si>
  <si>
    <t>Dhanush M</t>
  </si>
  <si>
    <t>4PS22CI010</t>
  </si>
  <si>
    <t>Jeevitha Raj A</t>
  </si>
  <si>
    <t>4PS22CS070</t>
  </si>
  <si>
    <t>Hithaishi Patel Hl</t>
  </si>
  <si>
    <t>4PS23CI021</t>
  </si>
  <si>
    <t xml:space="preserve">Dhrithi M.V </t>
  </si>
  <si>
    <t>4PS23CI017</t>
  </si>
  <si>
    <t xml:space="preserve">Hema Hemmige H S </t>
  </si>
  <si>
    <t>4PS23CD013</t>
  </si>
  <si>
    <t>Sadhana</t>
  </si>
  <si>
    <t>4PS23CD047</t>
  </si>
  <si>
    <t>Darshan M Hegde</t>
  </si>
  <si>
    <t>4PS22EC032</t>
  </si>
  <si>
    <t>Syeda Shifa Tehniyath</t>
  </si>
  <si>
    <t>4PS23CB045</t>
  </si>
  <si>
    <t xml:space="preserve">M Spoorthi </t>
  </si>
  <si>
    <t>24CIDIP021</t>
  </si>
  <si>
    <t>Keerthana.K</t>
  </si>
  <si>
    <t>4PS23CS410</t>
  </si>
  <si>
    <t>Thejas Ms</t>
  </si>
  <si>
    <t>4PS23EC163</t>
  </si>
  <si>
    <t>Chandan G S</t>
  </si>
  <si>
    <t>4PS23CI012</t>
  </si>
  <si>
    <t>Mohammed Adnan Hagalwadi</t>
  </si>
  <si>
    <t>4PS22EC092</t>
  </si>
  <si>
    <t>Adithya B K</t>
  </si>
  <si>
    <t>4PS23CI003</t>
  </si>
  <si>
    <t xml:space="preserve">Pratheeksha Sn </t>
  </si>
  <si>
    <t>4PS23CI043</t>
  </si>
  <si>
    <t>Jeevan H S</t>
  </si>
  <si>
    <t>4PS22CS069</t>
  </si>
  <si>
    <t>Pooja Chauhan</t>
  </si>
  <si>
    <t>4PS22CS118</t>
  </si>
  <si>
    <t>Ganesh.R</t>
  </si>
  <si>
    <t>4PS22EC044</t>
  </si>
  <si>
    <t>Nakul Gowda Kp</t>
  </si>
  <si>
    <t>4PS23CD031</t>
  </si>
  <si>
    <t>Nandish Patel Yj</t>
  </si>
  <si>
    <t>4PS23CI035</t>
  </si>
  <si>
    <t>Yudhishtir Narayan H</t>
  </si>
  <si>
    <t>4PS23CI062</t>
  </si>
  <si>
    <t>Keerthan Bj</t>
  </si>
  <si>
    <t>4PS22IS027</t>
  </si>
  <si>
    <t>Manvith Ms</t>
  </si>
  <si>
    <t>4PS22EC087</t>
  </si>
  <si>
    <t>Nanditha D N</t>
  </si>
  <si>
    <t>4PS22CS107</t>
  </si>
  <si>
    <t>Mythri S</t>
  </si>
  <si>
    <t>4PS22CS103</t>
  </si>
  <si>
    <t>Ritesh Sharma</t>
  </si>
  <si>
    <t>4PS22CI042</t>
  </si>
  <si>
    <t>Gavin Brian Furtado</t>
  </si>
  <si>
    <t>4PS22CS052</t>
  </si>
  <si>
    <t>Vasanth Kumar N P</t>
  </si>
  <si>
    <t>4PS22CS188</t>
  </si>
  <si>
    <t xml:space="preserve">Bindu S N </t>
  </si>
  <si>
    <t>4PS23CI010</t>
  </si>
  <si>
    <t>Chiranth S</t>
  </si>
  <si>
    <t>4PS23CI013</t>
  </si>
  <si>
    <t>Shivakumar Gouda S Patil</t>
  </si>
  <si>
    <t>4PS23CI050</t>
  </si>
  <si>
    <t>Harsha Hs</t>
  </si>
  <si>
    <t>4PS23CB014</t>
  </si>
  <si>
    <t>Divyashree N S</t>
  </si>
  <si>
    <t>4PS22CI012</t>
  </si>
  <si>
    <t>Ananya M</t>
  </si>
  <si>
    <t>4PS23CI006</t>
  </si>
  <si>
    <t>4PS23CI007</t>
  </si>
  <si>
    <t xml:space="preserve">Sonali Ts </t>
  </si>
  <si>
    <t>4PS23CI053</t>
  </si>
  <si>
    <t xml:space="preserve">Vaishnavi A </t>
  </si>
  <si>
    <t>4PS23CI058</t>
  </si>
  <si>
    <t>Roopa.K</t>
  </si>
  <si>
    <t>4PS22EE033</t>
  </si>
  <si>
    <t>Manoj S</t>
  </si>
  <si>
    <t>4PS22CS097</t>
  </si>
  <si>
    <t>Amrutha S</t>
  </si>
  <si>
    <t>4PS23CI005</t>
  </si>
  <si>
    <t>Manyashree G R</t>
  </si>
  <si>
    <t>4PS23CI032</t>
  </si>
  <si>
    <t>Jasbir Singh</t>
  </si>
  <si>
    <t>4PS22CS067</t>
  </si>
  <si>
    <t>Pavan Kumar T S</t>
  </si>
  <si>
    <t>4PS22CS117</t>
  </si>
  <si>
    <t>Varun T P</t>
  </si>
  <si>
    <t>4PS22CS187</t>
  </si>
  <si>
    <t>Deepika Bs</t>
  </si>
  <si>
    <t>4PS23IS010</t>
  </si>
  <si>
    <t>Sannith K R</t>
  </si>
  <si>
    <t>4PS22CS146</t>
  </si>
  <si>
    <t>Bhargav.B.S</t>
  </si>
  <si>
    <t>4PS23CI008</t>
  </si>
  <si>
    <t xml:space="preserve">Jeevan P </t>
  </si>
  <si>
    <t>4PS23CI024</t>
  </si>
  <si>
    <t>Kishan Bc</t>
  </si>
  <si>
    <t>4PS22EC076</t>
  </si>
  <si>
    <t xml:space="preserve">Harshvardhan Rawal </t>
  </si>
  <si>
    <t>4PS23CB016</t>
  </si>
  <si>
    <t>Deekshith G</t>
  </si>
  <si>
    <t>4PS23CI014</t>
  </si>
  <si>
    <t>Raghunandan S</t>
  </si>
  <si>
    <t>4PS22EC126</t>
  </si>
  <si>
    <t>Inchara Prakash</t>
  </si>
  <si>
    <t>4PS22EE016</t>
  </si>
  <si>
    <t>Meghana M</t>
  </si>
  <si>
    <t>4PS22CI031</t>
  </si>
  <si>
    <t>Kavana S</t>
  </si>
  <si>
    <t>4PS22CS075</t>
  </si>
  <si>
    <t xml:space="preserve">Pravallika Devireddy </t>
  </si>
  <si>
    <t>4PS23CI015</t>
  </si>
  <si>
    <t>Bhoomika H S</t>
  </si>
  <si>
    <t>4PS22EC015</t>
  </si>
  <si>
    <t>Shambhavi M P</t>
  </si>
  <si>
    <t>4PS22CI046</t>
  </si>
  <si>
    <t>Kushali K M</t>
  </si>
  <si>
    <t>4PS22CI019</t>
  </si>
  <si>
    <t>Sharanya K</t>
  </si>
  <si>
    <t>4PS22CS148</t>
  </si>
  <si>
    <t>Bipin Chandra Sagar S</t>
  </si>
  <si>
    <t>4PS22EC017</t>
  </si>
  <si>
    <t>Dhanush Ds</t>
  </si>
  <si>
    <t>4PS22EC036</t>
  </si>
  <si>
    <t>Samuel Joseph.A</t>
  </si>
  <si>
    <t>4PS23CI403</t>
  </si>
  <si>
    <t>Pavan Gowda T S</t>
  </si>
  <si>
    <t>4PS22CS116</t>
  </si>
  <si>
    <t>Akash H S</t>
  </si>
  <si>
    <t>4PS22CS005</t>
  </si>
  <si>
    <t xml:space="preserve">Samyak Narayan </t>
  </si>
  <si>
    <t>4PS23CB039</t>
  </si>
  <si>
    <t>Bisma Muzaffar</t>
  </si>
  <si>
    <t>4PS23EE402</t>
  </si>
  <si>
    <t>Nishchitha B K</t>
  </si>
  <si>
    <t>4PS23CI037</t>
  </si>
  <si>
    <t xml:space="preserve">Akul Shrivastava </t>
  </si>
  <si>
    <t>4PS23CI004</t>
  </si>
  <si>
    <t>Charan H M</t>
  </si>
  <si>
    <t>4PS22CS028</t>
  </si>
  <si>
    <t>Sheethal Gowda Jr</t>
  </si>
  <si>
    <t>4PS23CI049</t>
  </si>
  <si>
    <t>Amrutha H</t>
  </si>
  <si>
    <t>4PS22EC007</t>
  </si>
  <si>
    <t>Yashvanth H T</t>
  </si>
  <si>
    <t>4PS22EC182</t>
  </si>
  <si>
    <t>Monisha Rani S</t>
  </si>
  <si>
    <t>4PS23CI033</t>
  </si>
  <si>
    <t>Pratheeksha M L</t>
  </si>
  <si>
    <t>4PS22EC121</t>
  </si>
  <si>
    <t>Hemanth Gowda.L.G</t>
  </si>
  <si>
    <t>4PS23CB022</t>
  </si>
  <si>
    <t>Mohith K K</t>
  </si>
  <si>
    <t>4PS23CD029</t>
  </si>
  <si>
    <t xml:space="preserve">Dhanya G </t>
  </si>
  <si>
    <t>4PS23ME020</t>
  </si>
  <si>
    <t>Bj Jayadeva</t>
  </si>
  <si>
    <t>4PS22EE007</t>
  </si>
  <si>
    <t>Vinay Bs</t>
  </si>
  <si>
    <t>4PS22IS057</t>
  </si>
  <si>
    <t xml:space="preserve">Hiranmayi K S </t>
  </si>
  <si>
    <t>4PS23CI020</t>
  </si>
  <si>
    <t>Khaja Bandenawaz</t>
  </si>
  <si>
    <t>4PS22EC073</t>
  </si>
  <si>
    <t>Uday R</t>
  </si>
  <si>
    <t>4PS22IS053</t>
  </si>
  <si>
    <t xml:space="preserve">Thuraganur Rajesh Nakshathra </t>
  </si>
  <si>
    <t>4PS23CI056</t>
  </si>
  <si>
    <t>Ashmitha.S</t>
  </si>
  <si>
    <t>4PS22CS019</t>
  </si>
  <si>
    <t>Deekshith.A</t>
  </si>
  <si>
    <t>4PS22IS015</t>
  </si>
  <si>
    <t>Chirag.D</t>
  </si>
  <si>
    <t>4PS22EC027</t>
  </si>
  <si>
    <t xml:space="preserve">Shokeeb Tariq </t>
  </si>
  <si>
    <t>4PS23IS048</t>
  </si>
  <si>
    <t>Keerthana</t>
  </si>
  <si>
    <t>4PS22EC070</t>
  </si>
  <si>
    <t>Raghav R</t>
  </si>
  <si>
    <t>4PS23CD042</t>
  </si>
  <si>
    <t>Shridhar Agasimani</t>
  </si>
  <si>
    <t>4PS22EE039</t>
  </si>
  <si>
    <t>Akash M</t>
  </si>
  <si>
    <t>4PS23ME005</t>
  </si>
  <si>
    <t>Manasa N</t>
  </si>
  <si>
    <t>4PS23CD023</t>
  </si>
  <si>
    <t>Sudarshan K</t>
  </si>
  <si>
    <t>4PS22CS161</t>
  </si>
  <si>
    <t>Fenaz</t>
  </si>
  <si>
    <t>4PS22CS196</t>
  </si>
  <si>
    <t>Keerthana H S</t>
  </si>
  <si>
    <t>4PS22EE019</t>
  </si>
  <si>
    <t>Madan A</t>
  </si>
  <si>
    <t>4PS22IS033</t>
  </si>
  <si>
    <t>Harsha G</t>
  </si>
  <si>
    <t>4PS23CD011</t>
  </si>
  <si>
    <t>Sneha K M</t>
  </si>
  <si>
    <t>4PS22CS156</t>
  </si>
  <si>
    <t>S N Meghana</t>
  </si>
  <si>
    <t>4PS22EE034</t>
  </si>
  <si>
    <t>Gaana S</t>
  </si>
  <si>
    <t>4PS23CB012</t>
  </si>
  <si>
    <t>Rohithgowda V</t>
  </si>
  <si>
    <t>4PS22CS140</t>
  </si>
  <si>
    <t>Nikhilesh G</t>
  </si>
  <si>
    <t>4PS22EC100</t>
  </si>
  <si>
    <t>Pavan M</t>
  </si>
  <si>
    <t>4PS23EC089</t>
  </si>
  <si>
    <t>Sowjanya S R</t>
  </si>
  <si>
    <t>4PS22EC159</t>
  </si>
  <si>
    <t xml:space="preserve">Nithin Gowda Ba </t>
  </si>
  <si>
    <t>4PS23CI038</t>
  </si>
  <si>
    <t>Manoj</t>
  </si>
  <si>
    <t>4PS22EC085</t>
  </si>
  <si>
    <t xml:space="preserve">Likhitha G T </t>
  </si>
  <si>
    <t>4PS23CV038</t>
  </si>
  <si>
    <t>Anupama.S.</t>
  </si>
  <si>
    <t>4PS22CS013</t>
  </si>
  <si>
    <t>Thanushree M</t>
  </si>
  <si>
    <t>4PS22CS176</t>
  </si>
  <si>
    <t>Chirakshitha S</t>
  </si>
  <si>
    <t>4PS22EC028</t>
  </si>
  <si>
    <t>Bhuvi N</t>
  </si>
  <si>
    <t>4PS23CB006</t>
  </si>
  <si>
    <t>Darshan S</t>
  </si>
  <si>
    <t>4PS23CD007</t>
  </si>
  <si>
    <t>Shreya M Y</t>
  </si>
  <si>
    <t>4PS23EE042</t>
  </si>
  <si>
    <t>Eashanya K R</t>
  </si>
  <si>
    <t>4PS22EC038</t>
  </si>
  <si>
    <t>Shashank Gowda L</t>
  </si>
  <si>
    <t>4PS22IP005</t>
  </si>
  <si>
    <t>Lakshmi R</t>
  </si>
  <si>
    <t>4PS22CI021</t>
  </si>
  <si>
    <t>Punith Kumar C</t>
  </si>
  <si>
    <t>4PS23EE411</t>
  </si>
  <si>
    <t>Ruksana Banu</t>
  </si>
  <si>
    <t>4PS23EC118</t>
  </si>
  <si>
    <t>Poorvika  H R</t>
  </si>
  <si>
    <t>4PS22EC111</t>
  </si>
  <si>
    <t>Gm Abhishek</t>
  </si>
  <si>
    <t>4PS23CI019</t>
  </si>
  <si>
    <t>Umar Farooq</t>
  </si>
  <si>
    <t>4PS23CI057</t>
  </si>
  <si>
    <t>U Nandini</t>
  </si>
  <si>
    <t>4PS22CS179</t>
  </si>
  <si>
    <t>Niharika J</t>
  </si>
  <si>
    <t>4PS23CD034</t>
  </si>
  <si>
    <t>4PS22EC107</t>
  </si>
  <si>
    <t>Nisarga P</t>
  </si>
  <si>
    <t>4PS22EC102</t>
  </si>
  <si>
    <t xml:space="preserve">Mahendra Reddy T </t>
  </si>
  <si>
    <t>4PS23CI030</t>
  </si>
  <si>
    <t>Sanjay V</t>
  </si>
  <si>
    <t>4PS23EE415</t>
  </si>
  <si>
    <t>Vaibhav S</t>
  </si>
  <si>
    <t>4PS22EE043</t>
  </si>
  <si>
    <t>Gana Chinmayi Hc</t>
  </si>
  <si>
    <t>4PS22EE012</t>
  </si>
  <si>
    <t xml:space="preserve">Dhanush B </t>
  </si>
  <si>
    <t>4PS23CI016</t>
  </si>
  <si>
    <t>Chandana T D</t>
  </si>
  <si>
    <t>4PS22EC022</t>
  </si>
  <si>
    <t>Harshitha Pm</t>
  </si>
  <si>
    <t>4PS23IS024</t>
  </si>
  <si>
    <t>Monika M S</t>
  </si>
  <si>
    <t>4PS22CS101</t>
  </si>
  <si>
    <t>Bhuvan G</t>
  </si>
  <si>
    <t>4PS23CS402</t>
  </si>
  <si>
    <t>Nithin A C</t>
  </si>
  <si>
    <t>4PS22EC104</t>
  </si>
  <si>
    <t>Tharun M</t>
  </si>
  <si>
    <t>4PS23CI055</t>
  </si>
  <si>
    <t>Kushal Gm</t>
  </si>
  <si>
    <t>4PS22EC079</t>
  </si>
  <si>
    <t>Manasa R</t>
  </si>
  <si>
    <t>4PS23CV041</t>
  </si>
  <si>
    <t>Khushi V Kumar</t>
  </si>
  <si>
    <t>4PS22EC074</t>
  </si>
  <si>
    <t>Pranav A</t>
  </si>
  <si>
    <t>4PS23CI042</t>
  </si>
  <si>
    <t>Mohith M Y</t>
  </si>
  <si>
    <t>4PS23IS405</t>
  </si>
  <si>
    <t>Hemanth D Murthy</t>
  </si>
  <si>
    <t>4PS23EC045</t>
  </si>
  <si>
    <t>Kavitha C S</t>
  </si>
  <si>
    <t>4PS23CI025</t>
  </si>
  <si>
    <t>Samhitha M C</t>
  </si>
  <si>
    <t>4PS22CS143</t>
  </si>
  <si>
    <t>Kavya M S</t>
  </si>
  <si>
    <t>4PS22EC068</t>
  </si>
  <si>
    <t>Praveen Kumar R</t>
  </si>
  <si>
    <t>4PS23CS412</t>
  </si>
  <si>
    <t>Chandrashekhar</t>
  </si>
  <si>
    <t>4PS22EE010</t>
  </si>
  <si>
    <t>Deepa S</t>
  </si>
  <si>
    <t>4PS22CI008</t>
  </si>
  <si>
    <t>C G Gautam</t>
  </si>
  <si>
    <t>4PS23CV016</t>
  </si>
  <si>
    <t>Basavaraj Nandigatti</t>
  </si>
  <si>
    <t>4PS23EC015</t>
  </si>
  <si>
    <t>Mahantesh</t>
  </si>
  <si>
    <t>4PS23CI029</t>
  </si>
  <si>
    <t xml:space="preserve">Nandakumara M </t>
  </si>
  <si>
    <t>24ISDIP020</t>
  </si>
  <si>
    <t xml:space="preserve">Anusha M K </t>
  </si>
  <si>
    <t>4PS23EC010</t>
  </si>
  <si>
    <t>Chaithrashree Ac</t>
  </si>
  <si>
    <t>4PS22EE009</t>
  </si>
  <si>
    <t>Poorvi P</t>
  </si>
  <si>
    <t>4PS22CS120</t>
  </si>
  <si>
    <t>Vishwanatha S Patel</t>
  </si>
  <si>
    <t>4PS23CI061</t>
  </si>
  <si>
    <t>Chethan Kumar P</t>
  </si>
  <si>
    <t>4PS23EE008</t>
  </si>
  <si>
    <t>Sampada.K.S</t>
  </si>
  <si>
    <t>4PS22CI044</t>
  </si>
  <si>
    <t>Nischitha M C</t>
  </si>
  <si>
    <t>4PS22EC103</t>
  </si>
  <si>
    <t xml:space="preserve">Manoj D M </t>
  </si>
  <si>
    <t>4PS23CI031</t>
  </si>
  <si>
    <t>Bhoomika M</t>
  </si>
  <si>
    <t>4PS22CS021</t>
  </si>
  <si>
    <t>Keerthana N Raj</t>
  </si>
  <si>
    <t>4PS22CS076</t>
  </si>
  <si>
    <t>Piyush Khandelwal</t>
  </si>
  <si>
    <t>4PS22CS077</t>
  </si>
  <si>
    <t xml:space="preserve">Suhas Gowda Hn </t>
  </si>
  <si>
    <t>4PS23CI054</t>
  </si>
  <si>
    <t xml:space="preserve">Pavan Gowda Kr </t>
  </si>
  <si>
    <t>4PS23CI041</t>
  </si>
  <si>
    <t xml:space="preserve">Bindushree B M </t>
  </si>
  <si>
    <t>4PS23ME013</t>
  </si>
  <si>
    <t xml:space="preserve">Yashwanth P M </t>
  </si>
  <si>
    <t>4PS23EC183</t>
  </si>
  <si>
    <t>Bindhu Ks</t>
  </si>
  <si>
    <t>4PS23EE004</t>
  </si>
  <si>
    <t>Sonal H</t>
  </si>
  <si>
    <t>4PS23CI052</t>
  </si>
  <si>
    <t>Prajwal H R</t>
  </si>
  <si>
    <t>4PS22EE026</t>
  </si>
  <si>
    <t xml:space="preserve">Shalini U </t>
  </si>
  <si>
    <t>4PS23EE039</t>
  </si>
  <si>
    <t xml:space="preserve">Madhushree B R </t>
  </si>
  <si>
    <t>4PS23CV040</t>
  </si>
  <si>
    <t>Akash S</t>
  </si>
  <si>
    <t>4PS23EC007</t>
  </si>
  <si>
    <t>Yogesh S</t>
  </si>
  <si>
    <t>4PS23IS067</t>
  </si>
  <si>
    <t xml:space="preserve">Siddesh K N </t>
  </si>
  <si>
    <t>4PS23CS155</t>
  </si>
  <si>
    <t>Ankitha Kavya</t>
  </si>
  <si>
    <t>4PS23EC008</t>
  </si>
  <si>
    <t>4PS23CB040</t>
  </si>
  <si>
    <t>Shushrutha.M</t>
  </si>
  <si>
    <t>4PS23EE044</t>
  </si>
  <si>
    <t>Sohana Mv</t>
  </si>
  <si>
    <t>4PS22EC156</t>
  </si>
  <si>
    <t>Yashashwini P M</t>
  </si>
  <si>
    <t>4PS22IS061</t>
  </si>
  <si>
    <t>Deepthi B M</t>
  </si>
  <si>
    <t>4PS23EC028</t>
  </si>
  <si>
    <t>B Preetham</t>
  </si>
  <si>
    <t>4PS22EC011</t>
  </si>
  <si>
    <t>Bhoomika K</t>
  </si>
  <si>
    <t>4PS23ME012</t>
  </si>
  <si>
    <t>Prakruthi Gowda Ba</t>
  </si>
  <si>
    <t>4PS23CD040</t>
  </si>
  <si>
    <t>Inchara S</t>
  </si>
  <si>
    <t>4PS23EC048</t>
  </si>
  <si>
    <t>Aditya Sah</t>
  </si>
  <si>
    <t>4PS22CS004</t>
  </si>
  <si>
    <t xml:space="preserve">Pratibha S Patil </t>
  </si>
  <si>
    <t>4PS23EC098</t>
  </si>
  <si>
    <t>Praveena M</t>
  </si>
  <si>
    <t>24CIDIP019</t>
  </si>
  <si>
    <t>Vidya Np</t>
  </si>
  <si>
    <t>4PS23EE418</t>
  </si>
  <si>
    <t xml:space="preserve">Mohan Kumar H S </t>
  </si>
  <si>
    <t>24CIDIP022</t>
  </si>
  <si>
    <t>Lalith N</t>
  </si>
  <si>
    <t>4PS23CI027</t>
  </si>
  <si>
    <t>Nayana T P</t>
  </si>
  <si>
    <t>4PS22CS109</t>
  </si>
  <si>
    <t>Rohan S M</t>
  </si>
  <si>
    <t>4PS22CS139</t>
  </si>
  <si>
    <t>Jyothi.K</t>
  </si>
  <si>
    <t>4PS22CS071</t>
  </si>
  <si>
    <t>Sushmitha B</t>
  </si>
  <si>
    <t>4PS23EC156</t>
  </si>
  <si>
    <t>Mahendra</t>
  </si>
  <si>
    <t>4PS23EC068</t>
  </si>
  <si>
    <t>Likhitha Dn</t>
  </si>
  <si>
    <t>4PS22CS086</t>
  </si>
  <si>
    <t>Manisha K M</t>
  </si>
  <si>
    <t>4PS22CS094</t>
  </si>
  <si>
    <t>4PS23EC140</t>
  </si>
  <si>
    <t>Lisha N S</t>
  </si>
  <si>
    <t>4PS23EC065</t>
  </si>
  <si>
    <t>1st year</t>
  </si>
  <si>
    <t>3rd year</t>
  </si>
  <si>
    <t xml:space="preserve">CS </t>
  </si>
  <si>
    <t>EC</t>
  </si>
  <si>
    <t xml:space="preserve">IS </t>
  </si>
  <si>
    <t>2nd year</t>
  </si>
  <si>
    <t>CB</t>
  </si>
  <si>
    <t>CD</t>
  </si>
  <si>
    <t>CS</t>
  </si>
  <si>
    <t>EE</t>
  </si>
  <si>
    <t>IS</t>
  </si>
  <si>
    <t>1st year selecte for 100</t>
  </si>
  <si>
    <t>Quiz</t>
  </si>
  <si>
    <t>Coding</t>
  </si>
  <si>
    <t>CIDIP</t>
  </si>
  <si>
    <t>2nd year selected for 100</t>
  </si>
  <si>
    <t>Tech Quiz</t>
  </si>
  <si>
    <t>ME</t>
  </si>
  <si>
    <t>CV</t>
  </si>
  <si>
    <t>Total</t>
  </si>
  <si>
    <t>3rd year selected for 100</t>
  </si>
  <si>
    <t>Total Students Count</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</si>
</sst>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0&quot;/3&quot;"/>
    <numFmt numFmtId="165" formatCode="0&quot;/6&quot;"/>
    <numFmt numFmtId="166" formatCode="0&quot;/8&quot;"/>
    <numFmt numFmtId="167" formatCode="0&quot;/5&quot;"/>
    <numFmt numFmtId="168" formatCode="0&quot;/4&quot;"/>
    <numFmt numFmtId="169" formatCode="0&quot;/0&quot;"/>
    <numFmt numFmtId="170" formatCode="0&quot;/12&quot;"/>
    <numFmt numFmtId="171" formatCode="0&quot;/50&quot;"/>
    <numFmt numFmtId="172" formatCode="0&quot;/10&quot;"/>
    <numFmt numFmtId="173" formatCode="0.0&quot;/10&quot;"/>
    <numFmt numFmtId="174" formatCode="0&quot;/16&quot;"/>
    <numFmt numFmtId="175" formatCode="0&quot;/21&quot;"/>
    <numFmt numFmtId="176" formatCode="0&quot;/32&quot;"/>
    <numFmt numFmtId="177" formatCode="0&quot;/75&quot;"/>
  </numFmts>
  <fonts count="6">
    <font>
      <sz val="10.0"/>
      <color rgb="FF000000"/>
      <name val="Arial"/>
      <scheme val="minor"/>
    </font>
    <font>
      <b/>
      <color theme="1"/>
      <name val="Arial"/>
      <scheme val="minor"/>
    </font>
    <font>
      <color theme="1"/>
      <name val="Arial"/>
    </font>
    <font>
      <b/>
      <color theme="1"/>
      <name val="Arial"/>
    </font>
    <font>
      <color theme="1"/>
      <name val="Arial"/>
      <scheme val="minor"/>
    </font>
    <font>
      <u/>
      <color rgb="FF1155CC"/>
      <name val="Arial"/>
    </font>
  </fonts>
  <fills count="25">
    <fill>
      <patternFill patternType="none"/>
    </fill>
    <fill>
      <patternFill patternType="lightGray"/>
    </fill>
    <fill>
      <patternFill patternType="solid">
        <fgColor rgb="FFD5A6BD"/>
        <bgColor rgb="FFD5A6BD"/>
      </patternFill>
    </fill>
    <fill>
      <patternFill patternType="solid">
        <fgColor rgb="FF9FC5E8"/>
        <bgColor rgb="FF9FC5E8"/>
      </patternFill>
    </fill>
    <fill>
      <patternFill patternType="solid">
        <fgColor rgb="FFB7B7B7"/>
        <bgColor rgb="FFB7B7B7"/>
      </patternFill>
    </fill>
    <fill>
      <patternFill patternType="solid">
        <fgColor rgb="FFFF0000"/>
        <bgColor rgb="FFFF0000"/>
      </patternFill>
    </fill>
    <fill>
      <patternFill patternType="solid">
        <fgColor rgb="FFFFFF00"/>
        <bgColor rgb="FFFFFF00"/>
      </patternFill>
    </fill>
    <fill>
      <patternFill patternType="solid">
        <fgColor rgb="FF93C47D"/>
        <bgColor rgb="FF93C47D"/>
      </patternFill>
    </fill>
    <fill>
      <patternFill patternType="solid">
        <fgColor rgb="FF4A86E8"/>
        <bgColor rgb="FF4A86E8"/>
      </patternFill>
    </fill>
    <fill>
      <patternFill patternType="solid">
        <fgColor rgb="FFCCCCCC"/>
        <bgColor rgb="FFCCCCCC"/>
      </patternFill>
    </fill>
    <fill>
      <patternFill patternType="solid">
        <fgColor rgb="FFEAD1DC"/>
        <bgColor rgb="FFEAD1DC"/>
      </patternFill>
    </fill>
    <fill>
      <patternFill patternType="solid">
        <fgColor rgb="FFFF00FF"/>
        <bgColor rgb="FFFF00FF"/>
      </patternFill>
    </fill>
    <fill>
      <patternFill patternType="solid">
        <fgColor rgb="FFFFE599"/>
        <bgColor rgb="FFFFE599"/>
      </patternFill>
    </fill>
    <fill>
      <patternFill patternType="solid">
        <fgColor rgb="FFFFD966"/>
        <bgColor rgb="FFFFD966"/>
      </patternFill>
    </fill>
    <fill>
      <patternFill patternType="solid">
        <fgColor rgb="FF00FFFF"/>
        <bgColor rgb="FF00FFFF"/>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B4A7D6"/>
        <bgColor rgb="FFB4A7D6"/>
      </patternFill>
    </fill>
    <fill>
      <patternFill patternType="solid">
        <fgColor rgb="FF6D9EEB"/>
        <bgColor rgb="FF6D9EEB"/>
      </patternFill>
    </fill>
  </fills>
  <borders count="5">
    <border/>
    <border>
      <left style="thick">
        <color rgb="FF0000FF"/>
      </left>
      <right style="thick">
        <color rgb="FF0000FF"/>
      </right>
      <top style="thick">
        <color rgb="FF0000FF"/>
      </top>
      <bottom style="thick">
        <color rgb="FF0000F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2" numFmtId="0" xfId="0" applyAlignment="1" applyFont="1">
      <alignment vertical="bottom"/>
    </xf>
    <xf borderId="0" fillId="4" fontId="3" numFmtId="0" xfId="0" applyAlignment="1" applyFill="1" applyFont="1">
      <alignment horizontal="center" vertical="bottom"/>
    </xf>
    <xf borderId="0" fillId="5" fontId="3" numFmtId="0" xfId="0" applyAlignment="1" applyFill="1" applyFont="1">
      <alignment horizontal="center" readingOrder="0" vertical="bottom"/>
    </xf>
    <xf borderId="0" fillId="6" fontId="3" numFmtId="0" xfId="0" applyAlignment="1" applyFill="1" applyFont="1">
      <alignment horizontal="center" readingOrder="0" vertical="bottom"/>
    </xf>
    <xf borderId="0" fillId="7" fontId="3" numFmtId="0" xfId="0" applyAlignment="1" applyFill="1" applyFont="1">
      <alignment horizontal="center" readingOrder="0" vertical="bottom"/>
    </xf>
    <xf borderId="0" fillId="8" fontId="3" numFmtId="0" xfId="0" applyAlignment="1" applyFill="1" applyFont="1">
      <alignment horizontal="center" readingOrder="0" vertical="bottom"/>
    </xf>
    <xf borderId="0" fillId="9" fontId="3" numFmtId="0" xfId="0" applyAlignment="1" applyFill="1" applyFont="1">
      <alignment horizontal="center" vertical="bottom"/>
    </xf>
    <xf borderId="1" fillId="0" fontId="3" numFmtId="0" xfId="0" applyAlignment="1" applyBorder="1" applyFont="1">
      <alignment vertical="bottom"/>
    </xf>
    <xf borderId="1" fillId="0" fontId="3" numFmtId="164" xfId="0" applyAlignment="1" applyBorder="1" applyFont="1" applyNumberFormat="1">
      <alignment readingOrder="0" vertical="bottom"/>
    </xf>
    <xf borderId="1" fillId="0" fontId="1" numFmtId="165" xfId="0" applyAlignment="1" applyBorder="1" applyFont="1" applyNumberFormat="1">
      <alignment readingOrder="0"/>
    </xf>
    <xf borderId="1" fillId="0" fontId="1" numFmtId="166" xfId="0" applyAlignment="1" applyBorder="1" applyFont="1" applyNumberFormat="1">
      <alignment readingOrder="0"/>
    </xf>
    <xf borderId="1" fillId="0" fontId="1" numFmtId="167" xfId="0" applyAlignment="1" applyBorder="1" applyFont="1" applyNumberFormat="1">
      <alignment readingOrder="0"/>
    </xf>
    <xf borderId="1" fillId="0" fontId="1" numFmtId="168" xfId="0" applyAlignment="1" applyBorder="1" applyFont="1" applyNumberFormat="1">
      <alignment readingOrder="0"/>
    </xf>
    <xf borderId="1" fillId="0" fontId="1" numFmtId="169" xfId="0" applyAlignment="1" applyBorder="1" applyFont="1" applyNumberFormat="1">
      <alignment readingOrder="0"/>
    </xf>
    <xf borderId="1" fillId="0" fontId="1" numFmtId="170" xfId="0" applyAlignment="1" applyBorder="1" applyFont="1" applyNumberFormat="1">
      <alignment readingOrder="0"/>
    </xf>
    <xf borderId="1" fillId="0" fontId="1" numFmtId="0" xfId="0" applyAlignment="1" applyBorder="1" applyFont="1">
      <alignment readingOrder="0"/>
    </xf>
    <xf borderId="1" fillId="0" fontId="1" numFmtId="171" xfId="0" applyAlignment="1" applyBorder="1" applyFont="1" applyNumberFormat="1">
      <alignment readingOrder="0"/>
    </xf>
    <xf borderId="1" fillId="0" fontId="1" numFmtId="0" xfId="0" applyAlignment="1" applyBorder="1" applyFont="1">
      <alignment horizontal="right" readingOrder="0"/>
    </xf>
    <xf borderId="0" fillId="0" fontId="1" numFmtId="172" xfId="0" applyAlignment="1" applyFont="1" applyNumberFormat="1">
      <alignment readingOrder="0"/>
    </xf>
    <xf borderId="0" fillId="0" fontId="1" numFmtId="173" xfId="0" applyAlignment="1" applyFont="1" applyNumberFormat="1">
      <alignment readingOrder="0"/>
    </xf>
    <xf borderId="0" fillId="9" fontId="1" numFmtId="0" xfId="0" applyAlignment="1" applyFont="1">
      <alignment readingOrder="0"/>
    </xf>
    <xf borderId="0" fillId="0" fontId="1" numFmtId="165" xfId="0" applyAlignment="1" applyFont="1" applyNumberFormat="1">
      <alignment readingOrder="0"/>
    </xf>
    <xf borderId="0" fillId="0" fontId="1" numFmtId="174" xfId="0" applyAlignment="1" applyFont="1" applyNumberFormat="1">
      <alignment readingOrder="0"/>
    </xf>
    <xf borderId="0" fillId="0" fontId="1" numFmtId="175" xfId="0" applyAlignment="1" applyFont="1" applyNumberFormat="1">
      <alignment readingOrder="0"/>
    </xf>
    <xf borderId="0" fillId="0" fontId="1" numFmtId="176" xfId="0" applyAlignment="1" applyFont="1" applyNumberFormat="1">
      <alignment readingOrder="0"/>
    </xf>
    <xf borderId="0" fillId="0" fontId="1" numFmtId="177" xfId="0" applyAlignment="1" applyFont="1" applyNumberFormat="1">
      <alignment readingOrder="0"/>
    </xf>
    <xf borderId="0" fillId="0" fontId="4" numFmtId="0" xfId="0" applyAlignment="1" applyFont="1">
      <alignment readingOrder="0"/>
    </xf>
    <xf borderId="0" fillId="3" fontId="4" numFmtId="0" xfId="0" applyAlignment="1" applyFont="1">
      <alignment readingOrder="0"/>
    </xf>
    <xf borderId="0" fillId="0" fontId="4" numFmtId="0" xfId="0" applyFont="1"/>
    <xf borderId="0" fillId="0" fontId="2" numFmtId="0" xfId="0" applyAlignment="1" applyFont="1">
      <alignment horizontal="right" vertical="bottom"/>
    </xf>
    <xf borderId="0" fillId="3" fontId="2" numFmtId="0" xfId="0" applyAlignment="1" applyFont="1">
      <alignment readingOrder="0" shrinkToFit="0" vertical="bottom" wrapText="0"/>
    </xf>
    <xf borderId="0" fillId="2" fontId="4" numFmtId="0" xfId="0" applyAlignment="1" applyFont="1">
      <alignment readingOrder="0"/>
    </xf>
    <xf borderId="0" fillId="0" fontId="2" numFmtId="0" xfId="0" applyAlignment="1" applyFont="1">
      <alignment horizontal="right" readingOrder="0" vertical="bottom"/>
    </xf>
    <xf borderId="0" fillId="0" fontId="2" numFmtId="0" xfId="0" applyAlignment="1" applyFont="1">
      <alignment horizontal="right" readingOrder="0" shrinkToFit="0" vertical="bottom" wrapText="1"/>
    </xf>
    <xf borderId="0" fillId="4" fontId="4" numFmtId="0" xfId="0" applyAlignment="1" applyFont="1">
      <alignment readingOrder="0"/>
    </xf>
    <xf borderId="0" fillId="9" fontId="4" numFmtId="0" xfId="0" applyAlignment="1" applyFont="1">
      <alignment readingOrder="0"/>
    </xf>
    <xf borderId="0" fillId="9" fontId="4" numFmtId="0" xfId="0" applyAlignment="1" applyFont="1">
      <alignment horizontal="right" readingOrder="0"/>
    </xf>
    <xf borderId="0" fillId="0" fontId="4" numFmtId="164" xfId="0" applyAlignment="1" applyFont="1" applyNumberFormat="1">
      <alignment readingOrder="0"/>
    </xf>
    <xf borderId="0" fillId="0" fontId="4" numFmtId="165" xfId="0" applyAlignment="1" applyFont="1" applyNumberFormat="1">
      <alignment readingOrder="0"/>
    </xf>
    <xf borderId="0" fillId="0" fontId="4" numFmtId="166" xfId="0" applyAlignment="1" applyFont="1" applyNumberFormat="1">
      <alignment readingOrder="0"/>
    </xf>
    <xf borderId="0" fillId="0" fontId="4" numFmtId="167" xfId="0" applyAlignment="1" applyFont="1" applyNumberFormat="1">
      <alignment readingOrder="0"/>
    </xf>
    <xf borderId="0" fillId="0" fontId="4" numFmtId="168" xfId="0" applyAlignment="1" applyFont="1" applyNumberFormat="1">
      <alignment readingOrder="0"/>
    </xf>
    <xf borderId="0" fillId="0" fontId="4" numFmtId="169" xfId="0" applyAlignment="1" applyFont="1" applyNumberFormat="1">
      <alignment readingOrder="0"/>
    </xf>
    <xf borderId="0" fillId="0" fontId="4" numFmtId="170" xfId="0" applyAlignment="1" applyFont="1" applyNumberFormat="1">
      <alignment readingOrder="0"/>
    </xf>
    <xf borderId="0" fillId="0" fontId="2" numFmtId="164" xfId="0" applyAlignment="1" applyFont="1" applyNumberFormat="1">
      <alignment horizontal="right" vertical="bottom"/>
    </xf>
    <xf borderId="0" fillId="0" fontId="2" numFmtId="167" xfId="0" applyAlignment="1" applyFont="1" applyNumberFormat="1">
      <alignment horizontal="right" vertical="bottom"/>
    </xf>
    <xf borderId="0" fillId="0" fontId="2" numFmtId="169" xfId="0" applyAlignment="1" applyFont="1" applyNumberFormat="1">
      <alignment horizontal="right" vertical="bottom"/>
    </xf>
    <xf borderId="0" fillId="0" fontId="2" numFmtId="171" xfId="0" applyAlignment="1" applyFont="1" applyNumberFormat="1">
      <alignment horizontal="right" vertical="bottom"/>
    </xf>
    <xf borderId="0" fillId="0" fontId="4" numFmtId="172" xfId="0" applyAlignment="1" applyFont="1" applyNumberFormat="1">
      <alignment readingOrder="0"/>
    </xf>
    <xf borderId="0" fillId="0" fontId="4" numFmtId="173" xfId="0" applyAlignment="1" applyFont="1" applyNumberFormat="1">
      <alignment readingOrder="0"/>
    </xf>
    <xf borderId="0" fillId="9" fontId="4" numFmtId="0" xfId="0" applyFont="1"/>
    <xf borderId="0" fillId="0" fontId="4" numFmtId="174" xfId="0" applyAlignment="1" applyFont="1" applyNumberFormat="1">
      <alignment readingOrder="0"/>
    </xf>
    <xf borderId="0" fillId="0" fontId="4" numFmtId="175" xfId="0" applyAlignment="1" applyFont="1" applyNumberFormat="1">
      <alignment readingOrder="0"/>
    </xf>
    <xf borderId="0" fillId="0" fontId="4" numFmtId="176" xfId="0" applyAlignment="1" applyFont="1" applyNumberFormat="1">
      <alignment readingOrder="0"/>
    </xf>
    <xf borderId="0" fillId="0" fontId="4" numFmtId="177" xfId="0" applyAlignment="1" applyFont="1" applyNumberFormat="1">
      <alignment readingOrder="0"/>
    </xf>
    <xf borderId="0" fillId="0" fontId="4" numFmtId="0" xfId="0" applyAlignment="1" applyFont="1">
      <alignment horizontal="right" readingOrder="0"/>
    </xf>
    <xf borderId="0" fillId="3" fontId="2" numFmtId="0" xfId="0" applyAlignment="1" applyFont="1">
      <alignment readingOrder="0" shrinkToFit="0" vertical="bottom" wrapText="0"/>
    </xf>
    <xf borderId="0" fillId="0" fontId="2" numFmtId="165" xfId="0" applyAlignment="1" applyFont="1" applyNumberFormat="1">
      <alignment horizontal="right" readingOrder="0" vertical="bottom"/>
    </xf>
    <xf borderId="0" fillId="0" fontId="2" numFmtId="166" xfId="0" applyAlignment="1" applyFont="1" applyNumberFormat="1">
      <alignment horizontal="right" readingOrder="0" vertical="bottom"/>
    </xf>
    <xf borderId="0" fillId="0" fontId="2" numFmtId="167" xfId="0" applyAlignment="1" applyFont="1" applyNumberFormat="1">
      <alignment readingOrder="0" vertical="bottom"/>
    </xf>
    <xf borderId="0" fillId="0" fontId="2" numFmtId="168" xfId="0" applyAlignment="1" applyFont="1" applyNumberFormat="1">
      <alignment readingOrder="0" vertical="bottom"/>
    </xf>
    <xf borderId="0" fillId="0" fontId="2" numFmtId="165" xfId="0" applyAlignment="1" applyFont="1" applyNumberFormat="1">
      <alignment readingOrder="0" vertical="bottom"/>
    </xf>
    <xf borderId="0" fillId="0" fontId="2" numFmtId="169" xfId="0" applyAlignment="1" applyFont="1" applyNumberFormat="1">
      <alignment readingOrder="0" vertical="bottom"/>
    </xf>
    <xf borderId="0" fillId="0" fontId="2" numFmtId="170" xfId="0" applyAlignment="1" applyFont="1" applyNumberFormat="1">
      <alignment readingOrder="0" vertical="bottom"/>
    </xf>
    <xf borderId="0" fillId="0" fontId="2" numFmtId="0" xfId="0" applyAlignment="1" applyFont="1">
      <alignment readingOrder="0" vertical="bottom"/>
    </xf>
    <xf borderId="0" fillId="0" fontId="2" numFmtId="172" xfId="0" applyAlignment="1" applyFont="1" applyNumberFormat="1">
      <alignment readingOrder="0" vertical="bottom"/>
    </xf>
    <xf borderId="0" fillId="0" fontId="2" numFmtId="173" xfId="0" applyAlignment="1" applyFont="1" applyNumberFormat="1">
      <alignment readingOrder="0" vertical="bottom"/>
    </xf>
    <xf borderId="0" fillId="0" fontId="2" numFmtId="174" xfId="0" applyAlignment="1" applyFont="1" applyNumberFormat="1">
      <alignment readingOrder="0" vertical="bottom"/>
    </xf>
    <xf borderId="0" fillId="0" fontId="2" numFmtId="175" xfId="0" applyAlignment="1" applyFont="1" applyNumberFormat="1">
      <alignment readingOrder="0" vertical="bottom"/>
    </xf>
    <xf borderId="0" fillId="0" fontId="2" numFmtId="176" xfId="0" applyAlignment="1" applyFont="1" applyNumberFormat="1">
      <alignment readingOrder="0" vertical="bottom"/>
    </xf>
    <xf borderId="0" fillId="0" fontId="2" numFmtId="177" xfId="0" applyAlignment="1" applyFont="1" applyNumberFormat="1">
      <alignment readingOrder="0" vertical="bottom"/>
    </xf>
    <xf borderId="0" fillId="3" fontId="5" numFmtId="0" xfId="0" applyAlignment="1" applyFont="1">
      <alignment readingOrder="0" shrinkToFit="0" vertical="bottom" wrapText="0"/>
    </xf>
    <xf borderId="0" fillId="0" fontId="4" numFmtId="171" xfId="0" applyAlignment="1" applyFont="1" applyNumberFormat="1">
      <alignment readingOrder="0"/>
    </xf>
    <xf borderId="0" fillId="0" fontId="2" numFmtId="171" xfId="0" applyAlignment="1" applyFont="1" applyNumberFormat="1">
      <alignment readingOrder="0" vertical="bottom"/>
    </xf>
    <xf borderId="0" fillId="0" fontId="2" numFmtId="0" xfId="0" applyAlignment="1" applyFont="1">
      <alignment horizontal="right" readingOrder="0" shrinkToFit="0" vertical="bottom" wrapText="0"/>
    </xf>
    <xf borderId="0" fillId="4" fontId="4" numFmtId="0" xfId="0" applyFont="1"/>
    <xf borderId="0" fillId="9" fontId="4" numFmtId="0" xfId="0" applyAlignment="1" applyFont="1">
      <alignment horizontal="left"/>
    </xf>
    <xf borderId="0" fillId="0" fontId="4" numFmtId="164" xfId="0" applyFont="1" applyNumberFormat="1"/>
    <xf borderId="0" fillId="0" fontId="4" numFmtId="165" xfId="0" applyFont="1" applyNumberFormat="1"/>
    <xf borderId="0" fillId="0" fontId="4" numFmtId="166" xfId="0" applyFont="1" applyNumberFormat="1"/>
    <xf borderId="0" fillId="0" fontId="4" numFmtId="167" xfId="0" applyFont="1" applyNumberFormat="1"/>
    <xf borderId="0" fillId="0" fontId="4" numFmtId="168" xfId="0" applyFont="1" applyNumberFormat="1"/>
    <xf borderId="0" fillId="0" fontId="4" numFmtId="169" xfId="0" applyFont="1" applyNumberFormat="1"/>
    <xf borderId="0" fillId="0" fontId="4" numFmtId="170" xfId="0" applyFont="1" applyNumberFormat="1"/>
    <xf borderId="0" fillId="0" fontId="4" numFmtId="171" xfId="0" applyFont="1" applyNumberFormat="1"/>
    <xf borderId="0" fillId="0" fontId="4" numFmtId="0" xfId="0" applyAlignment="1" applyFont="1">
      <alignment horizontal="right"/>
    </xf>
    <xf borderId="0" fillId="0" fontId="4" numFmtId="172" xfId="0" applyFont="1" applyNumberFormat="1"/>
    <xf borderId="0" fillId="0" fontId="4" numFmtId="173" xfId="0" applyFont="1" applyNumberFormat="1"/>
    <xf borderId="0" fillId="0" fontId="4" numFmtId="174" xfId="0" applyFont="1" applyNumberFormat="1"/>
    <xf borderId="0" fillId="0" fontId="4" numFmtId="175" xfId="0" applyFont="1" applyNumberFormat="1"/>
    <xf borderId="0" fillId="0" fontId="4" numFmtId="176" xfId="0" applyFont="1" applyNumberFormat="1"/>
    <xf borderId="0" fillId="0" fontId="4" numFmtId="177" xfId="0" applyFont="1" applyNumberFormat="1"/>
    <xf borderId="0" fillId="10" fontId="1" numFmtId="0" xfId="0" applyAlignment="1" applyFill="1" applyFont="1">
      <alignment readingOrder="0"/>
    </xf>
    <xf borderId="0" fillId="7" fontId="4" numFmtId="0" xfId="0" applyAlignment="1" applyFont="1">
      <alignment readingOrder="0"/>
    </xf>
    <xf borderId="0" fillId="11" fontId="4" numFmtId="0" xfId="0" applyAlignment="1" applyFill="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14" fontId="4" numFmtId="0" xfId="0" applyAlignment="1" applyFill="1" applyFont="1">
      <alignment readingOrder="0"/>
    </xf>
    <xf borderId="0" fillId="14" fontId="4" numFmtId="0" xfId="0" applyFont="1"/>
    <xf borderId="0" fillId="15" fontId="4" numFmtId="0" xfId="0" applyAlignment="1" applyFill="1" applyFont="1">
      <alignment readingOrder="0"/>
    </xf>
    <xf borderId="0" fillId="15" fontId="4" numFmtId="0" xfId="0" applyFont="1"/>
    <xf borderId="0" fillId="16" fontId="4" numFmtId="0" xfId="0" applyAlignment="1" applyFill="1" applyFont="1">
      <alignment readingOrder="0"/>
    </xf>
    <xf borderId="0" fillId="16" fontId="4" numFmtId="0" xfId="0" applyFont="1"/>
    <xf borderId="0" fillId="0" fontId="1" numFmtId="0" xfId="0" applyFont="1"/>
    <xf borderId="2" fillId="15" fontId="4" numFmtId="0" xfId="0" applyAlignment="1" applyBorder="1" applyFont="1">
      <alignment readingOrder="0"/>
    </xf>
    <xf borderId="2" fillId="0" fontId="4" numFmtId="0" xfId="0" applyAlignment="1" applyBorder="1" applyFont="1">
      <alignment readingOrder="0"/>
    </xf>
    <xf borderId="2" fillId="17" fontId="4" numFmtId="0" xfId="0" applyAlignment="1" applyBorder="1" applyFill="1" applyFont="1">
      <alignment readingOrder="0"/>
    </xf>
    <xf borderId="0" fillId="0" fontId="2" numFmtId="0" xfId="0" applyAlignment="1" applyFont="1">
      <alignment vertical="bottom"/>
    </xf>
    <xf borderId="2" fillId="0" fontId="4" numFmtId="0" xfId="0" applyBorder="1" applyFont="1"/>
    <xf borderId="0" fillId="18" fontId="4" numFmtId="0" xfId="0" applyAlignment="1" applyFill="1" applyFont="1">
      <alignment readingOrder="0"/>
    </xf>
    <xf borderId="2" fillId="17" fontId="2" numFmtId="0" xfId="0" applyAlignment="1" applyBorder="1" applyFont="1">
      <alignment readingOrder="0" vertical="bottom"/>
    </xf>
    <xf borderId="2" fillId="17" fontId="2" numFmtId="0" xfId="0" applyAlignment="1" applyBorder="1" applyFont="1">
      <alignment horizontal="right" readingOrder="0" vertical="bottom"/>
    </xf>
    <xf borderId="2" fillId="0" fontId="1" numFmtId="0" xfId="0" applyAlignment="1" applyBorder="1" applyFont="1">
      <alignment readingOrder="0"/>
    </xf>
    <xf borderId="2" fillId="0" fontId="2" numFmtId="0" xfId="0" applyAlignment="1" applyBorder="1" applyFont="1">
      <alignment vertical="bottom"/>
    </xf>
    <xf borderId="2" fillId="0" fontId="2" numFmtId="0" xfId="0" applyAlignment="1" applyBorder="1" applyFont="1">
      <alignment horizontal="right" readingOrder="0" vertical="bottom"/>
    </xf>
    <xf borderId="0" fillId="19" fontId="4" numFmtId="0" xfId="0" applyAlignment="1" applyFill="1" applyFont="1">
      <alignment readingOrder="0"/>
    </xf>
    <xf borderId="0" fillId="20" fontId="4" numFmtId="0" xfId="0" applyAlignment="1" applyFill="1" applyFont="1">
      <alignment readingOrder="0"/>
    </xf>
    <xf borderId="0" fillId="21" fontId="4" numFmtId="0" xfId="0" applyAlignment="1" applyFill="1" applyFont="1">
      <alignment readingOrder="0"/>
    </xf>
    <xf borderId="0" fillId="22" fontId="4" numFmtId="0" xfId="0" applyAlignment="1" applyFill="1" applyFont="1">
      <alignment readingOrder="0"/>
    </xf>
    <xf borderId="0" fillId="23" fontId="4" numFmtId="0" xfId="0" applyAlignment="1" applyFill="1" applyFont="1">
      <alignment readingOrder="0"/>
    </xf>
    <xf borderId="0" fillId="24" fontId="4" numFmtId="0" xfId="0" applyAlignment="1" applyFill="1" applyFont="1">
      <alignment readingOrder="0"/>
    </xf>
    <xf borderId="2" fillId="0" fontId="2" numFmtId="0" xfId="0" applyAlignment="1" applyBorder="1" applyFont="1">
      <alignment readingOrder="0" vertical="bottom"/>
    </xf>
    <xf borderId="3" fillId="0" fontId="2" numFmtId="0" xfId="0" applyAlignment="1" applyBorder="1" applyFont="1">
      <alignment readingOrder="0" vertical="bottom"/>
    </xf>
    <xf borderId="4" fillId="0" fontId="1" numFmtId="0" xfId="0" applyAlignment="1" applyBorder="1" applyFont="1">
      <alignment readingOrder="0"/>
    </xf>
    <xf borderId="4" fillId="0" fontId="4" numFmtId="0" xfId="0" applyBorder="1" applyFont="1"/>
    <xf borderId="0" fillId="19" fontId="4" numFmtId="0" xfId="0" applyFont="1"/>
  </cellXfs>
  <cellStyles count="1">
    <cellStyle xfId="0" name="Normal" builtinId="0"/>
  </cellStyles>
  <dxfs count="3">
    <dxf>
      <font/>
      <fill>
        <patternFill patternType="solid">
          <fgColor rgb="FFFFD966"/>
          <bgColor rgb="FFFFD966"/>
        </patternFill>
      </fill>
      <border/>
    </dxf>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Coding Scores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1'!$A$3:$A$7</c:f>
            </c:strRef>
          </c:cat>
          <c:val>
            <c:numRef>
              <c:f>'Pivot Table 1'!$B$3:$B$7</c:f>
              <c:numCache/>
            </c:numRef>
          </c:val>
        </c:ser>
        <c:axId val="1110810199"/>
        <c:axId val="316457450"/>
      </c:barChart>
      <c:catAx>
        <c:axId val="1110810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Coding Scores</a:t>
                </a:r>
              </a:p>
            </c:rich>
          </c:tx>
          <c:overlay val="0"/>
        </c:title>
        <c:numFmt formatCode="General" sourceLinked="1"/>
        <c:majorTickMark val="none"/>
        <c:minorTickMark val="none"/>
        <c:spPr/>
        <c:txPr>
          <a:bodyPr/>
          <a:lstStyle/>
          <a:p>
            <a:pPr lvl="0">
              <a:defRPr b="0">
                <a:solidFill>
                  <a:srgbClr val="000000"/>
                </a:solidFill>
                <a:latin typeface="+mn-lt"/>
              </a:defRPr>
            </a:pPr>
          </a:p>
        </c:txPr>
        <c:crossAx val="316457450"/>
      </c:catAx>
      <c:valAx>
        <c:axId val="316457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Students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081019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207" sheet="Final Results of Students"/>
  </cacheSource>
  <cacheFields>
    <cacheField name="small Name" numFmtId="0">
      <sharedItems containsBlank="1">
        <s v="Yashaswini M V"/>
        <s v="Chidananda D K "/>
        <s v="Sufiyan Pasha"/>
        <s v="Muralidhar As"/>
        <s v="Harshvardhan Rawal"/>
        <s v="Noor Madiha Fathima "/>
        <s v="Vismay B S"/>
        <s v="Varsha Varadaraju"/>
        <s v="Harshitha Md "/>
        <s v="M S Hithaishini"/>
        <s v="Maanya.J"/>
        <s v="Malavika Y"/>
        <s v="Komal N"/>
        <s v="Akhilesh Gowda Ks"/>
        <s v="Amith Gowda Mp"/>
        <s v="Ananya Mj"/>
        <s v="Ashmitha S"/>
        <s v="Bindushree S"/>
        <s v="Dhanyashree D"/>
        <s v="Ganavi H S"/>
        <s v="Harshitha T S"/>
        <s v="Hema Gk"/>
        <s v="Hemalatha S"/>
        <s v="Hithashree L"/>
        <s v="K P Renukaprasad"/>
        <s v="Kruthika M R"/>
        <s v="Lipika K"/>
        <s v="Manasa S"/>
        <s v="Nandan J M"/>
        <s v="Navjot Singh"/>
        <s v="Panish S"/>
        <s v="Poorvi R Gowda"/>
        <s v="Pranay Ekunde"/>
        <s v="Preethi M S"/>
        <s v="Rachana Br"/>
        <s v="Sinchana.L"/>
        <s v="Spandana M"/>
        <s v="Swathi H U"/>
        <s v="Rajeshwari H C"/>
        <s v="Varshini J"/>
        <s v="Mahadevaswamy M R"/>
        <s v="Aishwarya M"/>
        <s v="Babyshalini M"/>
        <s v="Chaithra Hm"/>
        <s v="Chethana Gh"/>
        <s v="Chitra Shree G L"/>
        <s v="Ganesh Kumar"/>
        <s v="Hani Firdous"/>
        <s v="Harshith S"/>
        <s v="Inchara N M"/>
        <s v="K H Suhas"/>
        <s v="Kavana C P"/>
        <s v="Meghana Ns"/>
        <s v="Punyashree B"/>
        <s v="Rakshitha J R"/>
        <s v="Sinchana V"/>
        <s v="Sonika M H"/>
        <s v="Sonu S"/>
        <s v="Vikas S"/>
        <s v="Harshitha R"/>
        <s v="Shahid Pasha"/>
        <s v="Abhishek Gowda M"/>
        <s v="Akash T P"/>
        <s v="Chinmayi K S"/>
        <s v="Disha T S"/>
        <s v="Jyothsna Shivanya.K.S"/>
        <s v="M Chakravarthy"/>
        <s v="Monisha D R"/>
        <s v="Ruchitha M R"/>
        <s v="Sanjana L"/>
        <s v="Shaik Saaduddin"/>
        <s v="Sinchana R"/>
        <s v="Vanitha S L"/>
        <s v="Varshini Mr"/>
        <s v="Kushal Ms"/>
        <s v="Kushal S"/>
        <s v="Santhosh D"/>
        <s v="Charan B"/>
        <s v="Dhruthi K S"/>
        <s v="Harshitha  Bp"/>
        <s v="Harshitha K"/>
        <s v="Kusuma Gs"/>
        <s v="Preksha P"/>
        <s v="Sinchana Hs"/>
        <s v="Srusti S S"/>
        <s v="Darshan Bg"/>
        <s v="Hethish Gc"/>
        <s v="Jeevan H L"/>
        <s v="Lipika B V"/>
        <s v="Mahim M B"/>
        <s v="Manmohan A L"/>
        <s v="Nandan Reddy K S"/>
        <s v="Pallavi N"/>
        <s v="Rishi.J"/>
        <s v="Sachin Umarge"/>
        <s v="Yashaswini K M"/>
        <s v="Bindu Hs Gowda "/>
        <s v="Disha Hm"/>
        <s v="Mouna.Bm"/>
        <s v="Sanjay Kumar Gp "/>
        <s v="Vishruth Hs"/>
        <s v="Sandesh S"/>
        <s v="Pavan Bhargav Mn"/>
        <s v="Aditya Manhas"/>
        <s v="Anagha P R"/>
        <s v="Ananya G N"/>
        <s v="Harish S"/>
        <s v="Likhitha Raj H S"/>
        <s v="Likitha V Y"/>
        <s v="Neharaj P"/>
        <s v="Priyanshu Mishra"/>
        <s v="Shivakumar Hs"/>
        <s v="Hamsaveni P"/>
        <s v="Minchu N C"/>
        <s v="Arun Kumar K S"/>
        <s v="Ayush Kumar"/>
        <s v="Balaraj Gurikar "/>
        <s v="Bushra Khanum"/>
        <s v="Chandana S Gowda"/>
        <s v="Divyashree M S"/>
        <s v="Gowda Yashvi Manjunath"/>
        <s v="Hemavathi R"/>
        <s v="Jeeva S"/>
        <s v="Krishna Kumar R"/>
        <s v="Kuppam Jayendra Sainatha Reddy"/>
        <s v="Muhammad Abubakr"/>
        <s v="Pushpa Ragha Y S"/>
        <s v="Ranjitha.H"/>
        <s v="Roopashree T R"/>
        <s v="Sanjana K N"/>
        <s v="Sinchana S"/>
        <s v="Spandana B"/>
        <s v="Usha Bm"/>
        <s v="Yogitha A"/>
        <s v="Gowtham Gm"/>
        <s v="Harish Gowda M R"/>
        <s v="Chayasutha"/>
        <s v="Komala E Doddamani"/>
        <s v="M Sakshath"/>
        <s v="Poorvika B E"/>
        <s v="Rohith R Gowda"/>
        <s v="Soujanya S"/>
        <s v="Thanushree M S"/>
        <s v="Venugopal C V"/>
        <s v="Priya Darshini C"/>
        <s v="Gurukirana G"/>
        <s v="Likhitha L D"/>
        <s v="Shriyanka M"/>
        <s v="Spandana P"/>
        <s v="Varsha M S"/>
        <s v="Chandrasekar L"/>
        <s v="Sumithra C"/>
        <s v="Hruthan Ragav Hs"/>
        <s v="Pranathi B H"/>
        <s v="Bhuvan Dm"/>
        <m/>
      </sharedItems>
    </cacheField>
    <cacheField name="Name" numFmtId="0">
      <sharedItems containsBlank="1">
        <m/>
        <s v="HARSHITHA MD "/>
        <s v="M S HITHAISHINI"/>
        <s v="MAANYA.J"/>
        <s v="MALAVIKA Y"/>
        <s v="KOMAL N"/>
        <s v="GANAVI H S"/>
        <s v="HARSHITHA T S"/>
        <s v="HEMA GK"/>
        <s v="HEMALATHA S"/>
        <s v="K P RENUKAPRASAD"/>
        <s v="KRUTHIKA M R"/>
        <s v="LIPIKA K"/>
        <s v="MANASA S"/>
        <s v="NAVJOT SINGH"/>
        <s v="PANISH S"/>
        <s v="PREETHI M S"/>
        <s v="RAJESHWARI H C"/>
        <s v="VARSHINI J"/>
        <s v="CHAITHRA HM"/>
        <s v="CHETHANA GH"/>
        <s v="CHITRA SHREE G L"/>
        <s v="HANI FIRDOUS"/>
        <s v="MEGHANA NS"/>
        <s v="SINCHANA V"/>
        <s v="HARSHITHA R"/>
        <s v="ABHISHEK GOWDA M"/>
        <s v="CHINMAYI K S"/>
        <s v="DISHA T S"/>
        <s v="M CHAKRAVARTHY"/>
        <s v="MONISHA D R"/>
        <s v="RUCHITHA M R"/>
        <s v="VARSHINI MR"/>
        <s v="CHARAN B"/>
        <s v="HARSHITHA  BP"/>
        <s v="HARSHITHA K"/>
        <s v="PREKSHA P"/>
        <s v="SRUSTI S S"/>
        <s v="JEEVAN H L"/>
        <s v="LIPIKA B V"/>
        <s v="MANMOHAN A L"/>
        <s v="NANDAN REDDY K S"/>
        <s v="PALLAVI N"/>
        <s v="SACHIN UMARGE"/>
        <s v="YASHASWINI K M"/>
        <s v="DISHA HM"/>
        <s v="NEHARAJ P"/>
        <s v="MINCHU N C"/>
        <s v="ARUN KUMAR K S"/>
        <s v="BUSHRA KHANUM"/>
        <s v="CHANDANA S GOWDA"/>
        <s v="GOWDA YASHVI MANJUNATH"/>
        <s v="JEEVA S"/>
        <s v="MUHAMMAD ABUBAKR"/>
        <s v="PUSHPA RAGHA Y S"/>
        <s v="RANJITHA.H"/>
        <s v="SINCHANA S"/>
        <s v="SPANDANA B"/>
        <s v="USHA BM"/>
        <s v="KOMALA E DODDAMANI"/>
        <s v="POORVIKA B E"/>
        <s v="THANUSHREE M S"/>
        <s v="PRIYA DARSHINI C"/>
        <s v="GURUKIRANA G"/>
        <s v="SHRIYANKA M"/>
      </sharedItems>
    </cacheField>
    <cacheField name="USN">
      <sharedItems containsBlank="1" containsMixedTypes="1" containsNumber="1" containsInteger="1">
        <n v="8.073729515E9"/>
        <s v="24CIDIP020"/>
        <s v="24CSDIP083"/>
        <s v="24CSDSP021"/>
        <s v="4 PS23CB016"/>
        <s v="44PS23CI039"/>
        <s v="4PS,23CB049"/>
        <s v="4PS13EC173"/>
        <s v="4PS22CI015"/>
        <s v="4PS22CI026"/>
        <s v="4PS22CI027"/>
        <s v="4PS22CI030"/>
        <s v="4PS22CI060"/>
        <s v="4PS22CS006"/>
        <s v="4PS22CS007"/>
        <s v="4PS22CS010"/>
        <s v="4PS22CS0190"/>
        <s v="4PS22CS022"/>
        <s v="4PS22CS038"/>
        <s v="4PS22CS049"/>
        <s v="4PS22CS061"/>
        <s v="4PS22CS062"/>
        <s v="4PS22CS063"/>
        <s v="4PS22CS065"/>
        <s v="4PS22CS072"/>
        <s v="4PS22CS080"/>
        <s v="4PS22CS088"/>
        <s v="4PS22CS092"/>
        <s v="4PS22CS106"/>
        <s v="4PS22CS108"/>
        <s v="4PS22CS114"/>
        <s v="4PS22CS121"/>
        <s v="4PS22CS125"/>
        <s v="4PS22CS128"/>
        <s v="4PS22CS131"/>
        <s v="4PS22CS155"/>
        <s v="4PS22CS158"/>
        <s v="4PS22CS170"/>
        <s v="4PS22CS194"/>
        <s v="4PS22CS197"/>
        <s v="4PS22CS198"/>
        <s v="4PS22EC004"/>
        <s v="4PS22EC012"/>
        <s v="4PS22EC019"/>
        <s v="4PS22EC025"/>
        <s v="4PS22EC030"/>
        <s v="4PS22EC043"/>
        <s v="4PS22EC050"/>
        <s v="4PS22EC053"/>
        <s v="4PS22EC060"/>
        <s v="4PS22EC063"/>
        <s v="4PS22EC067"/>
        <s v="4PS22EC091"/>
        <s v="4PS22EC125"/>
        <s v="4PS22EC131"/>
        <s v="4PS22EC152"/>
        <s v="4PS22EC157"/>
        <s v="4PS22EC158"/>
        <s v="4PS22EC179"/>
        <s v="4PS22EE015"/>
        <s v="4PS22EE037"/>
        <s v="4PS22IS001"/>
        <s v="4PS22IS002"/>
        <s v="4PS22IS012"/>
        <s v="4PS22IS019"/>
        <s v="4PS22IS024"/>
        <s v="4PS22IS031"/>
        <s v="4PS22IS036"/>
        <s v="4PS22IS044"/>
        <s v="4PS22IS047"/>
        <s v="4PS22IS048"/>
        <s v="4PS22IS049"/>
        <s v="4PS22IS055"/>
        <s v="4PS22IS056"/>
        <s v="4PS22IS065"/>
        <s v="4PS22IS092"/>
        <s v="4PS23CB"/>
        <s v="4PS23CB008"/>
        <s v="4PS23CB010"/>
        <s v="4PS23CB019"/>
        <s v="4PS23CB020"/>
        <s v="4PS23CB023"/>
        <s v="4PS23CB034"/>
        <s v="4PS23CB042"/>
        <s v="4PS23CB043"/>
        <s v="4PS23CD006"/>
        <s v="4PS23CD014"/>
        <s v="4PS23CD016"/>
        <s v="4PS23CD021"/>
        <s v="4PS23CD022"/>
        <s v="4PS23CD025"/>
        <s v="4PS23CD032"/>
        <s v="4PS23CD036"/>
        <s v="4PS23CD044"/>
        <s v="4PS23CD046"/>
        <s v="4PS23CD060"/>
        <s v="4PS23CI009"/>
        <s v="4PS23CI018"/>
        <s v="4PS23CI034"/>
        <s v="4PS23CI046"/>
        <s v="4PS23CI060"/>
        <s v="4PS23CI404"/>
        <s v="4PS23CIP40"/>
        <s v="4PS23CS003"/>
        <s v="4PS23CS008"/>
        <s v="4PS23CS009"/>
        <s v="4PS23CS053"/>
        <s v="4PS23CS082"/>
        <s v="4PS23CS084"/>
        <s v="4PS23CS107"/>
        <s v="4PS23CS125"/>
        <s v="4PS23CS150"/>
        <s v="4PS23CS404"/>
        <s v="4PS23CV046"/>
        <s v="4PS23EC012"/>
        <s v="4PS23EC013"/>
        <s v="4PS23EC014"/>
        <s v="4PS23EC019"/>
        <s v="4PS23EC021"/>
        <s v="4PS23EC032"/>
        <s v="4PS23EC036"/>
        <s v="4PS23EC046"/>
        <s v="4PS23EC052"/>
        <s v="4PS23EC059"/>
        <s v="4PS23EC061"/>
        <s v="4PS23EC080"/>
        <s v="4PS23EC106"/>
        <s v="4PS23EC112"/>
        <s v="4PS23EC117"/>
        <s v="4PS23EC124"/>
        <s v="4PS23EC139"/>
        <s v="4PS23EC147"/>
        <s v="4PS23EC171"/>
        <s v="4PS23EC184"/>
        <s v="4PS23EC404"/>
        <s v="4PS23EC405"/>
        <s v="4PS23EE007"/>
        <s v="4PS23EE018"/>
        <s v="4PS23EE019"/>
        <s v="4PS23EE028"/>
        <s v="4PS23EE035"/>
        <s v="4PS23EE046"/>
        <s v="4PS23EE048"/>
        <s v="4PS23EE050"/>
        <s v="4PS23EE410"/>
        <s v="4PS23IS020"/>
        <s v="4PS23IS023"/>
        <s v="4PS23IS031"/>
        <s v="4PS23IS051"/>
        <s v="4PS23IS056"/>
        <s v="4PS23IS062"/>
        <s v="4PS23IS403"/>
        <s v="4PS23ISO58"/>
        <s v="4PS32CI022"/>
        <s v="4PSSSCI038"/>
        <s v="LATERAL ENTRY"/>
        <m/>
      </sharedItems>
    </cacheField>
    <cacheField name="DISC">
      <sharedItems containsBlank="1" containsMixedTypes="1" containsNumber="1" containsInteger="1">
        <b v="0"/>
        <b v="1"/>
        <n v="139.0"/>
        <m/>
      </sharedItems>
    </cacheField>
    <cacheField name="Aptitude">
      <sharedItems containsBlank="1" containsMixedTypes="1" containsNumber="1" containsInteger="1">
        <b v="1"/>
        <b v="0"/>
        <n v="84.0"/>
        <m/>
      </sharedItems>
    </cacheField>
    <cacheField name="Knowledge and Coding">
      <sharedItems containsBlank="1" containsMixedTypes="1" containsNumber="1" containsInteger="1">
        <b v="0"/>
        <b v="1"/>
        <n v="65.0"/>
        <m/>
      </sharedItems>
    </cacheField>
    <cacheField name="Semester" numFmtId="0">
      <sharedItems containsString="0" containsBlank="1" containsNumber="1" containsInteger="1">
        <m/>
        <n v="3.0"/>
        <n v="5.0"/>
        <n v="2.0"/>
        <n v="0.0"/>
      </sharedItems>
    </cacheField>
    <cacheField name="Dominance" numFmtId="0">
      <sharedItems containsString="0" containsBlank="1" containsNumber="1" containsInteger="1">
        <m/>
        <n v="2.0"/>
        <n v="8.0"/>
        <n v="4.0"/>
        <n v="5.0"/>
        <n v="0.0"/>
        <n v="3.0"/>
        <n v="6.0"/>
        <n v="7.0"/>
        <n v="9.0"/>
        <n v="1.0"/>
        <n v="10.0"/>
      </sharedItems>
    </cacheField>
    <cacheField name="Influence" numFmtId="0">
      <sharedItems containsString="0" containsBlank="1" containsNumber="1" containsInteger="1">
        <m/>
        <n v="6.0"/>
      </sharedItems>
    </cacheField>
    <cacheField name="Steadiness" numFmtId="0">
      <sharedItems containsString="0" containsBlank="1" containsNumber="1" containsInteger="1">
        <m/>
        <n v="7.0"/>
      </sharedItems>
    </cacheField>
    <cacheField name="Compliance" numFmtId="0">
      <sharedItems containsString="0" containsBlank="1" containsNumber="1" containsInteger="1">
        <m/>
        <n v="3.0"/>
      </sharedItems>
    </cacheField>
    <cacheField name=" " numFmtId="0">
      <sharedItems containsString="0" containsBlank="1" containsNumber="1" containsInteger="1">
        <m/>
        <n v="21.0"/>
        <n v="20.0"/>
        <n v="16.0"/>
        <n v="19.0"/>
        <n v="18.0"/>
        <n v="23.0"/>
        <n v="22.0"/>
        <n v="24.0"/>
        <n v="25.0"/>
        <n v="26.0"/>
        <n v="17.0"/>
        <n v="0.0"/>
      </sharedItems>
    </cacheField>
    <cacheField name="DominanceP" numFmtId="0">
      <sharedItems containsString="0" containsBlank="1" containsNumber="1" containsInteger="1">
        <m/>
        <n v="24.0"/>
        <n v="20.0"/>
        <n v="0.0"/>
        <n v="16.0"/>
        <n v="11.0"/>
        <n v="30.0"/>
        <n v="27.0"/>
        <n v="33.0"/>
        <n v="36.0"/>
        <n v="38.0"/>
        <n v="6.0"/>
      </sharedItems>
    </cacheField>
    <cacheField name="InfluenceP" numFmtId="0">
      <sharedItems containsString="0" containsBlank="1" containsNumber="1" containsInteger="1">
        <m/>
        <n v="29.0"/>
        <n v="30.0"/>
        <n v="38.0"/>
        <n v="32.0"/>
        <n v="33.0"/>
        <n v="26.0"/>
        <n v="27.0"/>
        <n v="25.0"/>
        <n v="24.0"/>
        <n v="23.0"/>
        <n v="35.0"/>
      </sharedItems>
    </cacheField>
    <cacheField name="SteadinessP" numFmtId="0">
      <sharedItems containsString="0" containsBlank="1" containsNumber="1" containsInteger="1">
        <m/>
        <n v="33.0"/>
        <n v="35.0"/>
        <n v="44.0"/>
        <n v="37.0"/>
        <n v="39.0"/>
        <n v="30.0"/>
        <n v="32.0"/>
        <n v="29.0"/>
        <n v="28.0"/>
        <n v="27.0"/>
        <n v="41.0"/>
      </sharedItems>
    </cacheField>
    <cacheField name="ComplianceP" numFmtId="0">
      <sharedItems containsString="0" containsBlank="1" containsNumber="1" containsInteger="1">
        <m/>
        <n v="14.0"/>
        <n v="15.0"/>
        <n v="19.0"/>
        <n v="16.0"/>
        <n v="17.0"/>
        <n v="13.0"/>
        <n v="12.0"/>
        <n v="18.0"/>
      </sharedItems>
    </cacheField>
    <cacheField name="Top 2 Majority" numFmtId="0">
      <sharedItems containsBlank="1">
        <m/>
        <s v="Steadiness, Influence"/>
        <s v="Dominance, Steadiness"/>
        <s v="Steadiness, Dominance"/>
      </sharedItems>
    </cacheField>
    <cacheField name="Results" numFmtId="0">
      <sharedItems containsBlank="1">
        <m/>
        <s v="You are reliable and encouraging, bringing a steady presence while inspiring others with positivity."/>
        <s v="You are results-oriented yet calm, balancing your ambition with a supportive approach to maintain harmony."/>
        <s v="You are patient yet assertive, offering consistent support while taking charge when needed."/>
      </sharedItems>
    </cacheField>
    <cacheField name="Branch" numFmtId="0">
      <sharedItems containsBlank="1">
        <s v="AIML"/>
        <m/>
        <s v="COMPUTER SCIENCE ENGINEERING"/>
        <s v="E &amp; C"/>
        <s v="ELECTRICAL AND ELECTRONICS ENGINEERING"/>
        <s v="INFORMATION SCIENCE ENGINEERING"/>
        <s v="CSBS"/>
        <s v="Data Science"/>
        <s v="CIVIL ENGINEERING"/>
      </sharedItems>
    </cacheField>
    <cacheField name="Verbal L1" numFmtId="0">
      <sharedItems containsString="0" containsBlank="1" containsNumber="1" containsInteger="1">
        <n v="3.0"/>
        <m/>
        <n v="2.0"/>
        <n v="1.0"/>
        <n v="0.0"/>
      </sharedItems>
    </cacheField>
    <cacheField name="Verbal L2" numFmtId="0">
      <sharedItems containsString="0" containsBlank="1" containsNumber="1" containsInteger="1">
        <n v="6.0"/>
        <m/>
        <n v="4.0"/>
        <n v="2.0"/>
        <n v="0.0"/>
      </sharedItems>
    </cacheField>
    <cacheField name="Verbal L3" numFmtId="0">
      <sharedItems containsString="0" containsBlank="1" containsNumber="1" containsInteger="1">
        <n v="8.0"/>
        <m/>
        <n v="5.0"/>
        <n v="3.0"/>
        <n v="0.0"/>
        <n v="2.0"/>
        <n v="6.0"/>
      </sharedItems>
    </cacheField>
    <cacheField name="Quants L1" numFmtId="0">
      <sharedItems containsString="0" containsBlank="1" containsNumber="1" containsInteger="1">
        <n v="4.0"/>
        <n v="1.0"/>
        <m/>
        <n v="2.0"/>
        <n v="5.0"/>
        <n v="3.0"/>
        <n v="0.0"/>
      </sharedItems>
    </cacheField>
    <cacheField name="Quants L2" numFmtId="0">
      <sharedItems containsString="0" containsBlank="1" containsNumber="1" containsInteger="1">
        <n v="4.0"/>
        <n v="2.0"/>
        <m/>
        <n v="0.0"/>
      </sharedItems>
    </cacheField>
    <cacheField name="Quants L3" numFmtId="0">
      <sharedItems containsString="0" containsBlank="1" containsNumber="1" containsInteger="1">
        <n v="3.0"/>
        <n v="0.0"/>
        <m/>
        <n v="4.0"/>
        <n v="6.0"/>
        <n v="1.0"/>
      </sharedItems>
    </cacheField>
    <cacheField name="Logical L1" numFmtId="0">
      <sharedItems containsString="0" containsBlank="1" containsNumber="1" containsInteger="1">
        <n v="0.0"/>
        <m/>
      </sharedItems>
    </cacheField>
    <cacheField name="Logical L2" numFmtId="0">
      <sharedItems containsString="0" containsBlank="1" containsNumber="1" containsInteger="1">
        <n v="4.0"/>
        <n v="0.0"/>
        <m/>
        <n v="2.0"/>
        <n v="6.0"/>
      </sharedItems>
    </cacheField>
    <cacheField name="Logical L3" numFmtId="0">
      <sharedItems containsString="0" containsBlank="1" containsNumber="1" containsInteger="1">
        <n v="6.0"/>
        <n v="0.0"/>
        <m/>
        <n v="12.0"/>
        <n v="9.0"/>
        <n v="3.0"/>
      </sharedItems>
    </cacheField>
    <cacheField name="Total Verbal Scores" numFmtId="0">
      <sharedItems containsString="0" containsBlank="1" containsNumber="1" containsInteger="1">
        <n v="17.0"/>
        <m/>
        <n v="11.0"/>
        <n v="6.0"/>
        <n v="3.0"/>
        <n v="9.0"/>
        <n v="8.0"/>
        <n v="10.0"/>
        <n v="14.0"/>
        <n v="7.0"/>
        <n v="2.0"/>
        <n v="13.0"/>
        <n v="12.0"/>
        <n v="5.0"/>
        <n v="15.0"/>
        <n v="4.0"/>
      </sharedItems>
    </cacheField>
    <cacheField name="Total Quants Score" numFmtId="0">
      <sharedItems containsString="0" containsBlank="1" containsNumber="1" containsInteger="1">
        <n v="11.0"/>
        <n v="3.0"/>
        <m/>
        <n v="6.0"/>
        <n v="12.0"/>
        <n v="9.0"/>
        <n v="8.0"/>
        <n v="2.0"/>
        <n v="4.0"/>
        <n v="5.0"/>
        <n v="7.0"/>
        <n v="1.0"/>
        <n v="15.0"/>
        <n v="10.0"/>
        <n v="0.0"/>
      </sharedItems>
    </cacheField>
    <cacheField name="Total Logical Scores" numFmtId="0">
      <sharedItems containsString="0" containsBlank="1" containsNumber="1" containsInteger="1">
        <n v="10.0"/>
        <n v="0.0"/>
        <m/>
        <n v="2.0"/>
        <n v="8.0"/>
        <n v="14.0"/>
        <n v="11.0"/>
        <n v="7.0"/>
        <n v="5.0"/>
        <n v="4.0"/>
        <n v="3.0"/>
        <n v="9.0"/>
        <n v="6.0"/>
        <n v="13.0"/>
      </sharedItems>
    </cacheField>
    <cacheField name="Overall Total" numFmtId="0">
      <sharedItems containsString="0" containsBlank="1" containsNumber="1" containsInteger="1">
        <n v="38.0"/>
        <n v="20.0"/>
        <m/>
        <n v="19.0"/>
        <n v="37.0"/>
        <n v="34.0"/>
        <n v="35.0"/>
        <n v="26.0"/>
        <n v="16.0"/>
        <n v="22.0"/>
        <n v="21.0"/>
        <n v="14.0"/>
        <n v="31.0"/>
        <n v="33.0"/>
        <n v="23.0"/>
        <n v="11.0"/>
        <n v="32.0"/>
        <n v="27.0"/>
        <n v="9.0"/>
        <n v="28.0"/>
        <n v="17.0"/>
        <n v="36.0"/>
        <n v="25.0"/>
        <n v="29.0"/>
        <n v="30.0"/>
        <n v="15.0"/>
        <n v="24.0"/>
        <n v="10.0"/>
        <n v="7.0"/>
        <n v="8.0"/>
        <n v="3.0"/>
        <n v="6.0"/>
        <n v="12.0"/>
      </sharedItems>
    </cacheField>
    <cacheField name="Overall level" numFmtId="0">
      <sharedItems containsBlank="1">
        <s v="L3 - Exceptional"/>
        <s v="L2 - Above Average"/>
        <m/>
        <s v="L1 - Below Average"/>
      </sharedItems>
    </cacheField>
    <cacheField name="Level in Verbal" numFmtId="0">
      <sharedItems containsBlank="1">
        <s v="L3 - Exceptional"/>
        <m/>
        <s v="L2 - Above Average"/>
        <s v="L1 - Below Average"/>
      </sharedItems>
    </cacheField>
    <cacheField name="Level in Quants" numFmtId="0">
      <sharedItems containsBlank="1">
        <s v="L3 - Exceptional"/>
        <s v="L1 - Below Average"/>
        <m/>
        <s v="L2 - Above Average"/>
      </sharedItems>
    </cacheField>
    <cacheField name="Level in Logical" numFmtId="0">
      <sharedItems containsBlank="1">
        <s v="L3 - Exceptional"/>
        <s v="L1 - Below Average"/>
        <m/>
        <s v="L2 - Above Average"/>
      </sharedItems>
    </cacheField>
    <cacheField name="Performamce in Verbal" numFmtId="0">
      <sharedItems containsBlank="1">
        <s v="Outstanding verbal skills! Your ability to understand, interpret, and express ideas through words is exceptional. Keep pushing the limits to master even more advanced language tasks."/>
        <m/>
        <s v="You’ve displayed strong verbal reasoning abilities, understanding complex texts and articulating ideas clearly. Continue to expand your vocabulary and comprehension to stay sharp."/>
        <s v="Your verbal skills are on the right track, but some areas may need extra attention. With focused practice, you can improve your vocabulary, comprehension, and communication skills."/>
      </sharedItems>
    </cacheField>
    <cacheField name="Performance in Quants" numFmtId="0">
      <sharedItems containsBlank="1">
        <s v="Excellent work! You have shown exceptional aptitude in quantitative reasoning, tackling problems with ease and accuracy. Keep up the great work, and challenge yourself further to stay ahead."/>
        <s v="Your performance indicates that there’s room for improvement in understanding and applying quantitative concepts. With more practice, you can strengthen your skills in this area."/>
        <m/>
        <s v="You’ve demonstrated a solid grasp of quantitative reasoning and problem-solving. Keep refining your skills for even greater efficiency and speed in tackling complex problems."/>
      </sharedItems>
    </cacheField>
    <cacheField name="Performance in Logical" numFmtId="0">
      <sharedItems containsBlank="1">
        <s v="Excellent work! You have shown exceptional aptitude in quantitative reasoning, tackling problems with ease and accuracy. Keep up the great work, and challenge yourself further to stay ahead."/>
        <s v="Your performance indicates that there’s room for improvement in understanding and applying quantitative concepts. With more practice, you can strengthen your skills in this area."/>
        <m/>
        <s v="You’ve demonstrated a solid grasp of quantitative reasoning and problem-solving. Keep refining your skills for even greater efficiency and speed in tackling complex problems."/>
      </sharedItems>
    </cacheField>
    <cacheField name="Overall Performance" numFmtId="0">
      <sharedItems containsBlank="1">
        <s v="Your aptitude is exceptional across all categories! You are excelling and have the potential to perform at the highest levels. Keep challenging yourself, and consider exploring more advanced materials to maintain your performance."/>
        <s v="You have a strong foundation and are performing well across all categories. Keep up the great work and aim for continuous improvement to achieve even higher levels of performance."/>
        <m/>
        <s v="You’ve made a solid start, but there’s room for growth in all areas of aptitude. With continued effort and practice, you’ll see significant improvement. Stay focused and keep working on strengthening your skills."/>
      </sharedItems>
    </cacheField>
    <cacheField name="Candidate's Email" numFmtId="0">
      <sharedItems containsBlank="1">
        <m/>
        <s v="harshithamd3012@gmail.com"/>
        <s v="mshithaishini7@gmail.com"/>
        <s v="maanyajagadeesh2004@gmail.com"/>
        <s v="malavikashetty8@gmail.com"/>
        <s v="komalgpet@gmail.com"/>
        <s v="ganavigowda161@gmail.com"/>
        <s v="harshithaharshithats@gmail.com"/>
        <s v="hemahemagk058@gmail.com"/>
        <s v="lathash003@gmail.com"/>
        <s v="renukaprasadkp25@gmail.com"/>
        <s v="kruthikashilpa909@gmail.com"/>
        <s v="lipikamamatha@gmail.com"/>
        <s v="manasas29vs@gmail.com"/>
        <s v="navjotsingh143k@gmail.com"/>
        <s v="sureshscmandya@gmail.com"/>
        <s v="preethimshekara@gmail.com"/>
        <s v="rajeshwarisonu3@gmail.com"/>
        <s v="varshinijvarshinij5@gmail.com"/>
        <s v="anusuni293@gmail.com"/>
        <s v="chetanachethu84@gmail.com"/>
        <s v="chitraa1302@gmail.com"/>
        <s v="hanifirdous01@gmail.com"/>
        <s v="meghanans06@gmail.com"/>
        <s v="sinchana13015@gmail.com"/>
        <s v="harshithashetty071@gmail.com"/>
        <s v="abhishek003mgowda@gmail.com"/>
        <s v="chinmayiks27@gmail.com"/>
        <s v="dishats16@gmail.com"/>
        <s v="rams_cm@yahoo.com"/>
        <s v="drmonisha833@gmail.com"/>
        <s v="ruchigowda121@gmail.com"/>
        <s v="varshini982004@gmail.com"/>
        <s v="charanb9880@gmail.com"/>
        <s v="hharshithagowda2@gmail.com"/>
        <s v="harshithakkrishnamurthy@gmail.com"/>
        <s v="prekshaprasannap@gmail.com"/>
        <s v="kushisrusti7@gmail.com"/>
        <s v="jeevanhl81@gmail.com"/>
        <s v="lipikabvlipi@gmail.com"/>
        <s v="manmohanal21@gmail.com"/>
        <s v="nandanreddyks45@gmail.com"/>
        <s v="pallavinnagendra@gmail.com"/>
        <s v="sachinumarge8@gmail.com"/>
        <s v="yashaswinikm2005@gmail.com"/>
        <s v="dishahm1501@gmail.com"/>
        <s v="neharajpneha@gmail.com"/>
        <s v="minchunc1822@gmail.com"/>
        <s v="arunkumarks373@gmail.com"/>
        <s v="bushrakhanum2005@gmail.com"/>
        <s v="chandanasgowda45@gmail.com"/>
        <s v="m91354541@gmail.com"/>
        <s v="j6860712@gmail.com"/>
        <s v="abubakrfm05@gmail.com"/>
        <s v="pushparagays@gmail.com"/>
        <s v="ranjithah004@gmail.com"/>
        <s v="sinchana.s31072005@gmail.com"/>
        <s v="spandugowda208@gmail.com"/>
        <s v="ushabm349@gmail.com"/>
        <s v="komaldoddamani652@gmail.com"/>
        <s v="poorvikagowdabe18@gmail.com"/>
        <s v="thanushreems2005@gmail.com"/>
        <s v="darshinicpriya7@gmail.com"/>
        <s v="gurukirankiralu@gmail.com"/>
        <s v="kharshitha2021@gmail.com"/>
        <s v="shriyyanka.m@gmail.com"/>
      </sharedItems>
    </cacheField>
    <cacheField name="TechQuiz - L4 (Highest Complexity)" numFmtId="0">
      <sharedItems containsString="0" containsBlank="1" containsNumber="1" containsInteger="1">
        <m/>
        <n v="10.0"/>
        <n v="6.0"/>
        <n v="5.0"/>
        <n v="4.0"/>
        <n v="9.0"/>
        <n v="0.0"/>
        <n v="7.0"/>
        <n v="1.0"/>
        <n v="3.0"/>
        <n v="2.0"/>
      </sharedItems>
    </cacheField>
    <cacheField name="TechQuiz - L3 (High Complexity)" numFmtId="0">
      <sharedItems containsString="0" containsBlank="1" containsNumber="1" containsInteger="1">
        <m/>
        <n v="10.0"/>
        <n v="6.0"/>
        <n v="7.0"/>
        <n v="2.0"/>
        <n v="3.0"/>
        <n v="0.0"/>
        <n v="9.0"/>
        <n v="5.0"/>
        <n v="4.0"/>
        <n v="1.0"/>
        <n v="8.0"/>
      </sharedItems>
    </cacheField>
    <cacheField name="TechQuiz - L2 (Medium Complexity)" numFmtId="0">
      <sharedItems containsString="0" containsBlank="1" containsNumber="1" containsInteger="1">
        <m/>
        <n v="10.0"/>
        <n v="3.0"/>
        <n v="5.0"/>
        <n v="7.0"/>
        <n v="0.0"/>
        <n v="4.0"/>
        <n v="1.0"/>
        <n v="8.0"/>
        <n v="9.0"/>
        <n v="6.0"/>
        <n v="2.0"/>
      </sharedItems>
    </cacheField>
    <cacheField name="TechQuiz - L1 (Low Complexity)" numFmtId="0">
      <sharedItems containsString="0" containsBlank="1" containsNumber="1" containsInteger="1">
        <m/>
        <n v="8.0"/>
        <n v="10.0"/>
        <n v="6.0"/>
        <n v="7.0"/>
        <n v="3.0"/>
        <n v="4.0"/>
        <n v="0.0"/>
        <n v="1.0"/>
      </sharedItems>
    </cacheField>
    <cacheField name="TechQuiz total" numFmtId="0">
      <sharedItems containsString="0" containsBlank="1" containsNumber="1" containsInteger="1">
        <m/>
        <n v="38.0"/>
        <n v="36.0"/>
        <n v="29.0"/>
        <n v="34.0"/>
        <n v="12.0"/>
        <n v="26.0"/>
        <n v="23.0"/>
        <n v="27.0"/>
        <n v="33.0"/>
        <n v="35.0"/>
        <n v="32.0"/>
        <n v="40.0"/>
        <n v="1.0"/>
        <n v="25.0"/>
        <n v="19.0"/>
        <n v="14.0"/>
        <n v="24.0"/>
        <n v="22.0"/>
        <n v="28.0"/>
        <n v="18.0"/>
        <n v="10.0"/>
        <n v="13.0"/>
        <n v="15.0"/>
        <n v="16.0"/>
        <n v="17.0"/>
        <n v="7.0"/>
        <n v="5.0"/>
        <n v="0.0"/>
        <n v="3.0"/>
        <n v="21.0"/>
        <n v="11.0"/>
      </sharedItems>
    </cacheField>
    <cacheField name="TechQuiz Scores in 10" numFmtId="0">
      <sharedItems containsString="0" containsBlank="1" containsNumber="1">
        <m/>
        <n v="9.5"/>
        <n v="9.0"/>
        <n v="7.25"/>
        <n v="8.5"/>
        <n v="3.0"/>
        <n v="6.5"/>
        <n v="5.75"/>
        <n v="6.75"/>
        <n v="8.25"/>
        <n v="8.75"/>
        <n v="8.0"/>
        <n v="10.0"/>
        <n v="0.25"/>
        <n v="6.25"/>
        <n v="4.75"/>
        <n v="3.5"/>
        <n v="6.0"/>
        <n v="5.5"/>
        <n v="7.0"/>
        <n v="4.5"/>
        <n v="2.5"/>
        <n v="3.25"/>
        <n v="3.75"/>
        <n v="4.0"/>
        <n v="4.25"/>
        <n v="1.75"/>
        <n v="1.25"/>
        <n v="0.0"/>
        <n v="0.75"/>
        <n v="5.25"/>
        <n v="2.75"/>
      </sharedItems>
    </cacheField>
    <cacheField name="Level" numFmtId="0">
      <sharedItems containsBlank="1">
        <m/>
        <s v="L1 - MAANG"/>
        <s v="L3 - GSI"/>
        <s v="L2 - GCC"/>
        <s v="L4 - Basics"/>
      </sharedItems>
    </cacheField>
    <cacheField name="Band" numFmtId="0">
      <sharedItems containsBlank="1">
        <m/>
        <s v="MAANG"/>
        <s v="GSI"/>
        <s v="GCC"/>
        <s v="BASIC"/>
        <s v="other"/>
      </sharedItems>
    </cacheField>
    <cacheField name="Proficency" numFmtId="0">
      <sharedItems containsBlank="1">
        <m/>
        <s v="L1"/>
        <s v="L3"/>
        <s v="L2"/>
        <s v="L4"/>
        <s v="other"/>
      </sharedItems>
    </cacheField>
    <cacheField name="You’re most likely suited for…" numFmtId="0">
      <sharedItems containsBlank="1">
        <m/>
        <s v="Top-tier companies like MAANG and high-performing teams in GCCs. "/>
        <s v="Entry-level roles in service-based companies or startups."/>
        <s v="Roles in GCCs, GSIs or mid-tier product companies."/>
        <s v="Technical support, manual testing, or internships."/>
      </sharedItems>
    </cacheField>
    <cacheField name="Sub Content" numFmtId="0">
      <sharedItems containsBlank="1">
        <m/>
        <s v="Your advanced knowledge makes you ideal for roles like Software Engineer, Algorithm Developer, or Data Scientist in challenging, high-impact environments."/>
        <s v="You currently fit roles such as Junior Developer, Support Engineer, or Test Engineer. Build on your fundamentals to grow into advanced positions."/>
        <s v="Your solid understanding of algorithms and data structures fits roles like Backend Developer or Application Engineer."/>
        <s v="Focus on improving syntax, debugging, and algorithms to advance your career."/>
      </sharedItems>
    </cacheField>
    <cacheField name="Coding Round - L1 (Highest Complexity)" numFmtId="0">
      <sharedItems containsString="0" containsBlank="1" containsNumber="1" containsInteger="1">
        <m/>
        <n v="0.0"/>
      </sharedItems>
    </cacheField>
    <cacheField name="Coding Round - L2 (Medium Complexity)" numFmtId="0">
      <sharedItems containsString="0" containsBlank="1" containsNumber="1" containsInteger="1">
        <m/>
        <n v="0.0"/>
      </sharedItems>
    </cacheField>
    <cacheField name="Coding Round - L3 (Low Complexity)" numFmtId="0">
      <sharedItems containsString="0" containsBlank="1" containsNumber="1" containsInteger="1">
        <m/>
        <n v="0.0"/>
      </sharedItems>
    </cacheField>
    <cacheField name="Coding Round - L4 (Lowest Complexity)" numFmtId="0">
      <sharedItems containsString="0" containsBlank="1" containsNumber="1" containsInteger="1">
        <m/>
        <n v="3.0"/>
        <n v="6.0"/>
        <n v="0.0"/>
        <n v="5.0"/>
        <n v="2.0"/>
      </sharedItems>
    </cacheField>
    <cacheField name="Coding Total" numFmtId="0">
      <sharedItems containsString="0" containsBlank="1" containsNumber="1" containsInteger="1">
        <m/>
        <n v="3.0"/>
        <n v="6.0"/>
        <n v="0.0"/>
        <n v="5.0"/>
        <n v="2.0"/>
      </sharedItems>
    </cacheField>
    <cacheField name="Coding Scores" numFmtId="0">
      <sharedItems containsString="0" containsBlank="1" containsNumber="1" containsInteger="1">
        <m/>
        <n v="3.0"/>
        <n v="6.0"/>
        <n v="0.0"/>
        <n v="5.0"/>
        <n v="2.0"/>
      </sharedItems>
    </cacheField>
    <cacheField name="level2" numFmtId="0">
      <sharedItems containsBlank="1">
        <m/>
        <s v="LEVEL 1 PROFICIENCY"/>
      </sharedItems>
    </cacheField>
    <cacheField name="Descriptor" numFmtId="0">
      <sharedItems containsBlank="1">
        <m/>
        <s v="At this stage, your coding skills are still in the foundational phase. You’ve demonstrated an understanding of basic programming concepts such as matrix manipulation and binary string operations. &#10;&#10;You’ll need to strengthen your problem-solving skills, p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B9" firstHeaderRow="0" firstDataRow="1" firstDataCol="0" rowPageCount="1" colPageCount="1"/>
  <pivotFields>
    <pivotField name="sma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US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DISC" compact="0" outline="0" multipleItemSelectionAllowed="1" showAll="0">
      <items>
        <item x="0"/>
        <item x="1"/>
        <item x="2"/>
        <item x="3"/>
        <item t="default"/>
      </items>
    </pivotField>
    <pivotField name="Aptitude" compact="0" outline="0" multipleItemSelectionAllowed="1" showAll="0">
      <items>
        <item x="0"/>
        <item x="1"/>
        <item x="2"/>
        <item x="3"/>
        <item t="default"/>
      </items>
    </pivotField>
    <pivotField name="Knowledge and Coding" axis="axisPage" compact="0" outline="0" multipleItemSelectionAllowed="1" showAll="0">
      <items>
        <item h="1" x="0"/>
        <item x="1"/>
        <item h="1" x="2"/>
        <item h="1" x="3"/>
        <item t="default"/>
      </items>
    </pivotField>
    <pivotField name="Semester" compact="0" outline="0" multipleItemSelectionAllowed="1" showAll="0">
      <items>
        <item x="0"/>
        <item x="1"/>
        <item x="2"/>
        <item x="3"/>
        <item x="4"/>
        <item t="default"/>
      </items>
    </pivotField>
    <pivotField name="Dominance" compact="0" outline="0" multipleItemSelectionAllowed="1" showAll="0">
      <items>
        <item x="0"/>
        <item x="1"/>
        <item x="2"/>
        <item x="3"/>
        <item x="4"/>
        <item x="5"/>
        <item x="6"/>
        <item x="7"/>
        <item x="8"/>
        <item x="9"/>
        <item x="10"/>
        <item x="11"/>
        <item t="default"/>
      </items>
    </pivotField>
    <pivotField name="Influence" compact="0" outline="0" multipleItemSelectionAllowed="1" showAll="0">
      <items>
        <item x="0"/>
        <item x="1"/>
        <item t="default"/>
      </items>
    </pivotField>
    <pivotField name="Steadiness" compact="0" outline="0" multipleItemSelectionAllowed="1" showAll="0">
      <items>
        <item x="0"/>
        <item x="1"/>
        <item t="default"/>
      </items>
    </pivotField>
    <pivotField name="Compliance" compact="0" outline="0" multipleItemSelectionAllowed="1" showAll="0">
      <items>
        <item x="0"/>
        <item x="1"/>
        <item t="default"/>
      </items>
    </pivotField>
    <pivotField name=" " compact="0" outline="0" multipleItemSelectionAllowed="1" showAll="0">
      <items>
        <item x="0"/>
        <item x="1"/>
        <item x="2"/>
        <item x="3"/>
        <item x="4"/>
        <item x="5"/>
        <item x="6"/>
        <item x="7"/>
        <item x="8"/>
        <item x="9"/>
        <item x="10"/>
        <item x="11"/>
        <item x="12"/>
        <item t="default"/>
      </items>
    </pivotField>
    <pivotField name="DominanceP" compact="0" outline="0" multipleItemSelectionAllowed="1" showAll="0">
      <items>
        <item x="0"/>
        <item x="1"/>
        <item x="2"/>
        <item x="3"/>
        <item x="4"/>
        <item x="5"/>
        <item x="6"/>
        <item x="7"/>
        <item x="8"/>
        <item x="9"/>
        <item x="10"/>
        <item x="11"/>
        <item t="default"/>
      </items>
    </pivotField>
    <pivotField name="InfluenceP" compact="0" outline="0" multipleItemSelectionAllowed="1" showAll="0">
      <items>
        <item x="0"/>
        <item x="1"/>
        <item x="2"/>
        <item x="3"/>
        <item x="4"/>
        <item x="5"/>
        <item x="6"/>
        <item x="7"/>
        <item x="8"/>
        <item x="9"/>
        <item x="10"/>
        <item x="11"/>
        <item t="default"/>
      </items>
    </pivotField>
    <pivotField name="SteadinessP" compact="0" outline="0" multipleItemSelectionAllowed="1" showAll="0">
      <items>
        <item x="0"/>
        <item x="1"/>
        <item x="2"/>
        <item x="3"/>
        <item x="4"/>
        <item x="5"/>
        <item x="6"/>
        <item x="7"/>
        <item x="8"/>
        <item x="9"/>
        <item x="10"/>
        <item x="11"/>
        <item t="default"/>
      </items>
    </pivotField>
    <pivotField name="ComplianceP" compact="0" outline="0" multipleItemSelectionAllowed="1" showAll="0">
      <items>
        <item x="0"/>
        <item x="1"/>
        <item x="2"/>
        <item x="3"/>
        <item x="4"/>
        <item x="5"/>
        <item x="6"/>
        <item x="7"/>
        <item x="8"/>
        <item t="default"/>
      </items>
    </pivotField>
    <pivotField name="Top 2 Majority" compact="0" outline="0" multipleItemSelectionAllowed="1" showAll="0">
      <items>
        <item x="0"/>
        <item x="1"/>
        <item x="2"/>
        <item x="3"/>
        <item t="default"/>
      </items>
    </pivotField>
    <pivotField name="Results" compact="0" outline="0" multipleItemSelectionAllowed="1" showAll="0">
      <items>
        <item x="0"/>
        <item x="1"/>
        <item x="2"/>
        <item x="3"/>
        <item t="default"/>
      </items>
    </pivotField>
    <pivotField name="Branch" compact="0" outline="0" multipleItemSelectionAllowed="1" showAll="0">
      <items>
        <item x="0"/>
        <item x="1"/>
        <item x="2"/>
        <item x="3"/>
        <item x="4"/>
        <item x="5"/>
        <item x="6"/>
        <item x="7"/>
        <item x="8"/>
        <item t="default"/>
      </items>
    </pivotField>
    <pivotField name="Verbal L1" compact="0" outline="0" multipleItemSelectionAllowed="1" showAll="0">
      <items>
        <item x="0"/>
        <item x="1"/>
        <item x="2"/>
        <item x="3"/>
        <item x="4"/>
        <item t="default"/>
      </items>
    </pivotField>
    <pivotField name="Verbal L2" compact="0" outline="0" multipleItemSelectionAllowed="1" showAll="0">
      <items>
        <item x="0"/>
        <item x="1"/>
        <item x="2"/>
        <item x="3"/>
        <item x="4"/>
        <item t="default"/>
      </items>
    </pivotField>
    <pivotField name="Verbal L3" compact="0" outline="0" multipleItemSelectionAllowed="1" showAll="0">
      <items>
        <item x="0"/>
        <item x="1"/>
        <item x="2"/>
        <item x="3"/>
        <item x="4"/>
        <item x="5"/>
        <item x="6"/>
        <item t="default"/>
      </items>
    </pivotField>
    <pivotField name="Quants L1" compact="0" outline="0" multipleItemSelectionAllowed="1" showAll="0">
      <items>
        <item x="0"/>
        <item x="1"/>
        <item x="2"/>
        <item x="3"/>
        <item x="4"/>
        <item x="5"/>
        <item x="6"/>
        <item t="default"/>
      </items>
    </pivotField>
    <pivotField name="Quants L2" compact="0" outline="0" multipleItemSelectionAllowed="1" showAll="0">
      <items>
        <item x="0"/>
        <item x="1"/>
        <item x="2"/>
        <item x="3"/>
        <item t="default"/>
      </items>
    </pivotField>
    <pivotField name="Quants L3" compact="0" outline="0" multipleItemSelectionAllowed="1" showAll="0">
      <items>
        <item x="0"/>
        <item x="1"/>
        <item x="2"/>
        <item x="3"/>
        <item x="4"/>
        <item x="5"/>
        <item t="default"/>
      </items>
    </pivotField>
    <pivotField name="Logical L1" compact="0" outline="0" multipleItemSelectionAllowed="1" showAll="0">
      <items>
        <item x="0"/>
        <item x="1"/>
        <item t="default"/>
      </items>
    </pivotField>
    <pivotField name="Logical L2" compact="0" outline="0" multipleItemSelectionAllowed="1" showAll="0">
      <items>
        <item x="0"/>
        <item x="1"/>
        <item x="2"/>
        <item x="3"/>
        <item x="4"/>
        <item t="default"/>
      </items>
    </pivotField>
    <pivotField name="Logical L3" compact="0" outline="0" multipleItemSelectionAllowed="1" showAll="0">
      <items>
        <item x="0"/>
        <item x="1"/>
        <item x="2"/>
        <item x="3"/>
        <item x="4"/>
        <item x="5"/>
        <item t="default"/>
      </items>
    </pivotField>
    <pivotField name="Total Verbal Scores" compact="0" outline="0" multipleItemSelectionAllowed="1" showAll="0">
      <items>
        <item x="0"/>
        <item x="1"/>
        <item x="2"/>
        <item x="3"/>
        <item x="4"/>
        <item x="5"/>
        <item x="6"/>
        <item x="7"/>
        <item x="8"/>
        <item x="9"/>
        <item x="10"/>
        <item x="11"/>
        <item x="12"/>
        <item x="13"/>
        <item x="14"/>
        <item x="15"/>
        <item t="default"/>
      </items>
    </pivotField>
    <pivotField name="Total Quants Score" compact="0" outline="0" multipleItemSelectionAllowed="1" showAll="0">
      <items>
        <item x="0"/>
        <item x="1"/>
        <item x="2"/>
        <item x="3"/>
        <item x="4"/>
        <item x="5"/>
        <item x="6"/>
        <item x="7"/>
        <item x="8"/>
        <item x="9"/>
        <item x="10"/>
        <item x="11"/>
        <item x="12"/>
        <item x="13"/>
        <item x="14"/>
        <item t="default"/>
      </items>
    </pivotField>
    <pivotField name="Total Logical Scores" compact="0" outline="0" multipleItemSelectionAllowed="1" showAll="0">
      <items>
        <item x="0"/>
        <item x="1"/>
        <item x="2"/>
        <item x="3"/>
        <item x="4"/>
        <item x="5"/>
        <item x="6"/>
        <item x="7"/>
        <item x="8"/>
        <item x="9"/>
        <item x="10"/>
        <item x="11"/>
        <item x="12"/>
        <item x="13"/>
        <item t="default"/>
      </items>
    </pivotField>
    <pivotField name="Overall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Overall level" compact="0" outline="0" multipleItemSelectionAllowed="1" showAll="0">
      <items>
        <item x="0"/>
        <item x="1"/>
        <item x="2"/>
        <item x="3"/>
        <item t="default"/>
      </items>
    </pivotField>
    <pivotField name="Level in Verbal" compact="0" outline="0" multipleItemSelectionAllowed="1" showAll="0">
      <items>
        <item x="0"/>
        <item x="1"/>
        <item x="2"/>
        <item x="3"/>
        <item t="default"/>
      </items>
    </pivotField>
    <pivotField name="Level in Quants" compact="0" outline="0" multipleItemSelectionAllowed="1" showAll="0">
      <items>
        <item x="0"/>
        <item x="1"/>
        <item x="2"/>
        <item x="3"/>
        <item t="default"/>
      </items>
    </pivotField>
    <pivotField name="Level in Logical" compact="0" outline="0" multipleItemSelectionAllowed="1" showAll="0">
      <items>
        <item x="0"/>
        <item x="1"/>
        <item x="2"/>
        <item x="3"/>
        <item t="default"/>
      </items>
    </pivotField>
    <pivotField name="Performamce in Verbal" compact="0" outline="0" multipleItemSelectionAllowed="1" showAll="0">
      <items>
        <item x="0"/>
        <item x="1"/>
        <item x="2"/>
        <item x="3"/>
        <item t="default"/>
      </items>
    </pivotField>
    <pivotField name="Performance in Quants" compact="0" outline="0" multipleItemSelectionAllowed="1" showAll="0">
      <items>
        <item x="0"/>
        <item x="1"/>
        <item x="2"/>
        <item x="3"/>
        <item t="default"/>
      </items>
    </pivotField>
    <pivotField name="Performance in Logical" compact="0" outline="0" multipleItemSelectionAllowed="1" showAll="0">
      <items>
        <item x="0"/>
        <item x="1"/>
        <item x="2"/>
        <item x="3"/>
        <item t="default"/>
      </items>
    </pivotField>
    <pivotField name="Overall Performance" compact="0" outline="0" multipleItemSelectionAllowed="1" showAll="0">
      <items>
        <item x="0"/>
        <item x="1"/>
        <item x="2"/>
        <item x="3"/>
        <item t="default"/>
      </items>
    </pivotField>
    <pivotField name="Candidate'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echQuiz - L4 (Highest Complexity)" compact="0" outline="0" multipleItemSelectionAllowed="1" showAll="0">
      <items>
        <item x="0"/>
        <item x="1"/>
        <item x="2"/>
        <item x="3"/>
        <item x="4"/>
        <item x="5"/>
        <item x="6"/>
        <item x="7"/>
        <item x="8"/>
        <item x="9"/>
        <item x="10"/>
        <item t="default"/>
      </items>
    </pivotField>
    <pivotField name="TechQuiz - L3 (High Complexity)" compact="0" outline="0" multipleItemSelectionAllowed="1" showAll="0">
      <items>
        <item x="0"/>
        <item x="1"/>
        <item x="2"/>
        <item x="3"/>
        <item x="4"/>
        <item x="5"/>
        <item x="6"/>
        <item x="7"/>
        <item x="8"/>
        <item x="9"/>
        <item x="10"/>
        <item x="11"/>
        <item t="default"/>
      </items>
    </pivotField>
    <pivotField name="TechQuiz - L2 (Medium Complexity)" compact="0" outline="0" multipleItemSelectionAllowed="1" showAll="0">
      <items>
        <item x="0"/>
        <item x="1"/>
        <item x="2"/>
        <item x="3"/>
        <item x="4"/>
        <item x="5"/>
        <item x="6"/>
        <item x="7"/>
        <item x="8"/>
        <item x="9"/>
        <item x="10"/>
        <item x="11"/>
        <item t="default"/>
      </items>
    </pivotField>
    <pivotField name="TechQuiz - L1 (Low Complexity)" compact="0" outline="0" multipleItemSelectionAllowed="1" showAll="0">
      <items>
        <item x="0"/>
        <item x="1"/>
        <item x="2"/>
        <item x="3"/>
        <item x="4"/>
        <item x="5"/>
        <item x="6"/>
        <item x="7"/>
        <item x="8"/>
        <item t="default"/>
      </items>
    </pivotField>
    <pivotField name="TechQuiz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echQuiz Scores in 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Level" compact="0" outline="0" multipleItemSelectionAllowed="1" showAll="0">
      <items>
        <item x="0"/>
        <item x="1"/>
        <item x="2"/>
        <item x="3"/>
        <item x="4"/>
        <item t="default"/>
      </items>
    </pivotField>
    <pivotField name="Band" compact="0" outline="0" multipleItemSelectionAllowed="1" showAll="0">
      <items>
        <item x="0"/>
        <item x="1"/>
        <item x="2"/>
        <item x="3"/>
        <item x="4"/>
        <item x="5"/>
        <item t="default"/>
      </items>
    </pivotField>
    <pivotField name="Proficency" compact="0" outline="0" multipleItemSelectionAllowed="1" showAll="0">
      <items>
        <item x="0"/>
        <item x="1"/>
        <item x="2"/>
        <item x="3"/>
        <item x="4"/>
        <item x="5"/>
        <item t="default"/>
      </items>
    </pivotField>
    <pivotField name="You’re most likely suited for…" compact="0" outline="0" multipleItemSelectionAllowed="1" showAll="0">
      <items>
        <item x="0"/>
        <item x="1"/>
        <item x="2"/>
        <item x="3"/>
        <item x="4"/>
        <item t="default"/>
      </items>
    </pivotField>
    <pivotField name="Sub Content" compact="0" outline="0" multipleItemSelectionAllowed="1" showAll="0">
      <items>
        <item x="0"/>
        <item x="1"/>
        <item x="2"/>
        <item x="3"/>
        <item x="4"/>
        <item t="default"/>
      </items>
    </pivotField>
    <pivotField name="Coding Round - L1 (Highest Complexity)" compact="0" outline="0" multipleItemSelectionAllowed="1" showAll="0">
      <items>
        <item x="0"/>
        <item x="1"/>
        <item t="default"/>
      </items>
    </pivotField>
    <pivotField name="Coding Round - L2 (Medium Complexity)" compact="0" outline="0" multipleItemSelectionAllowed="1" showAll="0">
      <items>
        <item x="0"/>
        <item x="1"/>
        <item t="default"/>
      </items>
    </pivotField>
    <pivotField name="Coding Round - L3 (Low Complexity)" compact="0" outline="0" multipleItemSelectionAllowed="1" showAll="0">
      <items>
        <item x="0"/>
        <item x="1"/>
        <item t="default"/>
      </items>
    </pivotField>
    <pivotField name="Coding Round - L4 (Lowest Complexity)" compact="0" outline="0" multipleItemSelectionAllowed="1" showAll="0">
      <items>
        <item x="0"/>
        <item x="1"/>
        <item x="2"/>
        <item x="3"/>
        <item x="4"/>
        <item x="5"/>
        <item t="default"/>
      </items>
    </pivotField>
    <pivotField name="Coding Total" compact="0" outline="0" multipleItemSelectionAllowed="1" showAll="0">
      <items>
        <item x="0"/>
        <item x="1"/>
        <item x="2"/>
        <item x="3"/>
        <item x="4"/>
        <item x="5"/>
        <item t="default"/>
      </items>
    </pivotField>
    <pivotField name="Coding Scores" axis="axisRow" compact="0" outline="0" multipleItemSelectionAllowed="1" showAll="0" sortType="ascending">
      <items>
        <item x="0"/>
        <item x="3"/>
        <item x="5"/>
        <item x="1"/>
        <item x="4"/>
        <item x="2"/>
        <item t="default"/>
      </items>
    </pivotField>
    <pivotField name="level2" compact="0" outline="0" multipleItemSelectionAllowed="1" showAll="0">
      <items>
        <item x="0"/>
        <item x="1"/>
        <item t="default"/>
      </items>
    </pivotField>
    <pivotField name="Descriptor" compact="0" outline="0" multipleItemSelectionAllowed="1" showAll="0">
      <items>
        <item x="0"/>
        <item x="1"/>
        <item t="default"/>
      </items>
    </pivotField>
  </pivotFields>
  <rowFields>
    <field x="57"/>
  </rowFields>
  <pageFields>
    <pageField fld="5"/>
  </pageFields>
  <dataFields>
    <dataField name="COUNTA of US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2.25"/>
    <col customWidth="1" min="2" max="2" width="24.13"/>
    <col customWidth="1" min="13" max="16" width="13.88"/>
    <col customWidth="1" min="17" max="17" width="18.63"/>
    <col customWidth="1" min="40" max="40" width="18.5"/>
    <col customWidth="1" min="59" max="59" width="10.13"/>
    <col customWidth="1" min="60" max="60" width="14.63"/>
  </cols>
  <sheetData>
    <row r="1">
      <c r="A1" s="1" t="s">
        <v>0</v>
      </c>
      <c r="B1" s="1" t="s">
        <v>1</v>
      </c>
      <c r="C1" s="1" t="s">
        <v>2</v>
      </c>
      <c r="D1" s="2" t="s">
        <v>3</v>
      </c>
      <c r="E1" s="3" t="s">
        <v>4</v>
      </c>
      <c r="F1" s="1" t="s">
        <v>5</v>
      </c>
      <c r="G1" s="4" t="s">
        <v>6</v>
      </c>
      <c r="H1" s="5" t="s">
        <v>7</v>
      </c>
      <c r="I1" s="5" t="s">
        <v>8</v>
      </c>
      <c r="J1" s="5" t="s">
        <v>9</v>
      </c>
      <c r="K1" s="5" t="s">
        <v>10</v>
      </c>
      <c r="L1" s="5" t="s">
        <v>11</v>
      </c>
      <c r="M1" s="6" t="s">
        <v>12</v>
      </c>
      <c r="N1" s="7" t="s">
        <v>13</v>
      </c>
      <c r="O1" s="8" t="s">
        <v>14</v>
      </c>
      <c r="P1" s="9" t="s">
        <v>15</v>
      </c>
      <c r="Q1" s="10" t="s">
        <v>16</v>
      </c>
      <c r="R1" s="10" t="s">
        <v>17</v>
      </c>
      <c r="S1" s="11" t="s">
        <v>18</v>
      </c>
      <c r="T1" s="12" t="s">
        <v>19</v>
      </c>
      <c r="U1" s="13" t="s">
        <v>20</v>
      </c>
      <c r="V1" s="14" t="s">
        <v>21</v>
      </c>
      <c r="W1" s="15" t="s">
        <v>22</v>
      </c>
      <c r="X1" s="16" t="s">
        <v>23</v>
      </c>
      <c r="Y1" s="13" t="s">
        <v>24</v>
      </c>
      <c r="Z1" s="17" t="s">
        <v>25</v>
      </c>
      <c r="AA1" s="13" t="s">
        <v>26</v>
      </c>
      <c r="AB1" s="18" t="s">
        <v>27</v>
      </c>
      <c r="AC1" s="19" t="s">
        <v>28</v>
      </c>
      <c r="AD1" s="19" t="s">
        <v>29</v>
      </c>
      <c r="AE1" s="19" t="s">
        <v>30</v>
      </c>
      <c r="AF1" s="20" t="s">
        <v>31</v>
      </c>
      <c r="AG1" s="19" t="s">
        <v>32</v>
      </c>
      <c r="AH1" s="19" t="s">
        <v>33</v>
      </c>
      <c r="AI1" s="19" t="s">
        <v>34</v>
      </c>
      <c r="AJ1" s="19" t="s">
        <v>35</v>
      </c>
      <c r="AK1" s="19" t="s">
        <v>36</v>
      </c>
      <c r="AL1" s="19" t="s">
        <v>37</v>
      </c>
      <c r="AM1" s="19" t="s">
        <v>38</v>
      </c>
      <c r="AN1" s="21" t="s">
        <v>39</v>
      </c>
      <c r="AO1" s="1" t="s">
        <v>40</v>
      </c>
      <c r="AP1" s="22" t="s">
        <v>41</v>
      </c>
      <c r="AQ1" s="22" t="s">
        <v>42</v>
      </c>
      <c r="AR1" s="22" t="s">
        <v>43</v>
      </c>
      <c r="AS1" s="22" t="s">
        <v>44</v>
      </c>
      <c r="AT1" s="1" t="s">
        <v>45</v>
      </c>
      <c r="AU1" s="23" t="s">
        <v>46</v>
      </c>
      <c r="AV1" s="24" t="s">
        <v>47</v>
      </c>
      <c r="AW1" s="1" t="s">
        <v>48</v>
      </c>
      <c r="AX1" s="1" t="s">
        <v>49</v>
      </c>
      <c r="AY1" s="1" t="s">
        <v>50</v>
      </c>
      <c r="AZ1" s="1" t="s">
        <v>51</v>
      </c>
      <c r="BA1" s="25" t="s">
        <v>52</v>
      </c>
      <c r="BB1" s="26" t="s">
        <v>53</v>
      </c>
      <c r="BC1" s="27" t="s">
        <v>54</v>
      </c>
      <c r="BD1" s="28" t="s">
        <v>55</v>
      </c>
      <c r="BE1" s="29" t="s">
        <v>56</v>
      </c>
      <c r="BF1" s="30" t="s">
        <v>57</v>
      </c>
      <c r="BG1" s="30" t="s">
        <v>47</v>
      </c>
      <c r="BH1" s="30" t="s">
        <v>58</v>
      </c>
    </row>
    <row r="2" hidden="1">
      <c r="A2" s="31" t="s">
        <v>59</v>
      </c>
      <c r="B2" s="31"/>
      <c r="C2" s="31">
        <v>8.073729515E9</v>
      </c>
      <c r="D2" s="32" t="b">
        <v>0</v>
      </c>
      <c r="E2" s="30" t="b">
        <v>1</v>
      </c>
      <c r="F2" s="32" t="b">
        <v>0</v>
      </c>
      <c r="S2" s="4" t="s">
        <v>60</v>
      </c>
      <c r="T2" s="33">
        <v>3.0</v>
      </c>
      <c r="U2" s="33">
        <v>6.0</v>
      </c>
      <c r="V2" s="33">
        <v>8.0</v>
      </c>
      <c r="W2" s="33">
        <v>4.0</v>
      </c>
      <c r="X2" s="33">
        <v>4.0</v>
      </c>
      <c r="Y2" s="33">
        <v>3.0</v>
      </c>
      <c r="Z2" s="33">
        <v>0.0</v>
      </c>
      <c r="AA2" s="33">
        <v>4.0</v>
      </c>
      <c r="AB2" s="33">
        <v>6.0</v>
      </c>
      <c r="AC2" s="33">
        <f t="shared" ref="AC2:AC3" si="2">T2+U2+V2</f>
        <v>17</v>
      </c>
      <c r="AD2" s="33">
        <f t="shared" ref="AD2:AD3" si="3">W2+X2+Y2</f>
        <v>11</v>
      </c>
      <c r="AE2" s="33">
        <f t="shared" ref="AE2:AE3" si="4">Z2+AA2+AB2</f>
        <v>10</v>
      </c>
      <c r="AF2" s="33">
        <f t="shared" ref="AF2:AF3" si="5">SUM(T2:AB2)</f>
        <v>38</v>
      </c>
      <c r="AG2" s="4" t="str">
        <f t="shared" ref="AG2:AG3" si="6">IF(AF2&lt;=8, "L1 - Below Average", IF(AF2&lt;=26, "L2 - Above Average", IF(AF2&lt;=50, "L3 - Exceptional", "Out of Range")))</f>
        <v>L3 - Exceptional</v>
      </c>
      <c r="AH2" s="4" t="str">
        <f t="shared" ref="AH2:AH3" si="7">IF((T2+U2+V2)&lt;=3, "L1 - Below Average", IF((T2+U2+V2)&lt;=11, "L2 - Above Average", IF((T2+U2+V2)&lt;=17, "L3 - Exceptional", "Out of Range")))</f>
        <v>L3 - Exceptional</v>
      </c>
      <c r="AI2" s="4" t="str">
        <f t="shared" ref="AI2:AI3" si="8">IF((W2+X2+Y2)&lt;=5, "L1 - Below Average", IF((W2+X2+Y2)&lt;=9, "L2 - Above Average", IF((W2+X2+Y2)&lt;=15, "L3 - Exceptional", "Out of Range")))</f>
        <v>L3 - Exceptional</v>
      </c>
      <c r="AJ2" s="4" t="str">
        <f t="shared" ref="AJ2:AJ3" si="9">IF((Z2+AA2+AB2)&lt;=4, "L1 - Below Average", IF((Z2+AA2+AB2)&lt;=6, "L2 - Above Average", IF((Z2+AA2+AB2)&lt;=18, "L3 - Exceptional", "Out of Range")))</f>
        <v>L3 - Exceptional</v>
      </c>
      <c r="AK2" s="4" t="str">
        <f t="shared" ref="AK2:AK3" si="10">SWITCH(AH2,"L1 -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2" s="4" t="str">
        <f t="shared" ref="AL2:AM2" si="1">SWITCH(AI2,"L1 -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2" s="4" t="str">
        <f t="shared" si="1"/>
        <v>Excellent work! You have shown exceptional aptitude in quantitative reasoning, tackling problems with ease and accuracy. Keep up the great work, and challenge yourself further to stay ahead.</v>
      </c>
      <c r="AN2" s="4" t="str">
        <f t="shared" ref="AN2:AN3" si="12">SWITCH(AG2,"L1 -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row>
    <row r="3" hidden="1">
      <c r="A3" s="31" t="s">
        <v>61</v>
      </c>
      <c r="B3" s="31"/>
      <c r="C3" s="34" t="s">
        <v>62</v>
      </c>
      <c r="D3" s="32" t="b">
        <v>0</v>
      </c>
      <c r="E3" s="30" t="b">
        <v>1</v>
      </c>
      <c r="F3" s="32" t="b">
        <v>0</v>
      </c>
      <c r="S3" s="4" t="s">
        <v>60</v>
      </c>
      <c r="T3" s="33">
        <v>3.0</v>
      </c>
      <c r="U3" s="33">
        <v>6.0</v>
      </c>
      <c r="V3" s="33">
        <v>8.0</v>
      </c>
      <c r="W3" s="33">
        <v>1.0</v>
      </c>
      <c r="X3" s="33">
        <v>2.0</v>
      </c>
      <c r="Y3" s="33">
        <v>0.0</v>
      </c>
      <c r="Z3" s="33">
        <v>0.0</v>
      </c>
      <c r="AA3" s="33">
        <v>0.0</v>
      </c>
      <c r="AB3" s="33">
        <v>0.0</v>
      </c>
      <c r="AC3" s="33">
        <f t="shared" si="2"/>
        <v>17</v>
      </c>
      <c r="AD3" s="33">
        <f t="shared" si="3"/>
        <v>3</v>
      </c>
      <c r="AE3" s="33">
        <f t="shared" si="4"/>
        <v>0</v>
      </c>
      <c r="AF3" s="33">
        <f t="shared" si="5"/>
        <v>20</v>
      </c>
      <c r="AG3" s="4" t="str">
        <f t="shared" si="6"/>
        <v>L2 - Above Average</v>
      </c>
      <c r="AH3" s="4" t="str">
        <f t="shared" si="7"/>
        <v>L3 - Exceptional</v>
      </c>
      <c r="AI3" s="4" t="str">
        <f t="shared" si="8"/>
        <v>L1 - Below Average</v>
      </c>
      <c r="AJ3" s="4" t="str">
        <f t="shared" si="9"/>
        <v>L1 - Below Average</v>
      </c>
      <c r="AK3" s="4" t="str">
        <f t="shared" si="10"/>
        <v>Outstanding verbal skills! Your ability to understand, interpret, and express ideas through words is exceptional. Keep pushing the limits to master even more advanced language tasks.</v>
      </c>
      <c r="AL3" s="4" t="str">
        <f t="shared" ref="AL3:AM3" si="11">SWITCH(AI3,"L1 -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 s="4" t="str">
        <f t="shared" si="11"/>
        <v>Your performance indicates that there’s room for improvement in understanding and applying quantitative concepts. With more practice, you can strengthen your skills in this area.</v>
      </c>
      <c r="AN3" s="4" t="str">
        <f t="shared" si="12"/>
        <v>You have a strong foundation and are performing well across all categories. Keep up the great work and aim for continuous improvement to achieve even higher levels of performance.</v>
      </c>
    </row>
    <row r="4" hidden="1">
      <c r="A4" s="35" t="s">
        <v>63</v>
      </c>
      <c r="B4" s="35"/>
      <c r="C4" s="35" t="s">
        <v>64</v>
      </c>
      <c r="D4" s="30" t="b">
        <v>1</v>
      </c>
      <c r="E4" s="32" t="b">
        <v>0</v>
      </c>
      <c r="F4" s="32" t="b">
        <v>0</v>
      </c>
      <c r="G4" s="36">
        <v>3.0</v>
      </c>
      <c r="H4" s="36">
        <v>2.0</v>
      </c>
      <c r="I4" s="36">
        <v>6.0</v>
      </c>
      <c r="J4" s="36">
        <v>7.0</v>
      </c>
      <c r="K4" s="36">
        <v>3.0</v>
      </c>
      <c r="L4" s="36"/>
      <c r="M4" s="36"/>
      <c r="N4" s="36"/>
      <c r="O4" s="36"/>
      <c r="P4" s="36"/>
      <c r="Q4" s="36" t="s">
        <v>65</v>
      </c>
      <c r="R4" s="37" t="s">
        <v>66</v>
      </c>
      <c r="AF4" s="33"/>
      <c r="AG4" s="4"/>
      <c r="AH4" s="4"/>
      <c r="AI4" s="4"/>
      <c r="AJ4" s="4"/>
      <c r="AK4" s="4"/>
      <c r="AL4" s="4"/>
      <c r="AM4" s="4"/>
      <c r="AN4" s="4"/>
    </row>
    <row r="5" hidden="1">
      <c r="A5" s="35" t="s">
        <v>67</v>
      </c>
      <c r="B5" s="35"/>
      <c r="C5" s="35" t="s">
        <v>68</v>
      </c>
      <c r="D5" s="30" t="b">
        <v>1</v>
      </c>
      <c r="E5" s="32" t="b">
        <v>0</v>
      </c>
      <c r="F5" s="32" t="b">
        <v>0</v>
      </c>
      <c r="G5" s="30">
        <v>3.0</v>
      </c>
      <c r="H5" s="30">
        <v>8.0</v>
      </c>
      <c r="I5" s="30">
        <v>6.0</v>
      </c>
      <c r="J5" s="30">
        <v>7.0</v>
      </c>
      <c r="K5" s="30">
        <v>3.0</v>
      </c>
      <c r="L5" s="30"/>
      <c r="M5" s="30"/>
      <c r="N5" s="30"/>
      <c r="O5" s="30"/>
      <c r="P5" s="30"/>
      <c r="Q5" s="30" t="s">
        <v>69</v>
      </c>
      <c r="R5" s="30" t="s">
        <v>70</v>
      </c>
      <c r="AF5" s="33"/>
      <c r="AG5" s="4"/>
      <c r="AH5" s="4"/>
      <c r="AI5" s="4"/>
      <c r="AJ5" s="4"/>
      <c r="AK5" s="4"/>
      <c r="AL5" s="4"/>
      <c r="AM5" s="4"/>
      <c r="AN5" s="4"/>
    </row>
    <row r="6" hidden="1">
      <c r="A6" s="35" t="s">
        <v>71</v>
      </c>
      <c r="B6" s="35"/>
      <c r="C6" s="35" t="s">
        <v>72</v>
      </c>
      <c r="D6" s="30" t="b">
        <v>1</v>
      </c>
      <c r="E6" s="32" t="b">
        <v>0</v>
      </c>
      <c r="F6" s="32" t="b">
        <v>0</v>
      </c>
      <c r="G6" s="30">
        <v>3.0</v>
      </c>
      <c r="H6" s="30">
        <v>4.0</v>
      </c>
      <c r="I6" s="30">
        <v>6.0</v>
      </c>
      <c r="J6" s="30">
        <v>7.0</v>
      </c>
      <c r="K6" s="30">
        <v>3.0</v>
      </c>
      <c r="L6" s="30"/>
      <c r="M6" s="30"/>
      <c r="N6" s="30"/>
      <c r="O6" s="30"/>
      <c r="P6" s="30"/>
      <c r="Q6" s="30" t="s">
        <v>65</v>
      </c>
      <c r="R6" s="30" t="s">
        <v>66</v>
      </c>
      <c r="AF6" s="33"/>
      <c r="AG6" s="4"/>
      <c r="AH6" s="4"/>
      <c r="AI6" s="4"/>
      <c r="AJ6" s="4"/>
      <c r="AK6" s="4"/>
      <c r="AL6" s="4"/>
      <c r="AM6" s="4"/>
      <c r="AN6" s="4"/>
    </row>
    <row r="7" hidden="1">
      <c r="A7" s="31" t="s">
        <v>73</v>
      </c>
      <c r="B7" s="31"/>
      <c r="C7" s="34" t="s">
        <v>74</v>
      </c>
      <c r="D7" s="32" t="b">
        <v>0</v>
      </c>
      <c r="E7" s="30" t="b">
        <v>1</v>
      </c>
      <c r="F7" s="32" t="b">
        <v>0</v>
      </c>
      <c r="S7" s="4" t="s">
        <v>60</v>
      </c>
      <c r="T7" s="33">
        <v>2.0</v>
      </c>
      <c r="U7" s="33">
        <v>4.0</v>
      </c>
      <c r="V7" s="33">
        <v>5.0</v>
      </c>
      <c r="W7" s="33">
        <v>2.0</v>
      </c>
      <c r="X7" s="33">
        <v>0.0</v>
      </c>
      <c r="Y7" s="33">
        <v>4.0</v>
      </c>
      <c r="Z7" s="33">
        <v>0.0</v>
      </c>
      <c r="AA7" s="33">
        <v>2.0</v>
      </c>
      <c r="AB7" s="33">
        <v>0.0</v>
      </c>
      <c r="AC7" s="33">
        <f>T7+U7+V7</f>
        <v>11</v>
      </c>
      <c r="AD7" s="33">
        <f>W7+X7+Y7</f>
        <v>6</v>
      </c>
      <c r="AE7" s="33">
        <f>Z7+AA7+AB7</f>
        <v>2</v>
      </c>
      <c r="AF7" s="33">
        <f>SUM(T7:AB7)</f>
        <v>19</v>
      </c>
      <c r="AG7" s="4" t="str">
        <f>IF(AF7&lt;=8, "L1 - Below Average", IF(AF7&lt;=26, "L2 - Above Average", IF(AF7&lt;=50, "L3 - Exceptional", "Out of Range")))</f>
        <v>L2 - Above Average</v>
      </c>
      <c r="AH7" s="4" t="str">
        <f>IF((T7+U7+V7)&lt;=3, "L1 - Below Average", IF((T7+U7+V7)&lt;=11, "L2 - Above Average", IF((T7+U7+V7)&lt;=17, "L3 - Exceptional", "Out of Range")))</f>
        <v>L2 - Above Average</v>
      </c>
      <c r="AI7" s="4" t="str">
        <f>IF((W7+X7+Y7)&lt;=5, "L1 - Below Average", IF((W7+X7+Y7)&lt;=9, "L2 - Above Average", IF((W7+X7+Y7)&lt;=15, "L3 - Exceptional", "Out of Range")))</f>
        <v>L2 - Above Average</v>
      </c>
      <c r="AJ7" s="4" t="str">
        <f>IF((Z7+AA7+AB7)&lt;=4, "L1 - Below Average", IF((Z7+AA7+AB7)&lt;=6, "L2 - Above Average", IF((Z7+AA7+AB7)&lt;=18, "L3 - Exceptional", "Out of Range")))</f>
        <v>L1 - Below Average</v>
      </c>
      <c r="AK7" s="4" t="str">
        <f>SWITCH(AH7,"L1 -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7" s="4" t="str">
        <f t="shared" ref="AL7:AM7" si="13">SWITCH(AI7,"L1 -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 s="4" t="str">
        <f t="shared" si="13"/>
        <v>Your performance indicates that there’s room for improvement in understanding and applying quantitative concepts. With more practice, you can strengthen your skills in this area.</v>
      </c>
      <c r="AN7" s="4" t="str">
        <f>SWITCH(AG7,"L1 -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row>
    <row r="8" hidden="1">
      <c r="A8" s="35" t="s">
        <v>75</v>
      </c>
      <c r="B8" s="35"/>
      <c r="C8" s="35" t="s">
        <v>76</v>
      </c>
      <c r="D8" s="30" t="b">
        <v>1</v>
      </c>
      <c r="E8" s="32" t="b">
        <v>0</v>
      </c>
      <c r="F8" s="32" t="b">
        <v>0</v>
      </c>
      <c r="G8" s="30">
        <v>3.0</v>
      </c>
      <c r="H8" s="30">
        <v>2.0</v>
      </c>
      <c r="I8" s="30">
        <v>6.0</v>
      </c>
      <c r="J8" s="30">
        <v>7.0</v>
      </c>
      <c r="K8" s="30">
        <v>3.0</v>
      </c>
      <c r="L8" s="30"/>
      <c r="M8" s="30"/>
      <c r="N8" s="30"/>
      <c r="O8" s="30"/>
      <c r="P8" s="30"/>
      <c r="Q8" s="30" t="s">
        <v>65</v>
      </c>
      <c r="R8" s="30" t="s">
        <v>66</v>
      </c>
      <c r="AF8" s="33"/>
      <c r="AG8" s="4"/>
      <c r="AH8" s="4"/>
      <c r="AI8" s="4"/>
      <c r="AJ8" s="4"/>
      <c r="AK8" s="4"/>
      <c r="AL8" s="4"/>
      <c r="AM8" s="4"/>
      <c r="AN8" s="4"/>
    </row>
    <row r="9" hidden="1">
      <c r="A9" s="35" t="s">
        <v>77</v>
      </c>
      <c r="B9" s="35"/>
      <c r="C9" s="35" t="s">
        <v>78</v>
      </c>
      <c r="D9" s="30" t="b">
        <v>1</v>
      </c>
      <c r="E9" s="32" t="b">
        <v>0</v>
      </c>
      <c r="F9" s="32" t="b">
        <v>0</v>
      </c>
      <c r="G9" s="30">
        <v>3.0</v>
      </c>
      <c r="H9" s="30">
        <v>4.0</v>
      </c>
      <c r="I9" s="30">
        <v>6.0</v>
      </c>
      <c r="J9" s="30">
        <v>7.0</v>
      </c>
      <c r="K9" s="30">
        <v>3.0</v>
      </c>
      <c r="L9" s="30"/>
      <c r="M9" s="30"/>
      <c r="N9" s="30"/>
      <c r="O9" s="30"/>
      <c r="P9" s="30"/>
      <c r="Q9" s="30" t="s">
        <v>65</v>
      </c>
      <c r="R9" s="30" t="s">
        <v>66</v>
      </c>
      <c r="AF9" s="33"/>
      <c r="AG9" s="4"/>
      <c r="AH9" s="4"/>
      <c r="AI9" s="4"/>
      <c r="AJ9" s="4"/>
      <c r="AK9" s="4"/>
      <c r="AL9" s="4"/>
      <c r="AM9" s="4"/>
      <c r="AN9" s="4"/>
    </row>
    <row r="10">
      <c r="A10" s="35" t="s">
        <v>79</v>
      </c>
      <c r="B10" s="35" t="str">
        <f t="shared" ref="B10:B14" si="15">UPPER(A10)</f>
        <v>HARSHITHA MD </v>
      </c>
      <c r="C10" s="35" t="s">
        <v>80</v>
      </c>
      <c r="D10" s="30" t="b">
        <v>1</v>
      </c>
      <c r="E10" s="30" t="b">
        <v>1</v>
      </c>
      <c r="F10" s="30" t="b">
        <v>1</v>
      </c>
      <c r="G10" s="30">
        <v>5.0</v>
      </c>
      <c r="H10" s="38">
        <v>5.0</v>
      </c>
      <c r="I10" s="38">
        <v>6.0</v>
      </c>
      <c r="J10" s="38">
        <v>7.0</v>
      </c>
      <c r="K10" s="38">
        <v>3.0</v>
      </c>
      <c r="L10" s="38">
        <f t="shared" ref="L10:L14" si="16">SUM(H10:K10)</f>
        <v>21</v>
      </c>
      <c r="M10" s="30">
        <f t="shared" ref="M10:M14" si="17">ROUND((H10/L10)*100,0)</f>
        <v>24</v>
      </c>
      <c r="N10" s="30">
        <f t="shared" ref="N10:N14" si="18">ROUND((I10/L10)*100,0)</f>
        <v>29</v>
      </c>
      <c r="O10" s="30">
        <f t="shared" ref="O10:O14" si="19">ROUND((J10/L10)*100,0)</f>
        <v>33</v>
      </c>
      <c r="P10" s="30">
        <f t="shared" ref="P10:P14" si="20">ROUND((K10/L10)*100,0)</f>
        <v>14</v>
      </c>
      <c r="Q10" s="39" t="s">
        <v>65</v>
      </c>
      <c r="R10" s="40" t="s">
        <v>66</v>
      </c>
      <c r="S10" s="30" t="s">
        <v>60</v>
      </c>
      <c r="T10" s="41">
        <v>3.0</v>
      </c>
      <c r="U10" s="42">
        <v>6.0</v>
      </c>
      <c r="V10" s="43">
        <v>8.0</v>
      </c>
      <c r="W10" s="44">
        <v>5.0</v>
      </c>
      <c r="X10" s="45">
        <v>4.0</v>
      </c>
      <c r="Y10" s="42">
        <v>3.0</v>
      </c>
      <c r="Z10" s="46">
        <v>0.0</v>
      </c>
      <c r="AA10" s="42">
        <v>2.0</v>
      </c>
      <c r="AB10" s="47">
        <v>6.0</v>
      </c>
      <c r="AC10" s="48">
        <f t="shared" ref="AC10:AC14" si="21">T10+U10+V10</f>
        <v>17</v>
      </c>
      <c r="AD10" s="49">
        <f t="shared" ref="AD10:AD14" si="22">W10+X10+Y10</f>
        <v>12</v>
      </c>
      <c r="AE10" s="50">
        <f t="shared" ref="AE10:AE14" si="23">Z10+AA10+AB10</f>
        <v>8</v>
      </c>
      <c r="AF10" s="51">
        <f t="shared" ref="AF10:AF14" si="24">SUM(T10:AB10)</f>
        <v>37</v>
      </c>
      <c r="AG10" s="4" t="str">
        <f t="shared" ref="AG10:AG14" si="25">IF(AF10&lt;=8, "L1 - Below Average", IF(AF10&lt;=26, "L2 - Above Average", IF(AF10&lt;=50, "L3 - Exceptional", "Out of Range")))</f>
        <v>L3 - Exceptional</v>
      </c>
      <c r="AH10" s="4" t="str">
        <f t="shared" ref="AH10:AH14" si="26">IF((T10+U10+V10)&lt;=3, "L1 - Below Average", IF((T10+U10+V10)&lt;=11, "L2 - Above Average", IF((T10+U10+V10)&lt;=17, "L3 - Exceptional", "Out of Range")))</f>
        <v>L3 - Exceptional</v>
      </c>
      <c r="AI10" s="4" t="str">
        <f t="shared" ref="AI10:AI14" si="27">IF((W10+X10+Y10)&lt;=5, "L1 - Below Average", IF((W10+X10+Y10)&lt;=9, "L2 - Above Average", IF((W10+X10+Y10)&lt;=15, "L3 - Exceptional", "Out of Range")))</f>
        <v>L3 - Exceptional</v>
      </c>
      <c r="AJ10" s="4" t="str">
        <f t="shared" ref="AJ10:AJ14" si="28">IF((Z10+AA10+AB10)&lt;=4, "L1 - Below Average", IF((Z10+AA10+AB10)&lt;=6, "L2 - Above Average", IF((Z10+AA10+AB10)&lt;=18, "L3 - Exceptional", "Out of Range")))</f>
        <v>L3 - Exceptional</v>
      </c>
      <c r="AK10" s="4" t="str">
        <f t="shared" ref="AK10:AK14" si="29">SWITCH(AH10,"L1 -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0" s="4" t="str">
        <f t="shared" ref="AL10:AM10" si="14">SWITCH(AI10,"L1 -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10" s="4" t="str">
        <f t="shared" si="14"/>
        <v>Excellent work! You have shown exceptional aptitude in quantitative reasoning, tackling problems with ease and accuracy. Keep up the great work, and challenge yourself further to stay ahead.</v>
      </c>
      <c r="AN10" s="4" t="str">
        <f t="shared" ref="AN10:AN14" si="31">SWITCH(AG10,"L1 -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10" s="30" t="s">
        <v>81</v>
      </c>
      <c r="AP10" s="52">
        <v>10.0</v>
      </c>
      <c r="AQ10" s="52">
        <v>10.0</v>
      </c>
      <c r="AR10" s="52">
        <v>10.0</v>
      </c>
      <c r="AS10" s="52">
        <v>8.0</v>
      </c>
      <c r="AT10" s="30">
        <v>38.0</v>
      </c>
      <c r="AU10" s="53">
        <v>9.5</v>
      </c>
      <c r="AV10" s="54" t="str">
        <f t="shared" ref="AV10:AV14" si="32">IF(AU10&lt;=1, "L4 - Basics", IF(AU10&lt;=3, "L3 - GSI", IF(AU10&lt;=6, "L2 - GCC", "L1 - MAANG")))</f>
        <v>L1 - MAANG</v>
      </c>
      <c r="AW10" s="32" t="str">
        <f t="shared" ref="AW10:AW14" si="33">SWITCH(AV10,"L1 - MAANG", "MAANG","L2 - GCC","GCC","L3 - GSI","GSI","L4 - Basics","BASIC","other")</f>
        <v>MAANG</v>
      </c>
      <c r="AX10" s="32" t="str">
        <f t="shared" ref="AX10:AX14" si="34">SWITCH(AV10,"L1 - MAANG", "L1","L2 - GCC","L2","L3 - GSI","L3","L4 - Basics","L4","other")</f>
        <v>L1</v>
      </c>
      <c r="AY10" s="30" t="str">
        <f t="shared" ref="AY10:AY14" si="35">SWITCH(AV10,"L1 -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10" s="30" t="str">
        <f t="shared" ref="AZ10:AZ14" si="36">SWITCH(AV10,"L1 -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10" s="42">
        <v>0.0</v>
      </c>
      <c r="BB10" s="55">
        <v>0.0</v>
      </c>
      <c r="BC10" s="56">
        <v>0.0</v>
      </c>
      <c r="BD10" s="57">
        <v>3.0</v>
      </c>
      <c r="BE10" s="58">
        <v>3.0</v>
      </c>
      <c r="BF10" s="30">
        <v>3.0</v>
      </c>
      <c r="BG10" s="32" t="str">
        <f t="shared" ref="BG10:BG14" si="37">if(BF10&lt;=6,"LEVEL 1 PROFICIENCY", if(#REF!&lt;=22,"LEVEL 2 PROFICIENCY",IF(#REF!&lt;=43,"LEVEL 3 PROFICIENCY","LEVEL 4 PROFICIENCY")))</f>
        <v>LEVEL 1 PROFICIENCY</v>
      </c>
      <c r="BH10" s="32" t="str">
        <f t="shared" ref="BH10:BH14" si="38">SWITCH(BG10,"LEVEL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
      <c r="A11" s="35" t="s">
        <v>82</v>
      </c>
      <c r="B11" s="35" t="str">
        <f t="shared" si="15"/>
        <v>M S HITHAISHINI</v>
      </c>
      <c r="C11" s="35" t="s">
        <v>83</v>
      </c>
      <c r="D11" s="30" t="b">
        <v>1</v>
      </c>
      <c r="E11" s="30" t="b">
        <v>1</v>
      </c>
      <c r="F11" s="30" t="b">
        <v>1</v>
      </c>
      <c r="G11" s="30">
        <v>5.0</v>
      </c>
      <c r="H11" s="38">
        <v>4.0</v>
      </c>
      <c r="I11" s="38">
        <v>6.0</v>
      </c>
      <c r="J11" s="38">
        <v>7.0</v>
      </c>
      <c r="K11" s="38">
        <v>3.0</v>
      </c>
      <c r="L11" s="38">
        <f t="shared" si="16"/>
        <v>20</v>
      </c>
      <c r="M11" s="30">
        <f t="shared" si="17"/>
        <v>20</v>
      </c>
      <c r="N11" s="30">
        <f t="shared" si="18"/>
        <v>30</v>
      </c>
      <c r="O11" s="30">
        <f t="shared" si="19"/>
        <v>35</v>
      </c>
      <c r="P11" s="30">
        <f t="shared" si="20"/>
        <v>15</v>
      </c>
      <c r="Q11" s="39" t="s">
        <v>65</v>
      </c>
      <c r="R11" s="40" t="s">
        <v>66</v>
      </c>
      <c r="S11" s="30" t="s">
        <v>60</v>
      </c>
      <c r="T11" s="41">
        <v>3.0</v>
      </c>
      <c r="U11" s="42">
        <v>6.0</v>
      </c>
      <c r="V11" s="43">
        <v>8.0</v>
      </c>
      <c r="W11" s="44">
        <v>4.0</v>
      </c>
      <c r="X11" s="45">
        <v>2.0</v>
      </c>
      <c r="Y11" s="42">
        <v>3.0</v>
      </c>
      <c r="Z11" s="46">
        <v>0.0</v>
      </c>
      <c r="AA11" s="42">
        <v>2.0</v>
      </c>
      <c r="AB11" s="47">
        <v>6.0</v>
      </c>
      <c r="AC11" s="48">
        <f t="shared" si="21"/>
        <v>17</v>
      </c>
      <c r="AD11" s="49">
        <f t="shared" si="22"/>
        <v>9</v>
      </c>
      <c r="AE11" s="50">
        <f t="shared" si="23"/>
        <v>8</v>
      </c>
      <c r="AF11" s="51">
        <f t="shared" si="24"/>
        <v>34</v>
      </c>
      <c r="AG11" s="4" t="str">
        <f t="shared" si="25"/>
        <v>L3 - Exceptional</v>
      </c>
      <c r="AH11" s="4" t="str">
        <f t="shared" si="26"/>
        <v>L3 - Exceptional</v>
      </c>
      <c r="AI11" s="4" t="str">
        <f t="shared" si="27"/>
        <v>L2 - Above Average</v>
      </c>
      <c r="AJ11" s="4" t="str">
        <f t="shared" si="28"/>
        <v>L3 - Exceptional</v>
      </c>
      <c r="AK11" s="4" t="str">
        <f t="shared" si="29"/>
        <v>Outstanding verbal skills! Your ability to understand, interpret, and express ideas through words is exceptional. Keep pushing the limits to master even more advanced language tasks.</v>
      </c>
      <c r="AL11" s="4" t="str">
        <f t="shared" ref="AL11:AM11" si="30">SWITCH(AI11,"L1 -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1" s="4" t="str">
        <f t="shared" si="30"/>
        <v>Excellent work! You have shown exceptional aptitude in quantitative reasoning, tackling problems with ease and accuracy. Keep up the great work, and challenge yourself further to stay ahead.</v>
      </c>
      <c r="AN11" s="4" t="str">
        <f t="shared" si="31"/>
        <v>Your aptitude is exceptional across all categories! You are excelling and have the potential to perform at the highest levels. Keep challenging yourself, and consider exploring more advanced materials to maintain your performance.</v>
      </c>
      <c r="AO11" s="30" t="s">
        <v>84</v>
      </c>
      <c r="AP11" s="52">
        <v>6.0</v>
      </c>
      <c r="AQ11" s="52">
        <v>10.0</v>
      </c>
      <c r="AR11" s="52">
        <v>10.0</v>
      </c>
      <c r="AS11" s="52">
        <v>10.0</v>
      </c>
      <c r="AT11" s="30">
        <v>36.0</v>
      </c>
      <c r="AU11" s="53">
        <v>9.0</v>
      </c>
      <c r="AV11" s="54" t="str">
        <f t="shared" si="32"/>
        <v>L1 - MAANG</v>
      </c>
      <c r="AW11" s="32" t="str">
        <f t="shared" si="33"/>
        <v>MAANG</v>
      </c>
      <c r="AX11" s="32" t="str">
        <f t="shared" si="34"/>
        <v>L1</v>
      </c>
      <c r="AY11" s="30" t="str">
        <f t="shared" si="35"/>
        <v>Top-tier companies like MAANG and high-performing teams in GCCs. </v>
      </c>
      <c r="AZ11" s="30" t="str">
        <f t="shared" si="36"/>
        <v>Your advanced knowledge makes you ideal for roles like Software Engineer, Algorithm Developer, or Data Scientist in challenging, high-impact environments.</v>
      </c>
      <c r="BA11" s="42">
        <v>0.0</v>
      </c>
      <c r="BB11" s="55">
        <v>0.0</v>
      </c>
      <c r="BC11" s="56">
        <v>0.0</v>
      </c>
      <c r="BD11" s="57">
        <v>6.0</v>
      </c>
      <c r="BE11" s="58">
        <v>6.0</v>
      </c>
      <c r="BF11" s="30">
        <v>6.0</v>
      </c>
      <c r="BG11" s="32" t="str">
        <f t="shared" si="37"/>
        <v>LEVEL 1 PROFICIENCY</v>
      </c>
      <c r="BH11" s="32" t="str">
        <f t="shared" si="3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
      <c r="A12" s="35" t="s">
        <v>85</v>
      </c>
      <c r="B12" s="35" t="str">
        <f t="shared" si="15"/>
        <v>MAANYA.J</v>
      </c>
      <c r="C12" s="35" t="s">
        <v>86</v>
      </c>
      <c r="D12" s="30" t="b">
        <v>1</v>
      </c>
      <c r="E12" s="30" t="b">
        <v>1</v>
      </c>
      <c r="F12" s="30" t="b">
        <v>1</v>
      </c>
      <c r="G12" s="30">
        <v>5.0</v>
      </c>
      <c r="H12" s="38">
        <v>0.0</v>
      </c>
      <c r="I12" s="38">
        <v>6.0</v>
      </c>
      <c r="J12" s="38">
        <v>7.0</v>
      </c>
      <c r="K12" s="38">
        <v>3.0</v>
      </c>
      <c r="L12" s="38">
        <f t="shared" si="16"/>
        <v>16</v>
      </c>
      <c r="M12" s="30">
        <f t="shared" si="17"/>
        <v>0</v>
      </c>
      <c r="N12" s="30">
        <f t="shared" si="18"/>
        <v>38</v>
      </c>
      <c r="O12" s="30">
        <f t="shared" si="19"/>
        <v>44</v>
      </c>
      <c r="P12" s="30">
        <f t="shared" si="20"/>
        <v>19</v>
      </c>
      <c r="Q12" s="39" t="s">
        <v>65</v>
      </c>
      <c r="R12" s="40" t="s">
        <v>66</v>
      </c>
      <c r="S12" s="30" t="s">
        <v>60</v>
      </c>
      <c r="T12" s="41">
        <v>3.0</v>
      </c>
      <c r="U12" s="42">
        <v>6.0</v>
      </c>
      <c r="V12" s="43">
        <v>8.0</v>
      </c>
      <c r="W12" s="44">
        <v>5.0</v>
      </c>
      <c r="X12" s="45">
        <v>0.0</v>
      </c>
      <c r="Y12" s="42">
        <v>3.0</v>
      </c>
      <c r="Z12" s="46">
        <v>0.0</v>
      </c>
      <c r="AA12" s="42">
        <v>4.0</v>
      </c>
      <c r="AB12" s="47">
        <v>6.0</v>
      </c>
      <c r="AC12" s="48">
        <f t="shared" si="21"/>
        <v>17</v>
      </c>
      <c r="AD12" s="49">
        <f t="shared" si="22"/>
        <v>8</v>
      </c>
      <c r="AE12" s="50">
        <f t="shared" si="23"/>
        <v>10</v>
      </c>
      <c r="AF12" s="51">
        <f t="shared" si="24"/>
        <v>35</v>
      </c>
      <c r="AG12" s="4" t="str">
        <f t="shared" si="25"/>
        <v>L3 - Exceptional</v>
      </c>
      <c r="AH12" s="4" t="str">
        <f t="shared" si="26"/>
        <v>L3 - Exceptional</v>
      </c>
      <c r="AI12" s="4" t="str">
        <f t="shared" si="27"/>
        <v>L2 - Above Average</v>
      </c>
      <c r="AJ12" s="4" t="str">
        <f t="shared" si="28"/>
        <v>L3 - Exceptional</v>
      </c>
      <c r="AK12" s="4" t="str">
        <f t="shared" si="29"/>
        <v>Outstanding verbal skills! Your ability to understand, interpret, and express ideas through words is exceptional. Keep pushing the limits to master even more advanced language tasks.</v>
      </c>
      <c r="AL12" s="4" t="str">
        <f t="shared" ref="AL12:AM12" si="39">SWITCH(AI12,"L1 -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 s="4" t="str">
        <f t="shared" si="39"/>
        <v>Excellent work! You have shown exceptional aptitude in quantitative reasoning, tackling problems with ease and accuracy. Keep up the great work, and challenge yourself further to stay ahead.</v>
      </c>
      <c r="AN12" s="4" t="str">
        <f t="shared" si="31"/>
        <v>Your aptitude is exceptional across all categories! You are excelling and have the potential to perform at the highest levels. Keep challenging yourself, and consider exploring more advanced materials to maintain your performance.</v>
      </c>
      <c r="AO12" s="30" t="s">
        <v>87</v>
      </c>
      <c r="AP12" s="52">
        <v>10.0</v>
      </c>
      <c r="AQ12" s="52">
        <v>10.0</v>
      </c>
      <c r="AR12" s="52">
        <v>10.0</v>
      </c>
      <c r="AS12" s="52">
        <v>6.0</v>
      </c>
      <c r="AT12" s="30">
        <v>36.0</v>
      </c>
      <c r="AU12" s="53">
        <v>9.0</v>
      </c>
      <c r="AV12" s="54" t="str">
        <f t="shared" si="32"/>
        <v>L1 - MAANG</v>
      </c>
      <c r="AW12" s="32" t="str">
        <f t="shared" si="33"/>
        <v>MAANG</v>
      </c>
      <c r="AX12" s="32" t="str">
        <f t="shared" si="34"/>
        <v>L1</v>
      </c>
      <c r="AY12" s="30" t="str">
        <f t="shared" si="35"/>
        <v>Top-tier companies like MAANG and high-performing teams in GCCs. </v>
      </c>
      <c r="AZ12" s="30" t="str">
        <f t="shared" si="36"/>
        <v>Your advanced knowledge makes you ideal for roles like Software Engineer, Algorithm Developer, or Data Scientist in challenging, high-impact environments.</v>
      </c>
      <c r="BA12" s="42">
        <v>0.0</v>
      </c>
      <c r="BB12" s="55">
        <v>0.0</v>
      </c>
      <c r="BC12" s="56">
        <v>0.0</v>
      </c>
      <c r="BD12" s="57">
        <v>0.0</v>
      </c>
      <c r="BE12" s="58">
        <v>0.0</v>
      </c>
      <c r="BF12" s="30">
        <v>0.0</v>
      </c>
      <c r="BG12" s="32" t="str">
        <f t="shared" si="37"/>
        <v>LEVEL 1 PROFICIENCY</v>
      </c>
      <c r="BH12" s="32" t="str">
        <f t="shared" si="3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
      <c r="A13" s="35" t="s">
        <v>88</v>
      </c>
      <c r="B13" s="35" t="str">
        <f t="shared" si="15"/>
        <v>MALAVIKA Y</v>
      </c>
      <c r="C13" s="35" t="s">
        <v>89</v>
      </c>
      <c r="D13" s="30" t="b">
        <v>1</v>
      </c>
      <c r="E13" s="30" t="b">
        <v>1</v>
      </c>
      <c r="F13" s="30" t="b">
        <v>1</v>
      </c>
      <c r="G13" s="30">
        <v>5.0</v>
      </c>
      <c r="H13" s="38">
        <v>3.0</v>
      </c>
      <c r="I13" s="38">
        <v>6.0</v>
      </c>
      <c r="J13" s="38">
        <v>7.0</v>
      </c>
      <c r="K13" s="38">
        <v>3.0</v>
      </c>
      <c r="L13" s="38">
        <f t="shared" si="16"/>
        <v>19</v>
      </c>
      <c r="M13" s="30">
        <f t="shared" si="17"/>
        <v>16</v>
      </c>
      <c r="N13" s="30">
        <f t="shared" si="18"/>
        <v>32</v>
      </c>
      <c r="O13" s="30">
        <f t="shared" si="19"/>
        <v>37</v>
      </c>
      <c r="P13" s="30">
        <f t="shared" si="20"/>
        <v>16</v>
      </c>
      <c r="Q13" s="39" t="s">
        <v>65</v>
      </c>
      <c r="R13" s="40" t="s">
        <v>66</v>
      </c>
      <c r="S13" s="30" t="s">
        <v>60</v>
      </c>
      <c r="T13" s="41">
        <v>3.0</v>
      </c>
      <c r="U13" s="42">
        <v>6.0</v>
      </c>
      <c r="V13" s="43">
        <v>8.0</v>
      </c>
      <c r="W13" s="44">
        <v>3.0</v>
      </c>
      <c r="X13" s="45">
        <v>0.0</v>
      </c>
      <c r="Y13" s="42">
        <v>3.0</v>
      </c>
      <c r="Z13" s="46">
        <v>0.0</v>
      </c>
      <c r="AA13" s="42">
        <v>2.0</v>
      </c>
      <c r="AB13" s="47">
        <v>12.0</v>
      </c>
      <c r="AC13" s="48">
        <f t="shared" si="21"/>
        <v>17</v>
      </c>
      <c r="AD13" s="49">
        <f t="shared" si="22"/>
        <v>6</v>
      </c>
      <c r="AE13" s="50">
        <f t="shared" si="23"/>
        <v>14</v>
      </c>
      <c r="AF13" s="51">
        <f t="shared" si="24"/>
        <v>37</v>
      </c>
      <c r="AG13" s="4" t="str">
        <f t="shared" si="25"/>
        <v>L3 - Exceptional</v>
      </c>
      <c r="AH13" s="4" t="str">
        <f t="shared" si="26"/>
        <v>L3 - Exceptional</v>
      </c>
      <c r="AI13" s="4" t="str">
        <f t="shared" si="27"/>
        <v>L2 - Above Average</v>
      </c>
      <c r="AJ13" s="4" t="str">
        <f t="shared" si="28"/>
        <v>L3 - Exceptional</v>
      </c>
      <c r="AK13" s="4" t="str">
        <f t="shared" si="29"/>
        <v>Outstanding verbal skills! Your ability to understand, interpret, and express ideas through words is exceptional. Keep pushing the limits to master even more advanced language tasks.</v>
      </c>
      <c r="AL13" s="4" t="str">
        <f t="shared" ref="AL13:AM13" si="40">SWITCH(AI13,"L1 -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3" s="4" t="str">
        <f t="shared" si="40"/>
        <v>Excellent work! You have shown exceptional aptitude in quantitative reasoning, tackling problems with ease and accuracy. Keep up the great work, and challenge yourself further to stay ahead.</v>
      </c>
      <c r="AN13" s="4" t="str">
        <f t="shared" si="31"/>
        <v>Your aptitude is exceptional across all categories! You are excelling and have the potential to perform at the highest levels. Keep challenging yourself, and consider exploring more advanced materials to maintain your performance.</v>
      </c>
      <c r="AO13" s="30" t="s">
        <v>90</v>
      </c>
      <c r="AP13" s="52">
        <v>5.0</v>
      </c>
      <c r="AQ13" s="52">
        <v>6.0</v>
      </c>
      <c r="AR13" s="52">
        <v>10.0</v>
      </c>
      <c r="AS13" s="52">
        <v>8.0</v>
      </c>
      <c r="AT13" s="30">
        <v>29.0</v>
      </c>
      <c r="AU13" s="53">
        <v>7.25</v>
      </c>
      <c r="AV13" s="54" t="str">
        <f t="shared" si="32"/>
        <v>L1 - MAANG</v>
      </c>
      <c r="AW13" s="32" t="str">
        <f t="shared" si="33"/>
        <v>MAANG</v>
      </c>
      <c r="AX13" s="32" t="str">
        <f t="shared" si="34"/>
        <v>L1</v>
      </c>
      <c r="AY13" s="30" t="str">
        <f t="shared" si="35"/>
        <v>Top-tier companies like MAANG and high-performing teams in GCCs. </v>
      </c>
      <c r="AZ13" s="30" t="str">
        <f t="shared" si="36"/>
        <v>Your advanced knowledge makes you ideal for roles like Software Engineer, Algorithm Developer, or Data Scientist in challenging, high-impact environments.</v>
      </c>
      <c r="BA13" s="42">
        <v>0.0</v>
      </c>
      <c r="BB13" s="55">
        <v>0.0</v>
      </c>
      <c r="BC13" s="56">
        <v>0.0</v>
      </c>
      <c r="BD13" s="57">
        <v>5.0</v>
      </c>
      <c r="BE13" s="58">
        <v>5.0</v>
      </c>
      <c r="BF13" s="30">
        <v>5.0</v>
      </c>
      <c r="BG13" s="32" t="str">
        <f t="shared" si="37"/>
        <v>LEVEL 1 PROFICIENCY</v>
      </c>
      <c r="BH13" s="32" t="str">
        <f t="shared" si="3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
      <c r="A14" s="35" t="s">
        <v>91</v>
      </c>
      <c r="B14" s="35" t="str">
        <f t="shared" si="15"/>
        <v>KOMAL N</v>
      </c>
      <c r="C14" s="35" t="s">
        <v>92</v>
      </c>
      <c r="D14" s="30" t="b">
        <v>1</v>
      </c>
      <c r="E14" s="30" t="b">
        <v>1</v>
      </c>
      <c r="F14" s="30" t="b">
        <v>1</v>
      </c>
      <c r="G14" s="30">
        <v>5.0</v>
      </c>
      <c r="H14" s="38">
        <v>5.0</v>
      </c>
      <c r="I14" s="38">
        <v>6.0</v>
      </c>
      <c r="J14" s="38">
        <v>7.0</v>
      </c>
      <c r="K14" s="38">
        <v>3.0</v>
      </c>
      <c r="L14" s="38">
        <f t="shared" si="16"/>
        <v>21</v>
      </c>
      <c r="M14" s="30">
        <f t="shared" si="17"/>
        <v>24</v>
      </c>
      <c r="N14" s="30">
        <f t="shared" si="18"/>
        <v>29</v>
      </c>
      <c r="O14" s="30">
        <f t="shared" si="19"/>
        <v>33</v>
      </c>
      <c r="P14" s="30">
        <f t="shared" si="20"/>
        <v>14</v>
      </c>
      <c r="Q14" s="39" t="s">
        <v>65</v>
      </c>
      <c r="R14" s="40" t="s">
        <v>66</v>
      </c>
      <c r="S14" s="30" t="s">
        <v>60</v>
      </c>
      <c r="T14" s="41">
        <v>3.0</v>
      </c>
      <c r="U14" s="42">
        <v>6.0</v>
      </c>
      <c r="V14" s="43">
        <v>8.0</v>
      </c>
      <c r="W14" s="44">
        <v>3.0</v>
      </c>
      <c r="X14" s="45">
        <v>0.0</v>
      </c>
      <c r="Y14" s="42">
        <v>6.0</v>
      </c>
      <c r="Z14" s="46">
        <v>0.0</v>
      </c>
      <c r="AA14" s="42">
        <v>0.0</v>
      </c>
      <c r="AB14" s="47">
        <v>0.0</v>
      </c>
      <c r="AC14" s="48">
        <f t="shared" si="21"/>
        <v>17</v>
      </c>
      <c r="AD14" s="49">
        <f t="shared" si="22"/>
        <v>9</v>
      </c>
      <c r="AE14" s="50">
        <f t="shared" si="23"/>
        <v>0</v>
      </c>
      <c r="AF14" s="51">
        <f t="shared" si="24"/>
        <v>26</v>
      </c>
      <c r="AG14" s="4" t="str">
        <f t="shared" si="25"/>
        <v>L2 - Above Average</v>
      </c>
      <c r="AH14" s="4" t="str">
        <f t="shared" si="26"/>
        <v>L3 - Exceptional</v>
      </c>
      <c r="AI14" s="4" t="str">
        <f t="shared" si="27"/>
        <v>L2 - Above Average</v>
      </c>
      <c r="AJ14" s="4" t="str">
        <f t="shared" si="28"/>
        <v>L1 - Below Average</v>
      </c>
      <c r="AK14" s="4" t="str">
        <f t="shared" si="29"/>
        <v>Outstanding verbal skills! Your ability to understand, interpret, and express ideas through words is exceptional. Keep pushing the limits to master even more advanced language tasks.</v>
      </c>
      <c r="AL14" s="4" t="str">
        <f t="shared" ref="AL14:AM14" si="41">SWITCH(AI14,"L1 -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 s="4" t="str">
        <f t="shared" si="41"/>
        <v>Your performance indicates that there’s room for improvement in understanding and applying quantitative concepts. With more practice, you can strengthen your skills in this area.</v>
      </c>
      <c r="AN14" s="4" t="str">
        <f t="shared" si="31"/>
        <v>You have a strong foundation and are performing well across all categories. Keep up the great work and aim for continuous improvement to achieve even higher levels of performance.</v>
      </c>
      <c r="AO14" s="30" t="s">
        <v>93</v>
      </c>
      <c r="AP14" s="52">
        <v>10.0</v>
      </c>
      <c r="AQ14" s="52">
        <v>7.0</v>
      </c>
      <c r="AR14" s="52">
        <v>10.0</v>
      </c>
      <c r="AS14" s="52">
        <v>7.0</v>
      </c>
      <c r="AT14" s="30">
        <v>34.0</v>
      </c>
      <c r="AU14" s="53">
        <v>8.5</v>
      </c>
      <c r="AV14" s="54" t="str">
        <f t="shared" si="32"/>
        <v>L1 - MAANG</v>
      </c>
      <c r="AW14" s="32" t="str">
        <f t="shared" si="33"/>
        <v>MAANG</v>
      </c>
      <c r="AX14" s="32" t="str">
        <f t="shared" si="34"/>
        <v>L1</v>
      </c>
      <c r="AY14" s="30" t="str">
        <f t="shared" si="35"/>
        <v>Top-tier companies like MAANG and high-performing teams in GCCs. </v>
      </c>
      <c r="AZ14" s="30" t="str">
        <f t="shared" si="36"/>
        <v>Your advanced knowledge makes you ideal for roles like Software Engineer, Algorithm Developer, or Data Scientist in challenging, high-impact environments.</v>
      </c>
      <c r="BA14" s="42">
        <v>0.0</v>
      </c>
      <c r="BB14" s="55">
        <v>0.0</v>
      </c>
      <c r="BC14" s="56">
        <v>0.0</v>
      </c>
      <c r="BD14" s="57">
        <v>6.0</v>
      </c>
      <c r="BE14" s="58">
        <v>6.0</v>
      </c>
      <c r="BF14" s="30">
        <v>6.0</v>
      </c>
      <c r="BG14" s="32" t="str">
        <f t="shared" si="37"/>
        <v>LEVEL 1 PROFICIENCY</v>
      </c>
      <c r="BH14" s="32" t="str">
        <f t="shared" si="3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 hidden="1">
      <c r="A15" s="35" t="s">
        <v>94</v>
      </c>
      <c r="B15" s="35"/>
      <c r="C15" s="35" t="s">
        <v>95</v>
      </c>
      <c r="D15" s="30" t="b">
        <v>1</v>
      </c>
      <c r="E15" s="32" t="b">
        <v>0</v>
      </c>
      <c r="F15" s="32" t="b">
        <v>0</v>
      </c>
      <c r="G15" s="30">
        <v>5.0</v>
      </c>
      <c r="H15" s="30">
        <v>2.0</v>
      </c>
      <c r="I15" s="30">
        <v>6.0</v>
      </c>
      <c r="J15" s="30">
        <v>7.0</v>
      </c>
      <c r="K15" s="30">
        <v>3.0</v>
      </c>
      <c r="L15" s="30"/>
      <c r="M15" s="30"/>
      <c r="N15" s="30"/>
      <c r="O15" s="30"/>
      <c r="P15" s="30"/>
      <c r="Q15" s="30" t="s">
        <v>65</v>
      </c>
      <c r="R15" s="59" t="s">
        <v>66</v>
      </c>
      <c r="S15" s="30" t="s">
        <v>96</v>
      </c>
      <c r="AF15" s="33"/>
      <c r="AG15" s="4"/>
      <c r="AH15" s="4"/>
      <c r="AI15" s="4"/>
      <c r="AJ15" s="4"/>
      <c r="AK15" s="4"/>
      <c r="AL15" s="4"/>
      <c r="AM15" s="4"/>
      <c r="AN15" s="4"/>
    </row>
    <row r="16" hidden="1">
      <c r="A16" s="35" t="s">
        <v>97</v>
      </c>
      <c r="B16" s="35"/>
      <c r="C16" s="35" t="s">
        <v>98</v>
      </c>
      <c r="D16" s="30" t="b">
        <v>1</v>
      </c>
      <c r="E16" s="32" t="b">
        <v>0</v>
      </c>
      <c r="F16" s="32" t="b">
        <v>0</v>
      </c>
      <c r="G16" s="30">
        <v>5.0</v>
      </c>
      <c r="H16" s="30">
        <v>6.0</v>
      </c>
      <c r="I16" s="30">
        <v>6.0</v>
      </c>
      <c r="J16" s="30">
        <v>7.0</v>
      </c>
      <c r="K16" s="30">
        <v>3.0</v>
      </c>
      <c r="L16" s="30"/>
      <c r="M16" s="30"/>
      <c r="N16" s="30"/>
      <c r="O16" s="30"/>
      <c r="P16" s="30"/>
      <c r="Q16" s="30" t="s">
        <v>99</v>
      </c>
      <c r="R16" s="59" t="s">
        <v>100</v>
      </c>
      <c r="S16" s="30" t="s">
        <v>96</v>
      </c>
      <c r="AF16" s="33"/>
      <c r="AG16" s="4"/>
      <c r="AH16" s="4"/>
      <c r="AI16" s="4"/>
      <c r="AJ16" s="4"/>
      <c r="AK16" s="4"/>
      <c r="AL16" s="4"/>
      <c r="AM16" s="4"/>
      <c r="AN16" s="4"/>
    </row>
    <row r="17" hidden="1">
      <c r="A17" s="35" t="s">
        <v>101</v>
      </c>
      <c r="B17" s="35"/>
      <c r="C17" s="35" t="s">
        <v>102</v>
      </c>
      <c r="D17" s="30" t="b">
        <v>1</v>
      </c>
      <c r="E17" s="32" t="b">
        <v>0</v>
      </c>
      <c r="F17" s="32" t="b">
        <v>0</v>
      </c>
      <c r="G17" s="30">
        <v>5.0</v>
      </c>
      <c r="H17" s="30">
        <v>5.0</v>
      </c>
      <c r="I17" s="30">
        <v>6.0</v>
      </c>
      <c r="J17" s="30">
        <v>7.0</v>
      </c>
      <c r="K17" s="30">
        <v>3.0</v>
      </c>
      <c r="L17" s="30"/>
      <c r="M17" s="30"/>
      <c r="N17" s="30"/>
      <c r="O17" s="30"/>
      <c r="P17" s="30"/>
      <c r="Q17" s="30" t="s">
        <v>65</v>
      </c>
      <c r="R17" s="59" t="s">
        <v>66</v>
      </c>
      <c r="S17" s="30" t="s">
        <v>96</v>
      </c>
      <c r="AF17" s="33"/>
      <c r="AG17" s="4"/>
      <c r="AH17" s="4"/>
      <c r="AI17" s="4"/>
      <c r="AJ17" s="4"/>
      <c r="AK17" s="4"/>
      <c r="AL17" s="4"/>
      <c r="AM17" s="4"/>
      <c r="AN17" s="4"/>
    </row>
    <row r="18" hidden="1">
      <c r="A18" s="30" t="s">
        <v>103</v>
      </c>
      <c r="B18" s="30"/>
      <c r="C18" s="60" t="s">
        <v>104</v>
      </c>
      <c r="D18" s="32" t="b">
        <v>0</v>
      </c>
      <c r="E18" s="32" t="b">
        <v>0</v>
      </c>
      <c r="F18" s="32" t="b">
        <v>0</v>
      </c>
      <c r="AF18" s="33"/>
      <c r="AG18" s="4"/>
      <c r="AH18" s="4"/>
      <c r="AI18" s="4"/>
      <c r="AJ18" s="4"/>
      <c r="AK18" s="4"/>
      <c r="AL18" s="4"/>
      <c r="AM18" s="4"/>
      <c r="AN18" s="4"/>
    </row>
    <row r="19" hidden="1">
      <c r="A19" s="35" t="s">
        <v>105</v>
      </c>
      <c r="B19" s="35"/>
      <c r="C19" s="35" t="s">
        <v>106</v>
      </c>
      <c r="D19" s="30" t="b">
        <v>1</v>
      </c>
      <c r="E19" s="32" t="b">
        <v>0</v>
      </c>
      <c r="F19" s="32" t="b">
        <v>0</v>
      </c>
      <c r="G19" s="30">
        <v>5.0</v>
      </c>
      <c r="H19" s="30">
        <v>3.0</v>
      </c>
      <c r="I19" s="30">
        <v>6.0</v>
      </c>
      <c r="J19" s="30">
        <v>7.0</v>
      </c>
      <c r="K19" s="30">
        <v>3.0</v>
      </c>
      <c r="L19" s="30"/>
      <c r="M19" s="30"/>
      <c r="N19" s="30"/>
      <c r="O19" s="30"/>
      <c r="P19" s="30"/>
      <c r="Q19" s="30" t="s">
        <v>65</v>
      </c>
      <c r="R19" s="59" t="s">
        <v>66</v>
      </c>
      <c r="S19" s="30" t="s">
        <v>96</v>
      </c>
      <c r="AF19" s="33"/>
      <c r="AG19" s="4"/>
      <c r="AH19" s="4"/>
      <c r="AI19" s="4"/>
      <c r="AJ19" s="4"/>
      <c r="AK19" s="4"/>
      <c r="AL19" s="4"/>
      <c r="AM19" s="4"/>
      <c r="AN19" s="4"/>
    </row>
    <row r="20" hidden="1">
      <c r="A20" s="35" t="s">
        <v>107</v>
      </c>
      <c r="B20" s="35"/>
      <c r="C20" s="35" t="s">
        <v>108</v>
      </c>
      <c r="D20" s="30" t="b">
        <v>1</v>
      </c>
      <c r="E20" s="32" t="b">
        <v>0</v>
      </c>
      <c r="F20" s="32" t="b">
        <v>0</v>
      </c>
      <c r="G20" s="30">
        <v>5.0</v>
      </c>
      <c r="H20" s="30">
        <v>3.0</v>
      </c>
      <c r="I20" s="30">
        <v>6.0</v>
      </c>
      <c r="J20" s="30">
        <v>7.0</v>
      </c>
      <c r="K20" s="30">
        <v>3.0</v>
      </c>
      <c r="L20" s="30"/>
      <c r="M20" s="30"/>
      <c r="N20" s="30"/>
      <c r="O20" s="30"/>
      <c r="P20" s="30"/>
      <c r="Q20" s="30" t="s">
        <v>65</v>
      </c>
      <c r="R20" s="59" t="s">
        <v>66</v>
      </c>
      <c r="S20" s="30" t="s">
        <v>96</v>
      </c>
      <c r="AF20" s="33"/>
      <c r="AG20" s="4"/>
      <c r="AH20" s="4"/>
      <c r="AI20" s="4"/>
      <c r="AJ20" s="4"/>
      <c r="AK20" s="4"/>
      <c r="AL20" s="4"/>
      <c r="AM20" s="4"/>
      <c r="AN20" s="4"/>
    </row>
    <row r="21">
      <c r="A21" s="35" t="s">
        <v>109</v>
      </c>
      <c r="B21" s="35" t="str">
        <f t="shared" ref="B21:B24" si="43">UPPER(A21)</f>
        <v>GANAVI H S</v>
      </c>
      <c r="C21" s="35" t="s">
        <v>110</v>
      </c>
      <c r="D21" s="30" t="b">
        <v>1</v>
      </c>
      <c r="E21" s="30" t="b">
        <v>1</v>
      </c>
      <c r="F21" s="30" t="b">
        <v>1</v>
      </c>
      <c r="G21" s="30">
        <v>5.0</v>
      </c>
      <c r="H21" s="38">
        <v>2.0</v>
      </c>
      <c r="I21" s="38">
        <v>6.0</v>
      </c>
      <c r="J21" s="38">
        <v>7.0</v>
      </c>
      <c r="K21" s="38">
        <v>3.0</v>
      </c>
      <c r="L21" s="38">
        <f t="shared" ref="L21:L24" si="44">SUM(H21:K21)</f>
        <v>18</v>
      </c>
      <c r="M21" s="30">
        <f t="shared" ref="M21:M24" si="45">ROUND((H21/L21)*100,0)</f>
        <v>11</v>
      </c>
      <c r="N21" s="30">
        <f t="shared" ref="N21:N24" si="46">ROUND((I21/L21)*100,0)</f>
        <v>33</v>
      </c>
      <c r="O21" s="30">
        <f t="shared" ref="O21:O24" si="47">ROUND((J21/L21)*100,0)</f>
        <v>39</v>
      </c>
      <c r="P21" s="30">
        <f t="shared" ref="P21:P24" si="48">ROUND((K21/L21)*100,0)</f>
        <v>17</v>
      </c>
      <c r="Q21" s="39" t="s">
        <v>65</v>
      </c>
      <c r="R21" s="40" t="s">
        <v>66</v>
      </c>
      <c r="S21" s="30" t="s">
        <v>96</v>
      </c>
      <c r="T21" s="41">
        <v>1.0</v>
      </c>
      <c r="U21" s="42">
        <v>2.0</v>
      </c>
      <c r="V21" s="43">
        <v>3.0</v>
      </c>
      <c r="W21" s="44">
        <v>2.0</v>
      </c>
      <c r="X21" s="45">
        <v>0.0</v>
      </c>
      <c r="Y21" s="42">
        <v>0.0</v>
      </c>
      <c r="Z21" s="46">
        <v>0.0</v>
      </c>
      <c r="AA21" s="42">
        <v>2.0</v>
      </c>
      <c r="AB21" s="47">
        <v>9.0</v>
      </c>
      <c r="AC21" s="48">
        <f t="shared" ref="AC21:AC24" si="49">T21+U21+V21</f>
        <v>6</v>
      </c>
      <c r="AD21" s="49">
        <f t="shared" ref="AD21:AD24" si="50">W21+X21+Y21</f>
        <v>2</v>
      </c>
      <c r="AE21" s="50">
        <f t="shared" ref="AE21:AE24" si="51">Z21+AA21+AB21</f>
        <v>11</v>
      </c>
      <c r="AF21" s="51">
        <f t="shared" ref="AF21:AF24" si="52">SUM(T21:AB21)</f>
        <v>19</v>
      </c>
      <c r="AG21" s="4" t="str">
        <f t="shared" ref="AG21:AG24" si="53">IF(AF21&lt;=8, "L1 - Below Average", IF(AF21&lt;=26, "L2 - Above Average", IF(AF21&lt;=50, "L3 - Exceptional", "Out of Range")))</f>
        <v>L2 - Above Average</v>
      </c>
      <c r="AH21" s="4" t="str">
        <f t="shared" ref="AH21:AH24" si="54">IF((T21+U21+V21)&lt;=3, "L1 - Below Average", IF((T21+U21+V21)&lt;=11, "L2 - Above Average", IF((T21+U21+V21)&lt;=17, "L3 - Exceptional", "Out of Range")))</f>
        <v>L2 - Above Average</v>
      </c>
      <c r="AI21" s="4" t="str">
        <f t="shared" ref="AI21:AI24" si="55">IF((W21+X21+Y21)&lt;=5, "L1 - Below Average", IF((W21+X21+Y21)&lt;=9, "L2 - Above Average", IF((W21+X21+Y21)&lt;=15, "L3 - Exceptional", "Out of Range")))</f>
        <v>L1 - Below Average</v>
      </c>
      <c r="AJ21" s="4" t="str">
        <f t="shared" ref="AJ21:AJ24" si="56">IF((Z21+AA21+AB21)&lt;=4, "L1 - Below Average", IF((Z21+AA21+AB21)&lt;=6, "L2 - Above Average", IF((Z21+AA21+AB21)&lt;=18, "L3 - Exceptional", "Out of Range")))</f>
        <v>L3 - Exceptional</v>
      </c>
      <c r="AK21" s="4" t="str">
        <f t="shared" ref="AK21:AK24" si="57">SWITCH(AH21,"L1 -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1" s="4" t="str">
        <f t="shared" ref="AL21:AM21" si="42">SWITCH(AI21,"L1 -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1" s="4" t="str">
        <f t="shared" si="42"/>
        <v>Excellent work! You have shown exceptional aptitude in quantitative reasoning, tackling problems with ease and accuracy. Keep up the great work, and challenge yourself further to stay ahead.</v>
      </c>
      <c r="AN21" s="4" t="str">
        <f t="shared" ref="AN21:AN24" si="59">SWITCH(AG21,"L1 -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1" s="30" t="s">
        <v>111</v>
      </c>
      <c r="AP21" s="52">
        <v>4.0</v>
      </c>
      <c r="AQ21" s="52">
        <v>2.0</v>
      </c>
      <c r="AR21" s="52">
        <v>3.0</v>
      </c>
      <c r="AS21" s="52">
        <v>3.0</v>
      </c>
      <c r="AT21" s="30">
        <v>12.0</v>
      </c>
      <c r="AU21" s="53">
        <v>3.0</v>
      </c>
      <c r="AV21" s="54" t="str">
        <f t="shared" ref="AV21:AV24" si="60">IF(AU21&lt;=1, "L4 - Basics", IF(AU21&lt;=3, "L3 - GSI", IF(AU21&lt;=6, "L2 - GCC", "L1 - MAANG")))</f>
        <v>L3 - GSI</v>
      </c>
      <c r="AW21" s="32" t="str">
        <f t="shared" ref="AW21:AW24" si="61">SWITCH(AV21,"L1 - MAANG", "MAANG","L2 - GCC","GCC","L3 - GSI","GSI","L4 - Basics","BASIC","other")</f>
        <v>GSI</v>
      </c>
      <c r="AX21" s="32" t="str">
        <f t="shared" ref="AX21:AX24" si="62">SWITCH(AV21,"L1 - MAANG", "L1","L2 - GCC","L2","L3 - GSI","L3","L4 - Basics","L4","other")</f>
        <v>L3</v>
      </c>
      <c r="AY21" s="30" t="str">
        <f t="shared" ref="AY21:AY24" si="63">SWITCH(AV21,"L1 -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21" s="30" t="str">
        <f t="shared" ref="AZ21:AZ24" si="64">SWITCH(AV21,"L1 -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21" s="42">
        <v>0.0</v>
      </c>
      <c r="BB21" s="55">
        <v>0.0</v>
      </c>
      <c r="BC21" s="56">
        <v>0.0</v>
      </c>
      <c r="BD21" s="57">
        <v>0.0</v>
      </c>
      <c r="BE21" s="58">
        <v>0.0</v>
      </c>
      <c r="BF21" s="30">
        <v>0.0</v>
      </c>
      <c r="BG21" s="32" t="str">
        <f t="shared" ref="BG21:BG24" si="65">if(BF21&lt;=6,"LEVEL 1 PROFICIENCY", if(#REF!&lt;=22,"LEVEL 2 PROFICIENCY",IF(#REF!&lt;=43,"LEVEL 3 PROFICIENCY","LEVEL 4 PROFICIENCY")))</f>
        <v>LEVEL 1 PROFICIENCY</v>
      </c>
      <c r="BH21" s="32" t="str">
        <f t="shared" ref="BH21:BH24" si="66">SWITCH(BG21,"LEVEL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2">
      <c r="A22" s="35" t="s">
        <v>112</v>
      </c>
      <c r="B22" s="35" t="str">
        <f t="shared" si="43"/>
        <v>HARSHITHA T S</v>
      </c>
      <c r="C22" s="35" t="s">
        <v>113</v>
      </c>
      <c r="D22" s="30" t="b">
        <v>1</v>
      </c>
      <c r="E22" s="30" t="b">
        <v>1</v>
      </c>
      <c r="F22" s="30" t="b">
        <v>1</v>
      </c>
      <c r="G22" s="30">
        <v>5.0</v>
      </c>
      <c r="H22" s="38">
        <v>2.0</v>
      </c>
      <c r="I22" s="38">
        <v>6.0</v>
      </c>
      <c r="J22" s="38">
        <v>7.0</v>
      </c>
      <c r="K22" s="38">
        <v>3.0</v>
      </c>
      <c r="L22" s="38">
        <f t="shared" si="44"/>
        <v>18</v>
      </c>
      <c r="M22" s="30">
        <f t="shared" si="45"/>
        <v>11</v>
      </c>
      <c r="N22" s="30">
        <f t="shared" si="46"/>
        <v>33</v>
      </c>
      <c r="O22" s="30">
        <f t="shared" si="47"/>
        <v>39</v>
      </c>
      <c r="P22" s="30">
        <f t="shared" si="48"/>
        <v>17</v>
      </c>
      <c r="Q22" s="39" t="s">
        <v>65</v>
      </c>
      <c r="R22" s="40" t="s">
        <v>66</v>
      </c>
      <c r="S22" s="30" t="s">
        <v>96</v>
      </c>
      <c r="T22" s="41">
        <v>1.0</v>
      </c>
      <c r="U22" s="42">
        <v>2.0</v>
      </c>
      <c r="V22" s="43">
        <v>0.0</v>
      </c>
      <c r="W22" s="44">
        <v>2.0</v>
      </c>
      <c r="X22" s="45">
        <v>0.0</v>
      </c>
      <c r="Y22" s="42">
        <v>0.0</v>
      </c>
      <c r="Z22" s="46">
        <v>0.0</v>
      </c>
      <c r="AA22" s="42">
        <v>2.0</v>
      </c>
      <c r="AB22" s="47">
        <v>9.0</v>
      </c>
      <c r="AC22" s="48">
        <f t="shared" si="49"/>
        <v>3</v>
      </c>
      <c r="AD22" s="49">
        <f t="shared" si="50"/>
        <v>2</v>
      </c>
      <c r="AE22" s="50">
        <f t="shared" si="51"/>
        <v>11</v>
      </c>
      <c r="AF22" s="51">
        <f t="shared" si="52"/>
        <v>16</v>
      </c>
      <c r="AG22" s="4" t="str">
        <f t="shared" si="53"/>
        <v>L2 - Above Average</v>
      </c>
      <c r="AH22" s="4" t="str">
        <f t="shared" si="54"/>
        <v>L1 - Below Average</v>
      </c>
      <c r="AI22" s="4" t="str">
        <f t="shared" si="55"/>
        <v>L1 - Below Average</v>
      </c>
      <c r="AJ22" s="4" t="str">
        <f t="shared" si="56"/>
        <v>L3 - Exceptional</v>
      </c>
      <c r="AK22" s="4" t="str">
        <f t="shared" si="57"/>
        <v>Your verbal skills are on the right track, but some areas may need extra attention. With focused practice, you can improve your vocabulary, comprehension, and communication skills.</v>
      </c>
      <c r="AL22" s="4" t="str">
        <f t="shared" ref="AL22:AM22" si="58">SWITCH(AI22,"L1 -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2" s="4" t="str">
        <f t="shared" si="58"/>
        <v>Excellent work! You have shown exceptional aptitude in quantitative reasoning, tackling problems with ease and accuracy. Keep up the great work, and challenge yourself further to stay ahead.</v>
      </c>
      <c r="AN22" s="4" t="str">
        <f t="shared" si="59"/>
        <v>You have a strong foundation and are performing well across all categories. Keep up the great work and aim for continuous improvement to achieve even higher levels of performance.</v>
      </c>
      <c r="AO22" s="30" t="s">
        <v>114</v>
      </c>
      <c r="AP22" s="52">
        <v>6.0</v>
      </c>
      <c r="AQ22" s="52">
        <v>6.0</v>
      </c>
      <c r="AR22" s="52">
        <v>10.0</v>
      </c>
      <c r="AS22" s="52">
        <v>4.0</v>
      </c>
      <c r="AT22" s="30">
        <v>26.0</v>
      </c>
      <c r="AU22" s="53">
        <v>6.5</v>
      </c>
      <c r="AV22" s="54" t="str">
        <f t="shared" si="60"/>
        <v>L1 - MAANG</v>
      </c>
      <c r="AW22" s="32" t="str">
        <f t="shared" si="61"/>
        <v>MAANG</v>
      </c>
      <c r="AX22" s="32" t="str">
        <f t="shared" si="62"/>
        <v>L1</v>
      </c>
      <c r="AY22" s="30" t="str">
        <f t="shared" si="63"/>
        <v>Top-tier companies like MAANG and high-performing teams in GCCs. </v>
      </c>
      <c r="AZ22" s="30" t="str">
        <f t="shared" si="64"/>
        <v>Your advanced knowledge makes you ideal for roles like Software Engineer, Algorithm Developer, or Data Scientist in challenging, high-impact environments.</v>
      </c>
      <c r="BA22" s="42">
        <v>0.0</v>
      </c>
      <c r="BB22" s="55">
        <v>0.0</v>
      </c>
      <c r="BC22" s="56">
        <v>0.0</v>
      </c>
      <c r="BD22" s="57">
        <v>3.0</v>
      </c>
      <c r="BE22" s="58">
        <v>3.0</v>
      </c>
      <c r="BF22" s="30">
        <v>3.0</v>
      </c>
      <c r="BG22" s="32" t="str">
        <f t="shared" si="65"/>
        <v>LEVEL 1 PROFICIENCY</v>
      </c>
      <c r="BH22" s="32" t="str">
        <f t="shared" si="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3">
      <c r="A23" s="35" t="s">
        <v>115</v>
      </c>
      <c r="B23" s="35" t="str">
        <f t="shared" si="43"/>
        <v>HEMA GK</v>
      </c>
      <c r="C23" s="35" t="s">
        <v>116</v>
      </c>
      <c r="D23" s="30" t="b">
        <v>1</v>
      </c>
      <c r="E23" s="30" t="b">
        <v>1</v>
      </c>
      <c r="F23" s="30" t="b">
        <v>1</v>
      </c>
      <c r="G23" s="30">
        <v>5.0</v>
      </c>
      <c r="H23" s="38">
        <v>7.0</v>
      </c>
      <c r="I23" s="38">
        <v>6.0</v>
      </c>
      <c r="J23" s="38">
        <v>7.0</v>
      </c>
      <c r="K23" s="38">
        <v>3.0</v>
      </c>
      <c r="L23" s="38">
        <f t="shared" si="44"/>
        <v>23</v>
      </c>
      <c r="M23" s="30">
        <f t="shared" si="45"/>
        <v>30</v>
      </c>
      <c r="N23" s="30">
        <f t="shared" si="46"/>
        <v>26</v>
      </c>
      <c r="O23" s="30">
        <f t="shared" si="47"/>
        <v>30</v>
      </c>
      <c r="P23" s="30">
        <f t="shared" si="48"/>
        <v>13</v>
      </c>
      <c r="Q23" s="39" t="s">
        <v>69</v>
      </c>
      <c r="R23" s="40" t="s">
        <v>70</v>
      </c>
      <c r="S23" s="30" t="s">
        <v>96</v>
      </c>
      <c r="T23" s="41">
        <v>2.0</v>
      </c>
      <c r="U23" s="42">
        <v>4.0</v>
      </c>
      <c r="V23" s="43">
        <v>5.0</v>
      </c>
      <c r="W23" s="44">
        <v>2.0</v>
      </c>
      <c r="X23" s="45">
        <v>2.0</v>
      </c>
      <c r="Y23" s="42">
        <v>0.0</v>
      </c>
      <c r="Z23" s="46">
        <v>0.0</v>
      </c>
      <c r="AA23" s="42">
        <v>4.0</v>
      </c>
      <c r="AB23" s="47">
        <v>3.0</v>
      </c>
      <c r="AC23" s="48">
        <f t="shared" si="49"/>
        <v>11</v>
      </c>
      <c r="AD23" s="49">
        <f t="shared" si="50"/>
        <v>4</v>
      </c>
      <c r="AE23" s="50">
        <f t="shared" si="51"/>
        <v>7</v>
      </c>
      <c r="AF23" s="51">
        <f t="shared" si="52"/>
        <v>22</v>
      </c>
      <c r="AG23" s="4" t="str">
        <f t="shared" si="53"/>
        <v>L2 - Above Average</v>
      </c>
      <c r="AH23" s="4" t="str">
        <f t="shared" si="54"/>
        <v>L2 - Above Average</v>
      </c>
      <c r="AI23" s="4" t="str">
        <f t="shared" si="55"/>
        <v>L1 - Below Average</v>
      </c>
      <c r="AJ23" s="4" t="str">
        <f t="shared" si="56"/>
        <v>L3 - Exceptional</v>
      </c>
      <c r="AK23" s="4" t="str">
        <f t="shared" si="57"/>
        <v>You’ve displayed strong verbal reasoning abilities, understanding complex texts and articulating ideas clearly. Continue to expand your vocabulary and comprehension to stay sharp.</v>
      </c>
      <c r="AL23" s="4" t="str">
        <f t="shared" ref="AL23:AM23" si="67">SWITCH(AI23,"L1 -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3" s="4" t="str">
        <f t="shared" si="67"/>
        <v>Excellent work! You have shown exceptional aptitude in quantitative reasoning, tackling problems with ease and accuracy. Keep up the great work, and challenge yourself further to stay ahead.</v>
      </c>
      <c r="AN23" s="4" t="str">
        <f t="shared" si="59"/>
        <v>You have a strong foundation and are performing well across all categories. Keep up the great work and aim for continuous improvement to achieve even higher levels of performance.</v>
      </c>
      <c r="AO23" s="30" t="s">
        <v>117</v>
      </c>
      <c r="AP23" s="52">
        <v>9.0</v>
      </c>
      <c r="AQ23" s="52">
        <v>6.0</v>
      </c>
      <c r="AR23" s="52">
        <v>5.0</v>
      </c>
      <c r="AS23" s="52">
        <v>3.0</v>
      </c>
      <c r="AT23" s="30">
        <v>23.0</v>
      </c>
      <c r="AU23" s="53">
        <v>5.75</v>
      </c>
      <c r="AV23" s="54" t="str">
        <f t="shared" si="60"/>
        <v>L2 - GCC</v>
      </c>
      <c r="AW23" s="32" t="str">
        <f t="shared" si="61"/>
        <v>GCC</v>
      </c>
      <c r="AX23" s="32" t="str">
        <f t="shared" si="62"/>
        <v>L2</v>
      </c>
      <c r="AY23" s="30" t="str">
        <f t="shared" si="63"/>
        <v>Roles in GCCs, GSIs or mid-tier product companies.</v>
      </c>
      <c r="AZ23" s="30" t="str">
        <f t="shared" si="64"/>
        <v>Your solid understanding of algorithms and data structures fits roles like Backend Developer or Application Engineer.</v>
      </c>
      <c r="BA23" s="42">
        <v>0.0</v>
      </c>
      <c r="BB23" s="55">
        <v>0.0</v>
      </c>
      <c r="BC23" s="56">
        <v>0.0</v>
      </c>
      <c r="BD23" s="57">
        <v>0.0</v>
      </c>
      <c r="BE23" s="58">
        <v>0.0</v>
      </c>
      <c r="BF23" s="30">
        <v>0.0</v>
      </c>
      <c r="BG23" s="32" t="str">
        <f t="shared" si="65"/>
        <v>LEVEL 1 PROFICIENCY</v>
      </c>
      <c r="BH23" s="32" t="str">
        <f t="shared" si="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4">
      <c r="A24" s="35" t="s">
        <v>118</v>
      </c>
      <c r="B24" s="35" t="str">
        <f t="shared" si="43"/>
        <v>HEMALATHA S</v>
      </c>
      <c r="C24" s="35" t="s">
        <v>119</v>
      </c>
      <c r="D24" s="30" t="b">
        <v>1</v>
      </c>
      <c r="E24" s="30" t="b">
        <v>1</v>
      </c>
      <c r="F24" s="30" t="b">
        <v>1</v>
      </c>
      <c r="G24" s="30">
        <v>5.0</v>
      </c>
      <c r="H24" s="38">
        <v>4.0</v>
      </c>
      <c r="I24" s="38">
        <v>6.0</v>
      </c>
      <c r="J24" s="38">
        <v>7.0</v>
      </c>
      <c r="K24" s="38">
        <v>3.0</v>
      </c>
      <c r="L24" s="38">
        <f t="shared" si="44"/>
        <v>20</v>
      </c>
      <c r="M24" s="30">
        <f t="shared" si="45"/>
        <v>20</v>
      </c>
      <c r="N24" s="30">
        <f t="shared" si="46"/>
        <v>30</v>
      </c>
      <c r="O24" s="30">
        <f t="shared" si="47"/>
        <v>35</v>
      </c>
      <c r="P24" s="30">
        <f t="shared" si="48"/>
        <v>15</v>
      </c>
      <c r="Q24" s="39" t="s">
        <v>65</v>
      </c>
      <c r="R24" s="40" t="s">
        <v>66</v>
      </c>
      <c r="S24" s="30" t="s">
        <v>96</v>
      </c>
      <c r="T24" s="41">
        <v>2.0</v>
      </c>
      <c r="U24" s="42">
        <v>4.0</v>
      </c>
      <c r="V24" s="43">
        <v>3.0</v>
      </c>
      <c r="W24" s="44">
        <v>3.0</v>
      </c>
      <c r="X24" s="45">
        <v>2.0</v>
      </c>
      <c r="Y24" s="42">
        <v>0.0</v>
      </c>
      <c r="Z24" s="46">
        <v>0.0</v>
      </c>
      <c r="AA24" s="42">
        <v>4.0</v>
      </c>
      <c r="AB24" s="47">
        <v>3.0</v>
      </c>
      <c r="AC24" s="48">
        <f t="shared" si="49"/>
        <v>9</v>
      </c>
      <c r="AD24" s="49">
        <f t="shared" si="50"/>
        <v>5</v>
      </c>
      <c r="AE24" s="50">
        <f t="shared" si="51"/>
        <v>7</v>
      </c>
      <c r="AF24" s="51">
        <f t="shared" si="52"/>
        <v>21</v>
      </c>
      <c r="AG24" s="4" t="str">
        <f t="shared" si="53"/>
        <v>L2 - Above Average</v>
      </c>
      <c r="AH24" s="4" t="str">
        <f t="shared" si="54"/>
        <v>L2 - Above Average</v>
      </c>
      <c r="AI24" s="4" t="str">
        <f t="shared" si="55"/>
        <v>L1 - Below Average</v>
      </c>
      <c r="AJ24" s="4" t="str">
        <f t="shared" si="56"/>
        <v>L3 - Exceptional</v>
      </c>
      <c r="AK24" s="4" t="str">
        <f t="shared" si="57"/>
        <v>You’ve displayed strong verbal reasoning abilities, understanding complex texts and articulating ideas clearly. Continue to expand your vocabulary and comprehension to stay sharp.</v>
      </c>
      <c r="AL24" s="4" t="str">
        <f t="shared" ref="AL24:AM24" si="68">SWITCH(AI24,"L1 -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4" s="4" t="str">
        <f t="shared" si="68"/>
        <v>Excellent work! You have shown exceptional aptitude in quantitative reasoning, tackling problems with ease and accuracy. Keep up the great work, and challenge yourself further to stay ahead.</v>
      </c>
      <c r="AN24" s="4" t="str">
        <f t="shared" si="59"/>
        <v>You have a strong foundation and are performing well across all categories. Keep up the great work and aim for continuous improvement to achieve even higher levels of performance.</v>
      </c>
      <c r="AO24" s="30" t="s">
        <v>120</v>
      </c>
      <c r="AP24" s="52">
        <v>0.0</v>
      </c>
      <c r="AQ24" s="52">
        <v>10.0</v>
      </c>
      <c r="AR24" s="52">
        <v>10.0</v>
      </c>
      <c r="AS24" s="52">
        <v>7.0</v>
      </c>
      <c r="AT24" s="30">
        <v>27.0</v>
      </c>
      <c r="AU24" s="53">
        <v>6.75</v>
      </c>
      <c r="AV24" s="54" t="str">
        <f t="shared" si="60"/>
        <v>L1 - MAANG</v>
      </c>
      <c r="AW24" s="32" t="str">
        <f t="shared" si="61"/>
        <v>MAANG</v>
      </c>
      <c r="AX24" s="32" t="str">
        <f t="shared" si="62"/>
        <v>L1</v>
      </c>
      <c r="AY24" s="30" t="str">
        <f t="shared" si="63"/>
        <v>Top-tier companies like MAANG and high-performing teams in GCCs. </v>
      </c>
      <c r="AZ24" s="30" t="str">
        <f t="shared" si="64"/>
        <v>Your advanced knowledge makes you ideal for roles like Software Engineer, Algorithm Developer, or Data Scientist in challenging, high-impact environments.</v>
      </c>
      <c r="BA24" s="42">
        <v>0.0</v>
      </c>
      <c r="BB24" s="55">
        <v>0.0</v>
      </c>
      <c r="BC24" s="56">
        <v>0.0</v>
      </c>
      <c r="BD24" s="57">
        <v>3.0</v>
      </c>
      <c r="BE24" s="58">
        <v>3.0</v>
      </c>
      <c r="BF24" s="30">
        <v>3.0</v>
      </c>
      <c r="BG24" s="32" t="str">
        <f t="shared" si="65"/>
        <v>LEVEL 1 PROFICIENCY</v>
      </c>
      <c r="BH24" s="32" t="str">
        <f t="shared" si="6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5" hidden="1">
      <c r="A25" s="35" t="s">
        <v>121</v>
      </c>
      <c r="B25" s="35"/>
      <c r="C25" s="35" t="s">
        <v>122</v>
      </c>
      <c r="D25" s="30" t="b">
        <v>1</v>
      </c>
      <c r="E25" s="32" t="b">
        <v>0</v>
      </c>
      <c r="F25" s="32" t="b">
        <v>0</v>
      </c>
      <c r="G25" s="30">
        <v>5.0</v>
      </c>
      <c r="H25" s="30">
        <v>9.0</v>
      </c>
      <c r="I25" s="30">
        <v>6.0</v>
      </c>
      <c r="J25" s="30">
        <v>7.0</v>
      </c>
      <c r="K25" s="30">
        <v>3.0</v>
      </c>
      <c r="L25" s="30"/>
      <c r="M25" s="30"/>
      <c r="N25" s="30"/>
      <c r="O25" s="30"/>
      <c r="P25" s="30"/>
      <c r="Q25" s="30" t="s">
        <v>69</v>
      </c>
      <c r="R25" s="30" t="s">
        <v>70</v>
      </c>
      <c r="AF25" s="33"/>
      <c r="AG25" s="4"/>
      <c r="AH25" s="4"/>
      <c r="AI25" s="4"/>
      <c r="AJ25" s="4"/>
      <c r="AK25" s="4"/>
      <c r="AL25" s="4"/>
      <c r="AM25" s="4"/>
      <c r="AN25" s="4"/>
    </row>
    <row r="26">
      <c r="A26" s="35" t="s">
        <v>123</v>
      </c>
      <c r="B26" s="35" t="str">
        <f t="shared" ref="B26:B29" si="70">UPPER(A26)</f>
        <v>K P RENUKAPRASAD</v>
      </c>
      <c r="C26" s="35" t="s">
        <v>124</v>
      </c>
      <c r="D26" s="30" t="b">
        <v>1</v>
      </c>
      <c r="E26" s="30" t="b">
        <v>1</v>
      </c>
      <c r="F26" s="30" t="b">
        <v>1</v>
      </c>
      <c r="G26" s="30">
        <v>5.0</v>
      </c>
      <c r="H26" s="38">
        <v>5.0</v>
      </c>
      <c r="I26" s="38">
        <v>6.0</v>
      </c>
      <c r="J26" s="38">
        <v>7.0</v>
      </c>
      <c r="K26" s="38">
        <v>3.0</v>
      </c>
      <c r="L26" s="38">
        <f t="shared" ref="L26:L29" si="71">SUM(H26:K26)</f>
        <v>21</v>
      </c>
      <c r="M26" s="30">
        <f t="shared" ref="M26:M29" si="72">ROUND((H26/L26)*100,0)</f>
        <v>24</v>
      </c>
      <c r="N26" s="30">
        <f t="shared" ref="N26:N29" si="73">ROUND((I26/L26)*100,0)</f>
        <v>29</v>
      </c>
      <c r="O26" s="30">
        <f t="shared" ref="O26:O29" si="74">ROUND((J26/L26)*100,0)</f>
        <v>33</v>
      </c>
      <c r="P26" s="30">
        <f t="shared" ref="P26:P29" si="75">ROUND((K26/L26)*100,0)</f>
        <v>14</v>
      </c>
      <c r="Q26" s="39" t="s">
        <v>65</v>
      </c>
      <c r="R26" s="40" t="s">
        <v>66</v>
      </c>
      <c r="S26" s="30" t="s">
        <v>96</v>
      </c>
      <c r="T26" s="41">
        <v>1.0</v>
      </c>
      <c r="U26" s="42">
        <v>0.0</v>
      </c>
      <c r="V26" s="43">
        <v>5.0</v>
      </c>
      <c r="W26" s="44">
        <v>2.0</v>
      </c>
      <c r="X26" s="45">
        <v>2.0</v>
      </c>
      <c r="Y26" s="42">
        <v>3.0</v>
      </c>
      <c r="Z26" s="46">
        <v>0.0</v>
      </c>
      <c r="AA26" s="42">
        <v>2.0</v>
      </c>
      <c r="AB26" s="47">
        <v>6.0</v>
      </c>
      <c r="AC26" s="48">
        <f t="shared" ref="AC26:AC29" si="76">T26+U26+V26</f>
        <v>6</v>
      </c>
      <c r="AD26" s="49">
        <f t="shared" ref="AD26:AD29" si="77">W26+X26+Y26</f>
        <v>7</v>
      </c>
      <c r="AE26" s="50">
        <f t="shared" ref="AE26:AE29" si="78">Z26+AA26+AB26</f>
        <v>8</v>
      </c>
      <c r="AF26" s="51">
        <f t="shared" ref="AF26:AF29" si="79">SUM(T26:AB26)</f>
        <v>21</v>
      </c>
      <c r="AG26" s="4" t="str">
        <f t="shared" ref="AG26:AG29" si="80">IF(AF26&lt;=8, "L1 - Below Average", IF(AF26&lt;=26, "L2 - Above Average", IF(AF26&lt;=50, "L3 - Exceptional", "Out of Range")))</f>
        <v>L2 - Above Average</v>
      </c>
      <c r="AH26" s="4" t="str">
        <f t="shared" ref="AH26:AH29" si="81">IF((T26+U26+V26)&lt;=3, "L1 - Below Average", IF((T26+U26+V26)&lt;=11, "L2 - Above Average", IF((T26+U26+V26)&lt;=17, "L3 - Exceptional", "Out of Range")))</f>
        <v>L2 - Above Average</v>
      </c>
      <c r="AI26" s="4" t="str">
        <f t="shared" ref="AI26:AI29" si="82">IF((W26+X26+Y26)&lt;=5, "L1 - Below Average", IF((W26+X26+Y26)&lt;=9, "L2 - Above Average", IF((W26+X26+Y26)&lt;=15, "L3 - Exceptional", "Out of Range")))</f>
        <v>L2 - Above Average</v>
      </c>
      <c r="AJ26" s="4" t="str">
        <f t="shared" ref="AJ26:AJ29" si="83">IF((Z26+AA26+AB26)&lt;=4, "L1 - Below Average", IF((Z26+AA26+AB26)&lt;=6, "L2 - Above Average", IF((Z26+AA26+AB26)&lt;=18, "L3 - Exceptional", "Out of Range")))</f>
        <v>L3 - Exceptional</v>
      </c>
      <c r="AK26" s="4" t="str">
        <f t="shared" ref="AK26:AK29" si="84">SWITCH(AH26,"L1 -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26" s="4" t="str">
        <f t="shared" ref="AL26:AM26" si="69">SWITCH(AI26,"L1 -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6" s="4" t="str">
        <f t="shared" si="69"/>
        <v>Excellent work! You have shown exceptional aptitude in quantitative reasoning, tackling problems with ease and accuracy. Keep up the great work, and challenge yourself further to stay ahead.</v>
      </c>
      <c r="AN26" s="4" t="str">
        <f t="shared" ref="AN26:AN29" si="86">SWITCH(AG26,"L1 -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26" s="30" t="s">
        <v>125</v>
      </c>
      <c r="AP26" s="52">
        <v>9.0</v>
      </c>
      <c r="AQ26" s="52">
        <v>10.0</v>
      </c>
      <c r="AR26" s="52">
        <v>10.0</v>
      </c>
      <c r="AS26" s="52">
        <v>4.0</v>
      </c>
      <c r="AT26" s="30">
        <v>33.0</v>
      </c>
      <c r="AU26" s="53">
        <v>8.25</v>
      </c>
      <c r="AV26" s="54" t="str">
        <f t="shared" ref="AV26:AV29" si="87">IF(AU26&lt;=1, "L4 - Basics", IF(AU26&lt;=3, "L3 - GSI", IF(AU26&lt;=6, "L2 - GCC", "L1 - MAANG")))</f>
        <v>L1 - MAANG</v>
      </c>
      <c r="AW26" s="32" t="str">
        <f t="shared" ref="AW26:AW29" si="88">SWITCH(AV26,"L1 - MAANG", "MAANG","L2 - GCC","GCC","L3 - GSI","GSI","L4 - Basics","BASIC","other")</f>
        <v>MAANG</v>
      </c>
      <c r="AX26" s="32" t="str">
        <f t="shared" ref="AX26:AX29" si="89">SWITCH(AV26,"L1 - MAANG", "L1","L2 - GCC","L2","L3 - GSI","L3","L4 - Basics","L4","other")</f>
        <v>L1</v>
      </c>
      <c r="AY26" s="30" t="str">
        <f t="shared" ref="AY26:AY29" si="90">SWITCH(AV26,"L1 -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26" s="30" t="str">
        <f t="shared" ref="AZ26:AZ29" si="91">SWITCH(AV26,"L1 -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26" s="42">
        <v>0.0</v>
      </c>
      <c r="BB26" s="55">
        <v>0.0</v>
      </c>
      <c r="BC26" s="56">
        <v>0.0</v>
      </c>
      <c r="BD26" s="57">
        <v>0.0</v>
      </c>
      <c r="BE26" s="58">
        <v>0.0</v>
      </c>
      <c r="BF26" s="30">
        <v>0.0</v>
      </c>
      <c r="BG26" s="32" t="str">
        <f t="shared" ref="BG26:BG29" si="92">if(BF26&lt;=6,"LEVEL 1 PROFICIENCY", if(#REF!&lt;=22,"LEVEL 2 PROFICIENCY",IF(#REF!&lt;=43,"LEVEL 3 PROFICIENCY","LEVEL 4 PROFICIENCY")))</f>
        <v>LEVEL 1 PROFICIENCY</v>
      </c>
      <c r="BH26" s="32" t="str">
        <f t="shared" ref="BH26:BH29" si="93">SWITCH(BG26,"LEVEL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7">
      <c r="A27" s="35" t="s">
        <v>126</v>
      </c>
      <c r="B27" s="35" t="str">
        <f t="shared" si="70"/>
        <v>KRUTHIKA M R</v>
      </c>
      <c r="C27" s="35" t="s">
        <v>127</v>
      </c>
      <c r="D27" s="30" t="b">
        <v>1</v>
      </c>
      <c r="E27" s="30" t="b">
        <v>1</v>
      </c>
      <c r="F27" s="30" t="b">
        <v>1</v>
      </c>
      <c r="G27" s="30">
        <v>5.0</v>
      </c>
      <c r="H27" s="38">
        <v>6.0</v>
      </c>
      <c r="I27" s="38">
        <v>6.0</v>
      </c>
      <c r="J27" s="38">
        <v>7.0</v>
      </c>
      <c r="K27" s="38">
        <v>3.0</v>
      </c>
      <c r="L27" s="38">
        <f t="shared" si="71"/>
        <v>22</v>
      </c>
      <c r="M27" s="30">
        <f t="shared" si="72"/>
        <v>27</v>
      </c>
      <c r="N27" s="30">
        <f t="shared" si="73"/>
        <v>27</v>
      </c>
      <c r="O27" s="30">
        <f t="shared" si="74"/>
        <v>32</v>
      </c>
      <c r="P27" s="30">
        <f t="shared" si="75"/>
        <v>14</v>
      </c>
      <c r="Q27" s="39" t="s">
        <v>99</v>
      </c>
      <c r="R27" s="40" t="s">
        <v>100</v>
      </c>
      <c r="S27" s="30" t="s">
        <v>96</v>
      </c>
      <c r="T27" s="41">
        <v>1.0</v>
      </c>
      <c r="U27" s="42">
        <v>2.0</v>
      </c>
      <c r="V27" s="43">
        <v>5.0</v>
      </c>
      <c r="W27" s="44">
        <v>1.0</v>
      </c>
      <c r="X27" s="45">
        <v>0.0</v>
      </c>
      <c r="Y27" s="42">
        <v>0.0</v>
      </c>
      <c r="Z27" s="46">
        <v>0.0</v>
      </c>
      <c r="AA27" s="42">
        <v>2.0</v>
      </c>
      <c r="AB27" s="47">
        <v>3.0</v>
      </c>
      <c r="AC27" s="48">
        <f t="shared" si="76"/>
        <v>8</v>
      </c>
      <c r="AD27" s="49">
        <f t="shared" si="77"/>
        <v>1</v>
      </c>
      <c r="AE27" s="50">
        <f t="shared" si="78"/>
        <v>5</v>
      </c>
      <c r="AF27" s="51">
        <f t="shared" si="79"/>
        <v>14</v>
      </c>
      <c r="AG27" s="4" t="str">
        <f t="shared" si="80"/>
        <v>L2 - Above Average</v>
      </c>
      <c r="AH27" s="4" t="str">
        <f t="shared" si="81"/>
        <v>L2 - Above Average</v>
      </c>
      <c r="AI27" s="4" t="str">
        <f t="shared" si="82"/>
        <v>L1 - Below Average</v>
      </c>
      <c r="AJ27" s="4" t="str">
        <f t="shared" si="83"/>
        <v>L2 - Above Average</v>
      </c>
      <c r="AK27" s="4" t="str">
        <f t="shared" si="84"/>
        <v>You’ve displayed strong verbal reasoning abilities, understanding complex texts and articulating ideas clearly. Continue to expand your vocabulary and comprehension to stay sharp.</v>
      </c>
      <c r="AL27" s="4" t="str">
        <f t="shared" ref="AL27:AM27" si="85">SWITCH(AI27,"L1 -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7" s="4" t="str">
        <f t="shared" si="85"/>
        <v>You’ve demonstrated a solid grasp of quantitative reasoning and problem-solving. Keep refining your skills for even greater efficiency and speed in tackling complex problems.</v>
      </c>
      <c r="AN27" s="4" t="str">
        <f t="shared" si="86"/>
        <v>You have a strong foundation and are performing well across all categories. Keep up the great work and aim for continuous improvement to achieve even higher levels of performance.</v>
      </c>
      <c r="AO27" s="30" t="s">
        <v>128</v>
      </c>
      <c r="AP27" s="52">
        <v>10.0</v>
      </c>
      <c r="AQ27" s="52">
        <v>10.0</v>
      </c>
      <c r="AR27" s="52">
        <v>7.0</v>
      </c>
      <c r="AS27" s="52">
        <v>8.0</v>
      </c>
      <c r="AT27" s="30">
        <v>35.0</v>
      </c>
      <c r="AU27" s="53">
        <v>8.75</v>
      </c>
      <c r="AV27" s="54" t="str">
        <f t="shared" si="87"/>
        <v>L1 - MAANG</v>
      </c>
      <c r="AW27" s="32" t="str">
        <f t="shared" si="88"/>
        <v>MAANG</v>
      </c>
      <c r="AX27" s="32" t="str">
        <f t="shared" si="89"/>
        <v>L1</v>
      </c>
      <c r="AY27" s="30" t="str">
        <f t="shared" si="90"/>
        <v>Top-tier companies like MAANG and high-performing teams in GCCs. </v>
      </c>
      <c r="AZ27" s="30" t="str">
        <f t="shared" si="91"/>
        <v>Your advanced knowledge makes you ideal for roles like Software Engineer, Algorithm Developer, or Data Scientist in challenging, high-impact environments.</v>
      </c>
      <c r="BA27" s="42">
        <v>0.0</v>
      </c>
      <c r="BB27" s="55">
        <v>0.0</v>
      </c>
      <c r="BC27" s="56">
        <v>0.0</v>
      </c>
      <c r="BD27" s="57">
        <v>0.0</v>
      </c>
      <c r="BE27" s="58">
        <v>0.0</v>
      </c>
      <c r="BF27" s="30">
        <v>0.0</v>
      </c>
      <c r="BG27" s="32" t="str">
        <f t="shared" si="92"/>
        <v>LEVEL 1 PROFICIENCY</v>
      </c>
      <c r="BH27" s="32" t="str">
        <f t="shared" si="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8">
      <c r="A28" s="35" t="s">
        <v>129</v>
      </c>
      <c r="B28" s="35" t="str">
        <f t="shared" si="70"/>
        <v>LIPIKA K</v>
      </c>
      <c r="C28" s="35" t="s">
        <v>130</v>
      </c>
      <c r="D28" s="30" t="b">
        <v>1</v>
      </c>
      <c r="E28" s="30" t="b">
        <v>1</v>
      </c>
      <c r="F28" s="30" t="b">
        <v>1</v>
      </c>
      <c r="G28" s="30">
        <v>5.0</v>
      </c>
      <c r="H28" s="38">
        <v>7.0</v>
      </c>
      <c r="I28" s="38">
        <v>6.0</v>
      </c>
      <c r="J28" s="38">
        <v>7.0</v>
      </c>
      <c r="K28" s="38">
        <v>3.0</v>
      </c>
      <c r="L28" s="38">
        <f t="shared" si="71"/>
        <v>23</v>
      </c>
      <c r="M28" s="30">
        <f t="shared" si="72"/>
        <v>30</v>
      </c>
      <c r="N28" s="30">
        <f t="shared" si="73"/>
        <v>26</v>
      </c>
      <c r="O28" s="30">
        <f t="shared" si="74"/>
        <v>30</v>
      </c>
      <c r="P28" s="30">
        <f t="shared" si="75"/>
        <v>13</v>
      </c>
      <c r="Q28" s="39" t="s">
        <v>69</v>
      </c>
      <c r="R28" s="40" t="s">
        <v>70</v>
      </c>
      <c r="S28" s="30" t="s">
        <v>96</v>
      </c>
      <c r="T28" s="41">
        <v>2.0</v>
      </c>
      <c r="U28" s="42">
        <v>4.0</v>
      </c>
      <c r="V28" s="43">
        <v>2.0</v>
      </c>
      <c r="W28" s="44">
        <v>4.0</v>
      </c>
      <c r="X28" s="45">
        <v>0.0</v>
      </c>
      <c r="Y28" s="42">
        <v>0.0</v>
      </c>
      <c r="Z28" s="46">
        <v>0.0</v>
      </c>
      <c r="AA28" s="42">
        <v>4.0</v>
      </c>
      <c r="AB28" s="47">
        <v>6.0</v>
      </c>
      <c r="AC28" s="48">
        <f t="shared" si="76"/>
        <v>8</v>
      </c>
      <c r="AD28" s="49">
        <f t="shared" si="77"/>
        <v>4</v>
      </c>
      <c r="AE28" s="50">
        <f t="shared" si="78"/>
        <v>10</v>
      </c>
      <c r="AF28" s="51">
        <f t="shared" si="79"/>
        <v>22</v>
      </c>
      <c r="AG28" s="4" t="str">
        <f t="shared" si="80"/>
        <v>L2 - Above Average</v>
      </c>
      <c r="AH28" s="4" t="str">
        <f t="shared" si="81"/>
        <v>L2 - Above Average</v>
      </c>
      <c r="AI28" s="4" t="str">
        <f t="shared" si="82"/>
        <v>L1 - Below Average</v>
      </c>
      <c r="AJ28" s="4" t="str">
        <f t="shared" si="83"/>
        <v>L3 - Exceptional</v>
      </c>
      <c r="AK28" s="4" t="str">
        <f t="shared" si="84"/>
        <v>You’ve displayed strong verbal reasoning abilities, understanding complex texts and articulating ideas clearly. Continue to expand your vocabulary and comprehension to stay sharp.</v>
      </c>
      <c r="AL28" s="4" t="str">
        <f t="shared" ref="AL28:AM28" si="94">SWITCH(AI28,"L1 -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28" s="4" t="str">
        <f t="shared" si="94"/>
        <v>Excellent work! You have shown exceptional aptitude in quantitative reasoning, tackling problems with ease and accuracy. Keep up the great work, and challenge yourself further to stay ahead.</v>
      </c>
      <c r="AN28" s="4" t="str">
        <f t="shared" si="86"/>
        <v>You have a strong foundation and are performing well across all categories. Keep up the great work and aim for continuous improvement to achieve even higher levels of performance.</v>
      </c>
      <c r="AO28" s="30" t="s">
        <v>131</v>
      </c>
      <c r="AP28" s="52">
        <v>7.0</v>
      </c>
      <c r="AQ28" s="52">
        <v>3.0</v>
      </c>
      <c r="AR28" s="52">
        <v>10.0</v>
      </c>
      <c r="AS28" s="52">
        <v>3.0</v>
      </c>
      <c r="AT28" s="30">
        <v>23.0</v>
      </c>
      <c r="AU28" s="53">
        <v>5.75</v>
      </c>
      <c r="AV28" s="54" t="str">
        <f t="shared" si="87"/>
        <v>L2 - GCC</v>
      </c>
      <c r="AW28" s="32" t="str">
        <f t="shared" si="88"/>
        <v>GCC</v>
      </c>
      <c r="AX28" s="32" t="str">
        <f t="shared" si="89"/>
        <v>L2</v>
      </c>
      <c r="AY28" s="30" t="str">
        <f t="shared" si="90"/>
        <v>Roles in GCCs, GSIs or mid-tier product companies.</v>
      </c>
      <c r="AZ28" s="30" t="str">
        <f t="shared" si="91"/>
        <v>Your solid understanding of algorithms and data structures fits roles like Backend Developer or Application Engineer.</v>
      </c>
      <c r="BA28" s="42">
        <v>0.0</v>
      </c>
      <c r="BB28" s="55">
        <v>0.0</v>
      </c>
      <c r="BC28" s="56">
        <v>0.0</v>
      </c>
      <c r="BD28" s="57">
        <v>0.0</v>
      </c>
      <c r="BE28" s="58">
        <v>0.0</v>
      </c>
      <c r="BF28" s="30">
        <v>0.0</v>
      </c>
      <c r="BG28" s="32" t="str">
        <f t="shared" si="92"/>
        <v>LEVEL 1 PROFICIENCY</v>
      </c>
      <c r="BH28" s="32" t="str">
        <f t="shared" si="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29">
      <c r="A29" s="35" t="s">
        <v>132</v>
      </c>
      <c r="B29" s="35" t="str">
        <f t="shared" si="70"/>
        <v>MANASA S</v>
      </c>
      <c r="C29" s="35" t="s">
        <v>133</v>
      </c>
      <c r="D29" s="30" t="b">
        <v>1</v>
      </c>
      <c r="E29" s="30" t="b">
        <v>1</v>
      </c>
      <c r="F29" s="30" t="b">
        <v>1</v>
      </c>
      <c r="G29" s="30">
        <v>5.0</v>
      </c>
      <c r="H29" s="38">
        <v>2.0</v>
      </c>
      <c r="I29" s="38">
        <v>6.0</v>
      </c>
      <c r="J29" s="38">
        <v>7.0</v>
      </c>
      <c r="K29" s="38">
        <v>3.0</v>
      </c>
      <c r="L29" s="38">
        <f t="shared" si="71"/>
        <v>18</v>
      </c>
      <c r="M29" s="30">
        <f t="shared" si="72"/>
        <v>11</v>
      </c>
      <c r="N29" s="30">
        <f t="shared" si="73"/>
        <v>33</v>
      </c>
      <c r="O29" s="30">
        <f t="shared" si="74"/>
        <v>39</v>
      </c>
      <c r="P29" s="30">
        <f t="shared" si="75"/>
        <v>17</v>
      </c>
      <c r="Q29" s="39" t="s">
        <v>65</v>
      </c>
      <c r="R29" s="40" t="s">
        <v>66</v>
      </c>
      <c r="S29" s="30" t="s">
        <v>96</v>
      </c>
      <c r="T29" s="41">
        <v>2.0</v>
      </c>
      <c r="U29" s="42">
        <v>2.0</v>
      </c>
      <c r="V29" s="43">
        <v>6.0</v>
      </c>
      <c r="W29" s="44">
        <v>0.0</v>
      </c>
      <c r="X29" s="45">
        <v>4.0</v>
      </c>
      <c r="Y29" s="42">
        <v>3.0</v>
      </c>
      <c r="Z29" s="46">
        <v>0.0</v>
      </c>
      <c r="AA29" s="42">
        <v>4.0</v>
      </c>
      <c r="AB29" s="47">
        <v>0.0</v>
      </c>
      <c r="AC29" s="48">
        <f t="shared" si="76"/>
        <v>10</v>
      </c>
      <c r="AD29" s="49">
        <f t="shared" si="77"/>
        <v>7</v>
      </c>
      <c r="AE29" s="50">
        <f t="shared" si="78"/>
        <v>4</v>
      </c>
      <c r="AF29" s="51">
        <f t="shared" si="79"/>
        <v>21</v>
      </c>
      <c r="AG29" s="4" t="str">
        <f t="shared" si="80"/>
        <v>L2 - Above Average</v>
      </c>
      <c r="AH29" s="4" t="str">
        <f t="shared" si="81"/>
        <v>L2 - Above Average</v>
      </c>
      <c r="AI29" s="4" t="str">
        <f t="shared" si="82"/>
        <v>L2 - Above Average</v>
      </c>
      <c r="AJ29" s="4" t="str">
        <f t="shared" si="83"/>
        <v>L1 - Below Average</v>
      </c>
      <c r="AK29" s="4" t="str">
        <f t="shared" si="84"/>
        <v>You’ve displayed strong verbal reasoning abilities, understanding complex texts and articulating ideas clearly. Continue to expand your vocabulary and comprehension to stay sharp.</v>
      </c>
      <c r="AL29" s="4" t="str">
        <f t="shared" ref="AL29:AM29" si="95">SWITCH(AI29,"L1 -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29" s="4" t="str">
        <f t="shared" si="95"/>
        <v>Your performance indicates that there’s room for improvement in understanding and applying quantitative concepts. With more practice, you can strengthen your skills in this area.</v>
      </c>
      <c r="AN29" s="4" t="str">
        <f t="shared" si="86"/>
        <v>You have a strong foundation and are performing well across all categories. Keep up the great work and aim for continuous improvement to achieve even higher levels of performance.</v>
      </c>
      <c r="AO29" s="30" t="s">
        <v>134</v>
      </c>
      <c r="AP29" s="52">
        <v>6.0</v>
      </c>
      <c r="AQ29" s="52">
        <v>7.0</v>
      </c>
      <c r="AR29" s="52">
        <v>10.0</v>
      </c>
      <c r="AS29" s="52">
        <v>3.0</v>
      </c>
      <c r="AT29" s="30">
        <v>26.0</v>
      </c>
      <c r="AU29" s="53">
        <v>6.5</v>
      </c>
      <c r="AV29" s="54" t="str">
        <f t="shared" si="87"/>
        <v>L1 - MAANG</v>
      </c>
      <c r="AW29" s="32" t="str">
        <f t="shared" si="88"/>
        <v>MAANG</v>
      </c>
      <c r="AX29" s="32" t="str">
        <f t="shared" si="89"/>
        <v>L1</v>
      </c>
      <c r="AY29" s="30" t="str">
        <f t="shared" si="90"/>
        <v>Top-tier companies like MAANG and high-performing teams in GCCs. </v>
      </c>
      <c r="AZ29" s="30" t="str">
        <f t="shared" si="91"/>
        <v>Your advanced knowledge makes you ideal for roles like Software Engineer, Algorithm Developer, or Data Scientist in challenging, high-impact environments.</v>
      </c>
      <c r="BA29" s="42">
        <v>0.0</v>
      </c>
      <c r="BB29" s="55">
        <v>0.0</v>
      </c>
      <c r="BC29" s="56">
        <v>0.0</v>
      </c>
      <c r="BD29" s="57">
        <v>0.0</v>
      </c>
      <c r="BE29" s="58">
        <v>0.0</v>
      </c>
      <c r="BF29" s="30">
        <v>0.0</v>
      </c>
      <c r="BG29" s="32" t="str">
        <f t="shared" si="92"/>
        <v>LEVEL 1 PROFICIENCY</v>
      </c>
      <c r="BH29" s="32" t="str">
        <f t="shared" si="9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0" hidden="1">
      <c r="A30" s="35" t="s">
        <v>135</v>
      </c>
      <c r="B30" s="35"/>
      <c r="C30" s="35" t="s">
        <v>136</v>
      </c>
      <c r="D30" s="30" t="b">
        <v>1</v>
      </c>
      <c r="E30" s="32" t="b">
        <v>0</v>
      </c>
      <c r="F30" s="32" t="b">
        <v>0</v>
      </c>
      <c r="G30" s="30">
        <v>5.0</v>
      </c>
      <c r="H30" s="30">
        <v>2.0</v>
      </c>
      <c r="I30" s="30">
        <v>6.0</v>
      </c>
      <c r="J30" s="30">
        <v>7.0</v>
      </c>
      <c r="K30" s="30">
        <v>3.0</v>
      </c>
      <c r="L30" s="30"/>
      <c r="M30" s="30"/>
      <c r="N30" s="30"/>
      <c r="O30" s="30"/>
      <c r="P30" s="30"/>
      <c r="Q30" s="30" t="s">
        <v>65</v>
      </c>
      <c r="R30" s="59" t="s">
        <v>66</v>
      </c>
      <c r="S30" s="30" t="s">
        <v>96</v>
      </c>
      <c r="AF30" s="33"/>
      <c r="AG30" s="4"/>
      <c r="AH30" s="4"/>
      <c r="AI30" s="4"/>
      <c r="AJ30" s="4"/>
      <c r="AK30" s="4"/>
      <c r="AL30" s="4"/>
      <c r="AM30" s="4"/>
      <c r="AN30" s="4"/>
    </row>
    <row r="31">
      <c r="A31" s="35" t="s">
        <v>137</v>
      </c>
      <c r="B31" s="35" t="str">
        <f t="shared" ref="B31:B32" si="97">UPPER(A31)</f>
        <v>NAVJOT SINGH</v>
      </c>
      <c r="C31" s="35" t="s">
        <v>138</v>
      </c>
      <c r="D31" s="30" t="b">
        <v>1</v>
      </c>
      <c r="E31" s="30" t="b">
        <v>1</v>
      </c>
      <c r="F31" s="30" t="b">
        <v>1</v>
      </c>
      <c r="G31" s="30">
        <v>5.0</v>
      </c>
      <c r="H31" s="38">
        <v>7.0</v>
      </c>
      <c r="I31" s="38">
        <v>6.0</v>
      </c>
      <c r="J31" s="38">
        <v>7.0</v>
      </c>
      <c r="K31" s="38">
        <v>3.0</v>
      </c>
      <c r="L31" s="38">
        <f t="shared" ref="L31:L32" si="98">SUM(H31:K31)</f>
        <v>23</v>
      </c>
      <c r="M31" s="30">
        <f t="shared" ref="M31:M32" si="99">ROUND((H31/L31)*100,0)</f>
        <v>30</v>
      </c>
      <c r="N31" s="30">
        <f t="shared" ref="N31:N32" si="100">ROUND((I31/L31)*100,0)</f>
        <v>26</v>
      </c>
      <c r="O31" s="30">
        <f t="shared" ref="O31:O32" si="101">ROUND((J31/L31)*100,0)</f>
        <v>30</v>
      </c>
      <c r="P31" s="30">
        <f t="shared" ref="P31:P32" si="102">ROUND((K31/L31)*100,0)</f>
        <v>13</v>
      </c>
      <c r="Q31" s="39" t="s">
        <v>69</v>
      </c>
      <c r="R31" s="40" t="s">
        <v>70</v>
      </c>
      <c r="S31" s="30" t="s">
        <v>96</v>
      </c>
      <c r="T31" s="41">
        <v>2.0</v>
      </c>
      <c r="U31" s="42">
        <v>6.0</v>
      </c>
      <c r="V31" s="43">
        <v>6.0</v>
      </c>
      <c r="W31" s="44">
        <v>2.0</v>
      </c>
      <c r="X31" s="45">
        <v>2.0</v>
      </c>
      <c r="Y31" s="42">
        <v>3.0</v>
      </c>
      <c r="Z31" s="46">
        <v>0.0</v>
      </c>
      <c r="AA31" s="42">
        <v>4.0</v>
      </c>
      <c r="AB31" s="47">
        <v>6.0</v>
      </c>
      <c r="AC31" s="48">
        <f t="shared" ref="AC31:AC33" si="103">T31+U31+V31</f>
        <v>14</v>
      </c>
      <c r="AD31" s="49">
        <f t="shared" ref="AD31:AD33" si="104">W31+X31+Y31</f>
        <v>7</v>
      </c>
      <c r="AE31" s="50">
        <f t="shared" ref="AE31:AE33" si="105">Z31+AA31+AB31</f>
        <v>10</v>
      </c>
      <c r="AF31" s="51">
        <f t="shared" ref="AF31:AF33" si="106">SUM(T31:AB31)</f>
        <v>31</v>
      </c>
      <c r="AG31" s="4" t="str">
        <f t="shared" ref="AG31:AG33" si="107">IF(AF31&lt;=8, "L1 - Below Average", IF(AF31&lt;=26, "L2 - Above Average", IF(AF31&lt;=50, "L3 - Exceptional", "Out of Range")))</f>
        <v>L3 - Exceptional</v>
      </c>
      <c r="AH31" s="4" t="str">
        <f t="shared" ref="AH31:AH33" si="108">IF((T31+U31+V31)&lt;=3, "L1 - Below Average", IF((T31+U31+V31)&lt;=11, "L2 - Above Average", IF((T31+U31+V31)&lt;=17, "L3 - Exceptional", "Out of Range")))</f>
        <v>L3 - Exceptional</v>
      </c>
      <c r="AI31" s="4" t="str">
        <f t="shared" ref="AI31:AI33" si="109">IF((W31+X31+Y31)&lt;=5, "L1 - Below Average", IF((W31+X31+Y31)&lt;=9, "L2 - Above Average", IF((W31+X31+Y31)&lt;=15, "L3 - Exceptional", "Out of Range")))</f>
        <v>L2 - Above Average</v>
      </c>
      <c r="AJ31" s="4" t="str">
        <f t="shared" ref="AJ31:AJ33" si="110">IF((Z31+AA31+AB31)&lt;=4, "L1 - Below Average", IF((Z31+AA31+AB31)&lt;=6, "L2 - Above Average", IF((Z31+AA31+AB31)&lt;=18, "L3 - Exceptional", "Out of Range")))</f>
        <v>L3 - Exceptional</v>
      </c>
      <c r="AK31" s="4" t="str">
        <f t="shared" ref="AK31:AK33" si="111">SWITCH(AH31,"L1 -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31" s="4" t="str">
        <f t="shared" ref="AL31:AM31" si="96">SWITCH(AI31,"L1 -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1" s="4" t="str">
        <f t="shared" si="96"/>
        <v>Excellent work! You have shown exceptional aptitude in quantitative reasoning, tackling problems with ease and accuracy. Keep up the great work, and challenge yourself further to stay ahead.</v>
      </c>
      <c r="AN31" s="4" t="str">
        <f t="shared" ref="AN31:AN33" si="113">SWITCH(AG31,"L1 -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31" s="30" t="s">
        <v>139</v>
      </c>
      <c r="AP31" s="52">
        <v>6.0</v>
      </c>
      <c r="AQ31" s="52">
        <v>10.0</v>
      </c>
      <c r="AR31" s="52">
        <v>10.0</v>
      </c>
      <c r="AS31" s="52">
        <v>6.0</v>
      </c>
      <c r="AT31" s="30">
        <v>32.0</v>
      </c>
      <c r="AU31" s="53">
        <v>8.0</v>
      </c>
      <c r="AV31" s="54" t="str">
        <f t="shared" ref="AV31:AV32" si="114">IF(AU31&lt;=1, "L4 - Basics", IF(AU31&lt;=3, "L3 - GSI", IF(AU31&lt;=6, "L2 - GCC", "L1 - MAANG")))</f>
        <v>L1 - MAANG</v>
      </c>
      <c r="AW31" s="32" t="str">
        <f t="shared" ref="AW31:AW32" si="115">SWITCH(AV31,"L1 - MAANG", "MAANG","L2 - GCC","GCC","L3 - GSI","GSI","L4 - Basics","BASIC","other")</f>
        <v>MAANG</v>
      </c>
      <c r="AX31" s="32" t="str">
        <f t="shared" ref="AX31:AX32" si="116">SWITCH(AV31,"L1 - MAANG", "L1","L2 - GCC","L2","L3 - GSI","L3","L4 - Basics","L4","other")</f>
        <v>L1</v>
      </c>
      <c r="AY31" s="30" t="str">
        <f t="shared" ref="AY31:AY32" si="117">SWITCH(AV31,"L1 -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31" s="30" t="str">
        <f t="shared" ref="AZ31:AZ32" si="118">SWITCH(AV31,"L1 -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31" s="42">
        <v>0.0</v>
      </c>
      <c r="BB31" s="55">
        <v>0.0</v>
      </c>
      <c r="BC31" s="56">
        <v>0.0</v>
      </c>
      <c r="BD31" s="57">
        <v>3.0</v>
      </c>
      <c r="BE31" s="58">
        <v>3.0</v>
      </c>
      <c r="BF31" s="30">
        <v>3.0</v>
      </c>
      <c r="BG31" s="32" t="str">
        <f t="shared" ref="BG31:BG32" si="119">if(BF31&lt;=6,"LEVEL 1 PROFICIENCY", if(#REF!&lt;=22,"LEVEL 2 PROFICIENCY",IF(#REF!&lt;=43,"LEVEL 3 PROFICIENCY","LEVEL 4 PROFICIENCY")))</f>
        <v>LEVEL 1 PROFICIENCY</v>
      </c>
      <c r="BH31" s="32" t="str">
        <f t="shared" ref="BH31:BH32" si="120">SWITCH(BG31,"LEVEL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2">
      <c r="A32" s="35" t="s">
        <v>140</v>
      </c>
      <c r="B32" s="35" t="str">
        <f t="shared" si="97"/>
        <v>PANISH S</v>
      </c>
      <c r="C32" s="35" t="s">
        <v>141</v>
      </c>
      <c r="D32" s="30" t="b">
        <v>1</v>
      </c>
      <c r="E32" s="30" t="b">
        <v>1</v>
      </c>
      <c r="F32" s="30" t="b">
        <v>1</v>
      </c>
      <c r="G32" s="30">
        <v>5.0</v>
      </c>
      <c r="H32" s="38">
        <v>4.0</v>
      </c>
      <c r="I32" s="38">
        <v>6.0</v>
      </c>
      <c r="J32" s="38">
        <v>7.0</v>
      </c>
      <c r="K32" s="38">
        <v>3.0</v>
      </c>
      <c r="L32" s="38">
        <f t="shared" si="98"/>
        <v>20</v>
      </c>
      <c r="M32" s="30">
        <f t="shared" si="99"/>
        <v>20</v>
      </c>
      <c r="N32" s="30">
        <f t="shared" si="100"/>
        <v>30</v>
      </c>
      <c r="O32" s="30">
        <f t="shared" si="101"/>
        <v>35</v>
      </c>
      <c r="P32" s="30">
        <f t="shared" si="102"/>
        <v>15</v>
      </c>
      <c r="Q32" s="39" t="s">
        <v>65</v>
      </c>
      <c r="R32" s="40" t="s">
        <v>66</v>
      </c>
      <c r="S32" s="30" t="s">
        <v>96</v>
      </c>
      <c r="T32" s="41">
        <v>2.0</v>
      </c>
      <c r="U32" s="42">
        <v>4.0</v>
      </c>
      <c r="V32" s="43">
        <v>5.0</v>
      </c>
      <c r="W32" s="44">
        <v>4.0</v>
      </c>
      <c r="X32" s="45">
        <v>0.0</v>
      </c>
      <c r="Y32" s="42">
        <v>3.0</v>
      </c>
      <c r="Z32" s="46">
        <v>0.0</v>
      </c>
      <c r="AA32" s="42">
        <v>4.0</v>
      </c>
      <c r="AB32" s="47">
        <v>0.0</v>
      </c>
      <c r="AC32" s="48">
        <f t="shared" si="103"/>
        <v>11</v>
      </c>
      <c r="AD32" s="49">
        <f t="shared" si="104"/>
        <v>7</v>
      </c>
      <c r="AE32" s="50">
        <f t="shared" si="105"/>
        <v>4</v>
      </c>
      <c r="AF32" s="51">
        <f t="shared" si="106"/>
        <v>22</v>
      </c>
      <c r="AG32" s="4" t="str">
        <f t="shared" si="107"/>
        <v>L2 - Above Average</v>
      </c>
      <c r="AH32" s="4" t="str">
        <f t="shared" si="108"/>
        <v>L2 - Above Average</v>
      </c>
      <c r="AI32" s="4" t="str">
        <f t="shared" si="109"/>
        <v>L2 - Above Average</v>
      </c>
      <c r="AJ32" s="4" t="str">
        <f t="shared" si="110"/>
        <v>L1 - Below Average</v>
      </c>
      <c r="AK32" s="4" t="str">
        <f t="shared" si="111"/>
        <v>You’ve displayed strong verbal reasoning abilities, understanding complex texts and articulating ideas clearly. Continue to expand your vocabulary and comprehension to stay sharp.</v>
      </c>
      <c r="AL32" s="4" t="str">
        <f t="shared" ref="AL32:AM32" si="112">SWITCH(AI32,"L1 -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2" s="4" t="str">
        <f t="shared" si="112"/>
        <v>Your performance indicates that there’s room for improvement in understanding and applying quantitative concepts. With more practice, you can strengthen your skills in this area.</v>
      </c>
      <c r="AN32" s="4" t="str">
        <f t="shared" si="113"/>
        <v>You have a strong foundation and are performing well across all categories. Keep up the great work and aim for continuous improvement to achieve even higher levels of performance.</v>
      </c>
      <c r="AO32" s="30" t="s">
        <v>142</v>
      </c>
      <c r="AP32" s="52">
        <v>10.0</v>
      </c>
      <c r="AQ32" s="52">
        <v>10.0</v>
      </c>
      <c r="AR32" s="52">
        <v>10.0</v>
      </c>
      <c r="AS32" s="52">
        <v>10.0</v>
      </c>
      <c r="AT32" s="30">
        <v>40.0</v>
      </c>
      <c r="AU32" s="53">
        <v>10.0</v>
      </c>
      <c r="AV32" s="54" t="str">
        <f t="shared" si="114"/>
        <v>L1 - MAANG</v>
      </c>
      <c r="AW32" s="32" t="str">
        <f t="shared" si="115"/>
        <v>MAANG</v>
      </c>
      <c r="AX32" s="32" t="str">
        <f t="shared" si="116"/>
        <v>L1</v>
      </c>
      <c r="AY32" s="30" t="str">
        <f t="shared" si="117"/>
        <v>Top-tier companies like MAANG and high-performing teams in GCCs. </v>
      </c>
      <c r="AZ32" s="30" t="str">
        <f t="shared" si="118"/>
        <v>Your advanced knowledge makes you ideal for roles like Software Engineer, Algorithm Developer, or Data Scientist in challenging, high-impact environments.</v>
      </c>
      <c r="BA32" s="42">
        <v>0.0</v>
      </c>
      <c r="BB32" s="55">
        <v>0.0</v>
      </c>
      <c r="BC32" s="56">
        <v>0.0</v>
      </c>
      <c r="BD32" s="57">
        <v>6.0</v>
      </c>
      <c r="BE32" s="58">
        <v>6.0</v>
      </c>
      <c r="BF32" s="30">
        <v>6.0</v>
      </c>
      <c r="BG32" s="32" t="str">
        <f t="shared" si="119"/>
        <v>LEVEL 1 PROFICIENCY</v>
      </c>
      <c r="BH32" s="32" t="str">
        <f t="shared" si="12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3" hidden="1">
      <c r="A33" s="35" t="s">
        <v>143</v>
      </c>
      <c r="B33" s="35"/>
      <c r="C33" s="35" t="s">
        <v>144</v>
      </c>
      <c r="D33" s="30" t="b">
        <v>1</v>
      </c>
      <c r="E33" s="30" t="b">
        <v>1</v>
      </c>
      <c r="F33" s="32" t="b">
        <v>0</v>
      </c>
      <c r="G33" s="30">
        <v>5.0</v>
      </c>
      <c r="H33" s="30">
        <v>3.0</v>
      </c>
      <c r="I33" s="30">
        <v>6.0</v>
      </c>
      <c r="J33" s="30">
        <v>7.0</v>
      </c>
      <c r="K33" s="30">
        <v>3.0</v>
      </c>
      <c r="L33" s="30"/>
      <c r="M33" s="30"/>
      <c r="N33" s="30"/>
      <c r="O33" s="30"/>
      <c r="P33" s="30"/>
      <c r="Q33" s="30" t="s">
        <v>65</v>
      </c>
      <c r="R33" s="59" t="s">
        <v>66</v>
      </c>
      <c r="S33" s="30" t="s">
        <v>96</v>
      </c>
      <c r="T33" s="30">
        <v>2.0</v>
      </c>
      <c r="U33" s="30">
        <v>4.0</v>
      </c>
      <c r="V33" s="30">
        <v>3.0</v>
      </c>
      <c r="W33" s="30">
        <v>4.0</v>
      </c>
      <c r="X33" s="30">
        <v>2.0</v>
      </c>
      <c r="Y33" s="30">
        <v>3.0</v>
      </c>
      <c r="Z33" s="30">
        <v>0.0</v>
      </c>
      <c r="AA33" s="30">
        <v>2.0</v>
      </c>
      <c r="AB33" s="30">
        <v>0.0</v>
      </c>
      <c r="AC33" s="33">
        <f t="shared" si="103"/>
        <v>9</v>
      </c>
      <c r="AD33" s="33">
        <f t="shared" si="104"/>
        <v>9</v>
      </c>
      <c r="AE33" s="33">
        <f t="shared" si="105"/>
        <v>2</v>
      </c>
      <c r="AF33" s="33">
        <f t="shared" si="106"/>
        <v>20</v>
      </c>
      <c r="AG33" s="4" t="str">
        <f t="shared" si="107"/>
        <v>L2 - Above Average</v>
      </c>
      <c r="AH33" s="4" t="str">
        <f t="shared" si="108"/>
        <v>L2 - Above Average</v>
      </c>
      <c r="AI33" s="4" t="str">
        <f t="shared" si="109"/>
        <v>L2 - Above Average</v>
      </c>
      <c r="AJ33" s="4" t="str">
        <f t="shared" si="110"/>
        <v>L1 - Below Average</v>
      </c>
      <c r="AK33" s="4" t="str">
        <f t="shared" si="111"/>
        <v>You’ve displayed strong verbal reasoning abilities, understanding complex texts and articulating ideas clearly. Continue to expand your vocabulary and comprehension to stay sharp.</v>
      </c>
      <c r="AL33" s="4" t="str">
        <f t="shared" ref="AL33:AM33" si="121">SWITCH(AI33,"L1 -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33" s="4" t="str">
        <f t="shared" si="121"/>
        <v>Your performance indicates that there’s room for improvement in understanding and applying quantitative concepts. With more practice, you can strengthen your skills in this area.</v>
      </c>
      <c r="AN33" s="4" t="str">
        <f t="shared" si="113"/>
        <v>You have a strong foundation and are performing well across all categories. Keep up the great work and aim for continuous improvement to achieve even higher levels of performance.</v>
      </c>
    </row>
    <row r="34" hidden="1">
      <c r="A34" s="35" t="s">
        <v>145</v>
      </c>
      <c r="B34" s="35"/>
      <c r="C34" s="35" t="s">
        <v>146</v>
      </c>
      <c r="D34" s="30" t="b">
        <v>1</v>
      </c>
      <c r="E34" s="32" t="b">
        <v>0</v>
      </c>
      <c r="F34" s="32" t="b">
        <v>0</v>
      </c>
      <c r="G34" s="30">
        <v>5.0</v>
      </c>
      <c r="H34" s="30">
        <v>5.0</v>
      </c>
      <c r="I34" s="30">
        <v>6.0</v>
      </c>
      <c r="J34" s="30">
        <v>7.0</v>
      </c>
      <c r="K34" s="30">
        <v>3.0</v>
      </c>
      <c r="L34" s="30"/>
      <c r="M34" s="30"/>
      <c r="N34" s="30"/>
      <c r="O34" s="30"/>
      <c r="P34" s="30"/>
      <c r="Q34" s="30" t="s">
        <v>65</v>
      </c>
      <c r="R34" s="59" t="s">
        <v>66</v>
      </c>
      <c r="S34" s="30" t="s">
        <v>96</v>
      </c>
      <c r="AF34" s="33"/>
      <c r="AG34" s="4"/>
      <c r="AH34" s="4"/>
      <c r="AI34" s="4"/>
      <c r="AJ34" s="4"/>
      <c r="AK34" s="4"/>
      <c r="AL34" s="4"/>
      <c r="AM34" s="4"/>
      <c r="AN34" s="4"/>
    </row>
    <row r="35">
      <c r="A35" s="35" t="s">
        <v>147</v>
      </c>
      <c r="B35" s="35" t="str">
        <f>UPPER(A35)</f>
        <v>PREETHI M S</v>
      </c>
      <c r="C35" s="35" t="s">
        <v>148</v>
      </c>
      <c r="D35" s="30" t="b">
        <v>1</v>
      </c>
      <c r="E35" s="30" t="b">
        <v>1</v>
      </c>
      <c r="F35" s="30" t="b">
        <v>1</v>
      </c>
      <c r="G35" s="30">
        <v>5.0</v>
      </c>
      <c r="H35" s="38">
        <v>6.0</v>
      </c>
      <c r="I35" s="38">
        <v>6.0</v>
      </c>
      <c r="J35" s="38">
        <v>7.0</v>
      </c>
      <c r="K35" s="38">
        <v>3.0</v>
      </c>
      <c r="L35" s="38">
        <f>SUM(H35:K35)</f>
        <v>22</v>
      </c>
      <c r="M35" s="30">
        <f>ROUND((H35/L35)*100,0)</f>
        <v>27</v>
      </c>
      <c r="N35" s="30">
        <f>ROUND((I35/L35)*100,0)</f>
        <v>27</v>
      </c>
      <c r="O35" s="30">
        <f>ROUND((J35/L35)*100,0)</f>
        <v>32</v>
      </c>
      <c r="P35" s="30">
        <f>ROUND((K35/L35)*100,0)</f>
        <v>14</v>
      </c>
      <c r="Q35" s="39" t="s">
        <v>99</v>
      </c>
      <c r="R35" s="40" t="s">
        <v>100</v>
      </c>
      <c r="S35" s="30" t="s">
        <v>96</v>
      </c>
      <c r="T35" s="41">
        <v>2.0</v>
      </c>
      <c r="U35" s="42">
        <v>2.0</v>
      </c>
      <c r="V35" s="43">
        <v>3.0</v>
      </c>
      <c r="W35" s="44">
        <v>3.0</v>
      </c>
      <c r="X35" s="45">
        <v>2.0</v>
      </c>
      <c r="Y35" s="42">
        <v>0.0</v>
      </c>
      <c r="Z35" s="46">
        <v>0.0</v>
      </c>
      <c r="AA35" s="42">
        <v>4.0</v>
      </c>
      <c r="AB35" s="47">
        <v>3.0</v>
      </c>
      <c r="AC35" s="48">
        <f>T35+U35+V35</f>
        <v>7</v>
      </c>
      <c r="AD35" s="49">
        <f>W35+X35+Y35</f>
        <v>5</v>
      </c>
      <c r="AE35" s="50">
        <f>Z35+AA35+AB35</f>
        <v>7</v>
      </c>
      <c r="AF35" s="51">
        <f>SUM(T35:AB35)</f>
        <v>19</v>
      </c>
      <c r="AG35" s="4" t="str">
        <f>IF(AF35&lt;=8, "L1 - Below Average", IF(AF35&lt;=26, "L2 - Above Average", IF(AF35&lt;=50, "L3 - Exceptional", "Out of Range")))</f>
        <v>L2 - Above Average</v>
      </c>
      <c r="AH35" s="4" t="str">
        <f>IF((T35+U35+V35)&lt;=3, "L1 - Below Average", IF((T35+U35+V35)&lt;=11, "L2 - Above Average", IF((T35+U35+V35)&lt;=17, "L3 - Exceptional", "Out of Range")))</f>
        <v>L2 - Above Average</v>
      </c>
      <c r="AI35" s="4" t="str">
        <f>IF((W35+X35+Y35)&lt;=5, "L1 - Below Average", IF((W35+X35+Y35)&lt;=9, "L2 - Above Average", IF((W35+X35+Y35)&lt;=15, "L3 - Exceptional", "Out of Range")))</f>
        <v>L1 - Below Average</v>
      </c>
      <c r="AJ35" s="4" t="str">
        <f>IF((Z35+AA35+AB35)&lt;=4, "L1 - Below Average", IF((Z35+AA35+AB35)&lt;=6, "L2 - Above Average", IF((Z35+AA35+AB35)&lt;=18, "L3 - Exceptional", "Out of Range")))</f>
        <v>L3 - Exceptional</v>
      </c>
      <c r="AK35" s="4" t="str">
        <f>SWITCH(AH35,"L1 -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35" s="4" t="str">
        <f t="shared" ref="AL35:AM35" si="122">SWITCH(AI35,"L1 -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35" s="4" t="str">
        <f t="shared" si="122"/>
        <v>Excellent work! You have shown exceptional aptitude in quantitative reasoning, tackling problems with ease and accuracy. Keep up the great work, and challenge yourself further to stay ahead.</v>
      </c>
      <c r="AN35" s="4" t="str">
        <f>SWITCH(AG35,"L1 -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35" s="30" t="s">
        <v>149</v>
      </c>
      <c r="AP35" s="52">
        <v>1.0</v>
      </c>
      <c r="AQ35" s="52">
        <v>0.0</v>
      </c>
      <c r="AR35" s="52">
        <v>0.0</v>
      </c>
      <c r="AS35" s="52">
        <v>0.0</v>
      </c>
      <c r="AT35" s="30">
        <v>1.0</v>
      </c>
      <c r="AU35" s="53">
        <v>0.25</v>
      </c>
      <c r="AV35" s="54" t="str">
        <f>IF(AU35&lt;=1, "L4 - Basics", IF(AU35&lt;=3, "L3 - GSI", IF(AU35&lt;=6, "L2 - GCC", "L1 - MAANG")))</f>
        <v>L4 - Basics</v>
      </c>
      <c r="AW35" s="32" t="str">
        <f>SWITCH(AV35,"L1 - MAANG", "MAANG","L2 - GCC","GCC","L3 - GSI","GSI","L4 - Basics","BASIC","other")</f>
        <v>BASIC</v>
      </c>
      <c r="AX35" s="32" t="str">
        <f>SWITCH(AV35,"L1 - MAANG", "L1","L2 - GCC","L2","L3 - GSI","L3","L4 - Basics","L4","other")</f>
        <v>L4</v>
      </c>
      <c r="AY35" s="30" t="str">
        <f>SWITCH(AV35,"L1 -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35" s="30" t="str">
        <f>SWITCH(AV35,"L1 -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35" s="42">
        <v>0.0</v>
      </c>
      <c r="BB35" s="55">
        <v>0.0</v>
      </c>
      <c r="BC35" s="56">
        <v>0.0</v>
      </c>
      <c r="BD35" s="57">
        <v>0.0</v>
      </c>
      <c r="BE35" s="58">
        <v>0.0</v>
      </c>
      <c r="BF35" s="30">
        <v>0.0</v>
      </c>
      <c r="BG35" s="32" t="str">
        <f>if(BF35&lt;=6,"LEVEL 1 PROFICIENCY", if(#REF!&lt;=22,"LEVEL 2 PROFICIENCY",IF(#REF!&lt;=43,"LEVEL 3 PROFICIENCY","LEVEL 4 PROFICIENCY")))</f>
        <v>LEVEL 1 PROFICIENCY</v>
      </c>
      <c r="BH35" s="32" t="str">
        <f>SWITCH(BG35,"LEVEL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6" hidden="1">
      <c r="A36" s="35" t="s">
        <v>150</v>
      </c>
      <c r="B36" s="35"/>
      <c r="C36" s="35" t="s">
        <v>151</v>
      </c>
      <c r="D36" s="30" t="b">
        <v>1</v>
      </c>
      <c r="E36" s="32" t="b">
        <v>0</v>
      </c>
      <c r="F36" s="32" t="b">
        <v>0</v>
      </c>
      <c r="G36" s="30">
        <v>5.0</v>
      </c>
      <c r="H36" s="30">
        <v>4.0</v>
      </c>
      <c r="I36" s="30">
        <v>6.0</v>
      </c>
      <c r="J36" s="30">
        <v>7.0</v>
      </c>
      <c r="K36" s="30">
        <v>3.0</v>
      </c>
      <c r="L36" s="30"/>
      <c r="M36" s="30"/>
      <c r="N36" s="30"/>
      <c r="O36" s="30"/>
      <c r="P36" s="30"/>
      <c r="Q36" s="30" t="s">
        <v>65</v>
      </c>
      <c r="R36" s="59" t="s">
        <v>66</v>
      </c>
      <c r="S36" s="30" t="s">
        <v>96</v>
      </c>
      <c r="AF36" s="33"/>
      <c r="AG36" s="4"/>
      <c r="AH36" s="4"/>
      <c r="AI36" s="4"/>
      <c r="AJ36" s="4"/>
      <c r="AK36" s="4"/>
      <c r="AL36" s="4"/>
      <c r="AM36" s="4"/>
      <c r="AN36" s="4"/>
    </row>
    <row r="37" hidden="1">
      <c r="A37" s="35" t="s">
        <v>152</v>
      </c>
      <c r="B37" s="35"/>
      <c r="C37" s="35" t="s">
        <v>153</v>
      </c>
      <c r="D37" s="30" t="b">
        <v>1</v>
      </c>
      <c r="E37" s="32" t="b">
        <v>0</v>
      </c>
      <c r="F37" s="32" t="b">
        <v>0</v>
      </c>
      <c r="G37" s="30">
        <v>5.0</v>
      </c>
      <c r="H37" s="30">
        <v>4.0</v>
      </c>
      <c r="I37" s="30">
        <v>6.0</v>
      </c>
      <c r="J37" s="30">
        <v>7.0</v>
      </c>
      <c r="K37" s="30">
        <v>3.0</v>
      </c>
      <c r="L37" s="30"/>
      <c r="M37" s="30"/>
      <c r="N37" s="30"/>
      <c r="O37" s="30"/>
      <c r="P37" s="30"/>
      <c r="Q37" s="30" t="s">
        <v>65</v>
      </c>
      <c r="R37" s="59" t="s">
        <v>66</v>
      </c>
      <c r="S37" s="30" t="s">
        <v>96</v>
      </c>
      <c r="AF37" s="33"/>
      <c r="AG37" s="4"/>
      <c r="AH37" s="4"/>
      <c r="AI37" s="4"/>
      <c r="AJ37" s="4"/>
      <c r="AK37" s="4"/>
      <c r="AL37" s="4"/>
      <c r="AM37" s="4"/>
      <c r="AN37" s="4"/>
    </row>
    <row r="38" hidden="1">
      <c r="A38" s="35" t="s">
        <v>154</v>
      </c>
      <c r="B38" s="35"/>
      <c r="C38" s="35" t="s">
        <v>155</v>
      </c>
      <c r="D38" s="30" t="b">
        <v>1</v>
      </c>
      <c r="E38" s="32" t="b">
        <v>0</v>
      </c>
      <c r="F38" s="32" t="b">
        <v>0</v>
      </c>
      <c r="G38" s="30">
        <v>5.0</v>
      </c>
      <c r="H38" s="30">
        <v>7.0</v>
      </c>
      <c r="I38" s="30">
        <v>6.0</v>
      </c>
      <c r="J38" s="30">
        <v>7.0</v>
      </c>
      <c r="K38" s="30">
        <v>3.0</v>
      </c>
      <c r="L38" s="30"/>
      <c r="M38" s="30"/>
      <c r="N38" s="30"/>
      <c r="O38" s="30"/>
      <c r="P38" s="30"/>
      <c r="Q38" s="30" t="s">
        <v>69</v>
      </c>
      <c r="R38" s="59" t="s">
        <v>70</v>
      </c>
      <c r="S38" s="30" t="s">
        <v>96</v>
      </c>
      <c r="AF38" s="33"/>
      <c r="AG38" s="4"/>
      <c r="AH38" s="4"/>
      <c r="AI38" s="4"/>
      <c r="AJ38" s="4"/>
      <c r="AK38" s="4"/>
      <c r="AL38" s="4"/>
      <c r="AM38" s="4"/>
      <c r="AN38" s="4"/>
    </row>
    <row r="39" hidden="1">
      <c r="A39" s="35" t="s">
        <v>156</v>
      </c>
      <c r="B39" s="35"/>
      <c r="C39" s="35" t="s">
        <v>157</v>
      </c>
      <c r="D39" s="30" t="b">
        <v>1</v>
      </c>
      <c r="E39" s="32" t="b">
        <v>0</v>
      </c>
      <c r="F39" s="32" t="b">
        <v>0</v>
      </c>
      <c r="G39" s="30">
        <v>5.0</v>
      </c>
      <c r="H39" s="30">
        <v>6.0</v>
      </c>
      <c r="I39" s="30">
        <v>6.0</v>
      </c>
      <c r="J39" s="30">
        <v>7.0</v>
      </c>
      <c r="K39" s="30">
        <v>3.0</v>
      </c>
      <c r="L39" s="30"/>
      <c r="M39" s="30"/>
      <c r="N39" s="30"/>
      <c r="O39" s="30"/>
      <c r="P39" s="30"/>
      <c r="Q39" s="30" t="s">
        <v>99</v>
      </c>
      <c r="R39" s="30" t="s">
        <v>100</v>
      </c>
      <c r="AF39" s="33"/>
      <c r="AG39" s="4"/>
      <c r="AH39" s="4"/>
      <c r="AI39" s="4"/>
      <c r="AJ39" s="4"/>
      <c r="AK39" s="4"/>
      <c r="AL39" s="4"/>
      <c r="AM39" s="4"/>
      <c r="AN39" s="4"/>
    </row>
    <row r="40">
      <c r="A40" s="35" t="s">
        <v>158</v>
      </c>
      <c r="B40" s="35" t="str">
        <f t="shared" ref="B40:B41" si="124">UPPER(A40)</f>
        <v>RAJESHWARI H C</v>
      </c>
      <c r="C40" s="35" t="s">
        <v>159</v>
      </c>
      <c r="D40" s="30" t="b">
        <v>1</v>
      </c>
      <c r="E40" s="30" t="b">
        <v>1</v>
      </c>
      <c r="F40" s="30" t="b">
        <v>1</v>
      </c>
      <c r="G40" s="30">
        <v>5.0</v>
      </c>
      <c r="H40" s="38">
        <v>7.0</v>
      </c>
      <c r="I40" s="38">
        <v>6.0</v>
      </c>
      <c r="J40" s="38">
        <v>7.0</v>
      </c>
      <c r="K40" s="38">
        <v>3.0</v>
      </c>
      <c r="L40" s="38">
        <f t="shared" ref="L40:L41" si="125">SUM(H40:K40)</f>
        <v>23</v>
      </c>
      <c r="M40" s="30">
        <f t="shared" ref="M40:M41" si="126">ROUND((H40/L40)*100,0)</f>
        <v>30</v>
      </c>
      <c r="N40" s="30">
        <f t="shared" ref="N40:N41" si="127">ROUND((I40/L40)*100,0)</f>
        <v>26</v>
      </c>
      <c r="O40" s="30">
        <f t="shared" ref="O40:O41" si="128">ROUND((J40/L40)*100,0)</f>
        <v>30</v>
      </c>
      <c r="P40" s="30">
        <f t="shared" ref="P40:P41" si="129">ROUND((K40/L40)*100,0)</f>
        <v>13</v>
      </c>
      <c r="Q40" s="39" t="s">
        <v>69</v>
      </c>
      <c r="R40" s="40" t="s">
        <v>70</v>
      </c>
      <c r="S40" s="30" t="s">
        <v>96</v>
      </c>
      <c r="T40" s="41">
        <v>3.0</v>
      </c>
      <c r="U40" s="42">
        <v>6.0</v>
      </c>
      <c r="V40" s="43">
        <v>8.0</v>
      </c>
      <c r="W40" s="44">
        <v>4.0</v>
      </c>
      <c r="X40" s="45">
        <v>2.0</v>
      </c>
      <c r="Y40" s="42">
        <v>3.0</v>
      </c>
      <c r="Z40" s="46">
        <v>0.0</v>
      </c>
      <c r="AA40" s="42">
        <v>4.0</v>
      </c>
      <c r="AB40" s="47">
        <v>3.0</v>
      </c>
      <c r="AC40" s="48">
        <f t="shared" ref="AC40:AC41" si="130">T40+U40+V40</f>
        <v>17</v>
      </c>
      <c r="AD40" s="49">
        <f t="shared" ref="AD40:AD41" si="131">W40+X40+Y40</f>
        <v>9</v>
      </c>
      <c r="AE40" s="50">
        <f t="shared" ref="AE40:AE41" si="132">Z40+AA40+AB40</f>
        <v>7</v>
      </c>
      <c r="AF40" s="51">
        <f t="shared" ref="AF40:AF41" si="133">SUM(T40:AB40)</f>
        <v>33</v>
      </c>
      <c r="AG40" s="4" t="str">
        <f t="shared" ref="AG40:AG41" si="134">IF(AF40&lt;=8, "L1 - Below Average", IF(AF40&lt;=26, "L2 - Above Average", IF(AF40&lt;=50, "L3 - Exceptional", "Out of Range")))</f>
        <v>L3 - Exceptional</v>
      </c>
      <c r="AH40" s="4" t="str">
        <f t="shared" ref="AH40:AH41" si="135">IF((T40+U40+V40)&lt;=3, "L1 - Below Average", IF((T40+U40+V40)&lt;=11, "L2 - Above Average", IF((T40+U40+V40)&lt;=17, "L3 - Exceptional", "Out of Range")))</f>
        <v>L3 - Exceptional</v>
      </c>
      <c r="AI40" s="4" t="str">
        <f t="shared" ref="AI40:AI41" si="136">IF((W40+X40+Y40)&lt;=5, "L1 - Below Average", IF((W40+X40+Y40)&lt;=9, "L2 - Above Average", IF((W40+X40+Y40)&lt;=15, "L3 - Exceptional", "Out of Range")))</f>
        <v>L2 - Above Average</v>
      </c>
      <c r="AJ40" s="4" t="str">
        <f t="shared" ref="AJ40:AJ41" si="137">IF((Z40+AA40+AB40)&lt;=4, "L1 - Below Average", IF((Z40+AA40+AB40)&lt;=6, "L2 - Above Average", IF((Z40+AA40+AB40)&lt;=18, "L3 - Exceptional", "Out of Range")))</f>
        <v>L3 - Exceptional</v>
      </c>
      <c r="AK40" s="4" t="str">
        <f t="shared" ref="AK40:AK41" si="138">SWITCH(AH40,"L1 -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0" s="4" t="str">
        <f t="shared" ref="AL40:AM40" si="123">SWITCH(AI40,"L1 -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0" s="4" t="str">
        <f t="shared" si="123"/>
        <v>Excellent work! You have shown exceptional aptitude in quantitative reasoning, tackling problems with ease and accuracy. Keep up the great work, and challenge yourself further to stay ahead.</v>
      </c>
      <c r="AN40" s="4" t="str">
        <f t="shared" ref="AN40:AN41" si="140">SWITCH(AG40,"L1 -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40" s="30" t="s">
        <v>160</v>
      </c>
      <c r="AP40" s="52">
        <v>9.0</v>
      </c>
      <c r="AQ40" s="52">
        <v>10.0</v>
      </c>
      <c r="AR40" s="52">
        <v>10.0</v>
      </c>
      <c r="AS40" s="52">
        <v>4.0</v>
      </c>
      <c r="AT40" s="30">
        <v>33.0</v>
      </c>
      <c r="AU40" s="53">
        <v>8.25</v>
      </c>
      <c r="AV40" s="54" t="str">
        <f t="shared" ref="AV40:AV41" si="141">IF(AU40&lt;=1, "L4 - Basics", IF(AU40&lt;=3, "L3 - GSI", IF(AU40&lt;=6, "L2 - GCC", "L1 - MAANG")))</f>
        <v>L1 - MAANG</v>
      </c>
      <c r="AW40" s="32" t="str">
        <f t="shared" ref="AW40:AW41" si="142">SWITCH(AV40,"L1 - MAANG", "MAANG","L2 - GCC","GCC","L3 - GSI","GSI","L4 - Basics","BASIC","other")</f>
        <v>MAANG</v>
      </c>
      <c r="AX40" s="32" t="str">
        <f t="shared" ref="AX40:AX41" si="143">SWITCH(AV40,"L1 - MAANG", "L1","L2 - GCC","L2","L3 - GSI","L3","L4 - Basics","L4","other")</f>
        <v>L1</v>
      </c>
      <c r="AY40" s="30" t="str">
        <f t="shared" ref="AY40:AY41" si="144">SWITCH(AV40,"L1 -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40" s="30" t="str">
        <f t="shared" ref="AZ40:AZ41" si="145">SWITCH(AV40,"L1 -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40" s="42">
        <v>0.0</v>
      </c>
      <c r="BB40" s="55">
        <v>0.0</v>
      </c>
      <c r="BC40" s="56">
        <v>0.0</v>
      </c>
      <c r="BD40" s="57">
        <v>3.0</v>
      </c>
      <c r="BE40" s="58">
        <v>3.0</v>
      </c>
      <c r="BF40" s="30">
        <v>3.0</v>
      </c>
      <c r="BG40" s="32" t="str">
        <f t="shared" ref="BG40:BG41" si="146">if(BF40&lt;=6,"LEVEL 1 PROFICIENCY", if(#REF!&lt;=22,"LEVEL 2 PROFICIENCY",IF(#REF!&lt;=43,"LEVEL 3 PROFICIENCY","LEVEL 4 PROFICIENCY")))</f>
        <v>LEVEL 1 PROFICIENCY</v>
      </c>
      <c r="BH40" s="32" t="str">
        <f t="shared" ref="BH40:BH41" si="147">SWITCH(BG40,"LEVEL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1">
      <c r="A41" s="35" t="s">
        <v>161</v>
      </c>
      <c r="B41" s="35" t="str">
        <f t="shared" si="124"/>
        <v>VARSHINI J</v>
      </c>
      <c r="C41" s="35" t="s">
        <v>162</v>
      </c>
      <c r="D41" s="30" t="b">
        <v>1</v>
      </c>
      <c r="E41" s="30" t="b">
        <v>1</v>
      </c>
      <c r="F41" s="30" t="b">
        <v>1</v>
      </c>
      <c r="G41" s="30">
        <v>5.0</v>
      </c>
      <c r="H41" s="38">
        <v>5.0</v>
      </c>
      <c r="I41" s="38">
        <v>6.0</v>
      </c>
      <c r="J41" s="38">
        <v>7.0</v>
      </c>
      <c r="K41" s="38">
        <v>3.0</v>
      </c>
      <c r="L41" s="38">
        <f t="shared" si="125"/>
        <v>21</v>
      </c>
      <c r="M41" s="30">
        <f t="shared" si="126"/>
        <v>24</v>
      </c>
      <c r="N41" s="30">
        <f t="shared" si="127"/>
        <v>29</v>
      </c>
      <c r="O41" s="30">
        <f t="shared" si="128"/>
        <v>33</v>
      </c>
      <c r="P41" s="30">
        <f t="shared" si="129"/>
        <v>14</v>
      </c>
      <c r="Q41" s="39" t="s">
        <v>65</v>
      </c>
      <c r="R41" s="40" t="s">
        <v>66</v>
      </c>
      <c r="S41" s="30" t="s">
        <v>96</v>
      </c>
      <c r="T41" s="41">
        <v>2.0</v>
      </c>
      <c r="U41" s="42">
        <v>4.0</v>
      </c>
      <c r="V41" s="43">
        <v>5.0</v>
      </c>
      <c r="W41" s="44">
        <v>2.0</v>
      </c>
      <c r="X41" s="45">
        <v>0.0</v>
      </c>
      <c r="Y41" s="42">
        <v>3.0</v>
      </c>
      <c r="Z41" s="46">
        <v>0.0</v>
      </c>
      <c r="AA41" s="42">
        <v>4.0</v>
      </c>
      <c r="AB41" s="47">
        <v>3.0</v>
      </c>
      <c r="AC41" s="48">
        <f t="shared" si="130"/>
        <v>11</v>
      </c>
      <c r="AD41" s="49">
        <f t="shared" si="131"/>
        <v>5</v>
      </c>
      <c r="AE41" s="50">
        <f t="shared" si="132"/>
        <v>7</v>
      </c>
      <c r="AF41" s="51">
        <f t="shared" si="133"/>
        <v>23</v>
      </c>
      <c r="AG41" s="4" t="str">
        <f t="shared" si="134"/>
        <v>L2 - Above Average</v>
      </c>
      <c r="AH41" s="4" t="str">
        <f t="shared" si="135"/>
        <v>L2 - Above Average</v>
      </c>
      <c r="AI41" s="4" t="str">
        <f t="shared" si="136"/>
        <v>L1 - Below Average</v>
      </c>
      <c r="AJ41" s="4" t="str">
        <f t="shared" si="137"/>
        <v>L3 - Exceptional</v>
      </c>
      <c r="AK41" s="4" t="str">
        <f t="shared" si="138"/>
        <v>You’ve displayed strong verbal reasoning abilities, understanding complex texts and articulating ideas clearly. Continue to expand your vocabulary and comprehension to stay sharp.</v>
      </c>
      <c r="AL41" s="4" t="str">
        <f t="shared" ref="AL41:AM41" si="139">SWITCH(AI41,"L1 -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1" s="4" t="str">
        <f t="shared" si="139"/>
        <v>Excellent work! You have shown exceptional aptitude in quantitative reasoning, tackling problems with ease and accuracy. Keep up the great work, and challenge yourself further to stay ahead.</v>
      </c>
      <c r="AN41" s="4" t="str">
        <f t="shared" si="140"/>
        <v>You have a strong foundation and are performing well across all categories. Keep up the great work and aim for continuous improvement to achieve even higher levels of performance.</v>
      </c>
      <c r="AO41" s="30" t="s">
        <v>163</v>
      </c>
      <c r="AP41" s="52">
        <v>10.0</v>
      </c>
      <c r="AQ41" s="52">
        <v>6.0</v>
      </c>
      <c r="AR41" s="52">
        <v>3.0</v>
      </c>
      <c r="AS41" s="52">
        <v>4.0</v>
      </c>
      <c r="AT41" s="30">
        <v>23.0</v>
      </c>
      <c r="AU41" s="53">
        <v>5.75</v>
      </c>
      <c r="AV41" s="54" t="str">
        <f t="shared" si="141"/>
        <v>L2 - GCC</v>
      </c>
      <c r="AW41" s="32" t="str">
        <f t="shared" si="142"/>
        <v>GCC</v>
      </c>
      <c r="AX41" s="32" t="str">
        <f t="shared" si="143"/>
        <v>L2</v>
      </c>
      <c r="AY41" s="30" t="str">
        <f t="shared" si="144"/>
        <v>Roles in GCCs, GSIs or mid-tier product companies.</v>
      </c>
      <c r="AZ41" s="30" t="str">
        <f t="shared" si="145"/>
        <v>Your solid understanding of algorithms and data structures fits roles like Backend Developer or Application Engineer.</v>
      </c>
      <c r="BA41" s="42">
        <v>0.0</v>
      </c>
      <c r="BB41" s="55">
        <v>0.0</v>
      </c>
      <c r="BC41" s="56">
        <v>0.0</v>
      </c>
      <c r="BD41" s="57">
        <v>0.0</v>
      </c>
      <c r="BE41" s="58">
        <v>0.0</v>
      </c>
      <c r="BF41" s="30">
        <v>0.0</v>
      </c>
      <c r="BG41" s="32" t="str">
        <f t="shared" si="146"/>
        <v>LEVEL 1 PROFICIENCY</v>
      </c>
      <c r="BH41" s="32" t="str">
        <f t="shared" si="147"/>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2" hidden="1">
      <c r="A42" s="35" t="s">
        <v>164</v>
      </c>
      <c r="B42" s="35"/>
      <c r="C42" s="35" t="s">
        <v>165</v>
      </c>
      <c r="D42" s="30" t="b">
        <v>1</v>
      </c>
      <c r="E42" s="32" t="b">
        <v>0</v>
      </c>
      <c r="F42" s="32" t="b">
        <v>0</v>
      </c>
      <c r="G42" s="30">
        <v>5.0</v>
      </c>
      <c r="H42" s="30">
        <v>6.0</v>
      </c>
      <c r="I42" s="30">
        <v>6.0</v>
      </c>
      <c r="J42" s="30">
        <v>7.0</v>
      </c>
      <c r="K42" s="30">
        <v>3.0</v>
      </c>
      <c r="L42" s="30"/>
      <c r="M42" s="30"/>
      <c r="N42" s="30"/>
      <c r="O42" s="30"/>
      <c r="P42" s="30"/>
      <c r="Q42" s="30" t="s">
        <v>99</v>
      </c>
      <c r="R42" s="59" t="s">
        <v>100</v>
      </c>
      <c r="S42" s="30" t="s">
        <v>96</v>
      </c>
      <c r="AF42" s="33"/>
      <c r="AG42" s="4"/>
      <c r="AH42" s="4"/>
      <c r="AI42" s="4"/>
      <c r="AJ42" s="4"/>
      <c r="AK42" s="4"/>
      <c r="AL42" s="4"/>
      <c r="AM42" s="4"/>
      <c r="AN42" s="4"/>
    </row>
    <row r="43" hidden="1">
      <c r="A43" s="35" t="s">
        <v>166</v>
      </c>
      <c r="B43" s="35"/>
      <c r="C43" s="35" t="s">
        <v>167</v>
      </c>
      <c r="D43" s="30" t="b">
        <v>1</v>
      </c>
      <c r="E43" s="32" t="b">
        <v>0</v>
      </c>
      <c r="F43" s="32" t="b">
        <v>0</v>
      </c>
      <c r="G43" s="30">
        <v>5.0</v>
      </c>
      <c r="H43" s="30">
        <v>4.0</v>
      </c>
      <c r="I43" s="30">
        <v>6.0</v>
      </c>
      <c r="J43" s="30">
        <v>7.0</v>
      </c>
      <c r="K43" s="30">
        <v>3.0</v>
      </c>
      <c r="L43" s="30"/>
      <c r="M43" s="30"/>
      <c r="N43" s="30"/>
      <c r="O43" s="30"/>
      <c r="P43" s="30"/>
      <c r="Q43" s="30" t="s">
        <v>65</v>
      </c>
      <c r="R43" s="59" t="s">
        <v>66</v>
      </c>
      <c r="S43" s="30" t="s">
        <v>168</v>
      </c>
      <c r="AF43" s="33"/>
      <c r="AG43" s="4"/>
      <c r="AH43" s="4"/>
      <c r="AI43" s="4"/>
      <c r="AJ43" s="4"/>
      <c r="AK43" s="4"/>
      <c r="AL43" s="4"/>
      <c r="AM43" s="4"/>
      <c r="AN43" s="4"/>
    </row>
    <row r="44" hidden="1">
      <c r="A44" s="31" t="s">
        <v>169</v>
      </c>
      <c r="B44" s="31"/>
      <c r="C44" s="31" t="s">
        <v>170</v>
      </c>
      <c r="D44" s="32" t="b">
        <v>0</v>
      </c>
      <c r="E44" s="30" t="b">
        <v>1</v>
      </c>
      <c r="F44" s="32" t="b">
        <v>0</v>
      </c>
      <c r="S44" s="4" t="s">
        <v>168</v>
      </c>
      <c r="T44" s="33">
        <v>3.0</v>
      </c>
      <c r="U44" s="33">
        <v>6.0</v>
      </c>
      <c r="V44" s="33">
        <v>8.0</v>
      </c>
      <c r="W44" s="33">
        <v>3.0</v>
      </c>
      <c r="X44" s="33">
        <v>2.0</v>
      </c>
      <c r="Y44" s="33">
        <v>3.0</v>
      </c>
      <c r="Z44" s="33">
        <v>0.0</v>
      </c>
      <c r="AA44" s="33">
        <v>4.0</v>
      </c>
      <c r="AB44" s="33">
        <v>3.0</v>
      </c>
      <c r="AC44" s="33">
        <f t="shared" ref="AC44:AC47" si="148">T44+U44+V44</f>
        <v>17</v>
      </c>
      <c r="AD44" s="33">
        <f t="shared" ref="AD44:AD47" si="149">W44+X44+Y44</f>
        <v>8</v>
      </c>
      <c r="AE44" s="33">
        <f t="shared" ref="AE44:AE47" si="150">Z44+AA44+AB44</f>
        <v>7</v>
      </c>
      <c r="AF44" s="33"/>
      <c r="AG44" s="4"/>
      <c r="AH44" s="4"/>
      <c r="AI44" s="4"/>
      <c r="AJ44" s="4"/>
      <c r="AK44" s="4"/>
      <c r="AL44" s="4"/>
      <c r="AM44" s="4"/>
      <c r="AN44" s="4"/>
    </row>
    <row r="45">
      <c r="A45" s="35" t="s">
        <v>171</v>
      </c>
      <c r="B45" s="35" t="str">
        <f t="shared" ref="B45:B47" si="152">UPPER(A45)</f>
        <v>CHAITHRA HM</v>
      </c>
      <c r="C45" s="35" t="s">
        <v>172</v>
      </c>
      <c r="D45" s="30" t="b">
        <v>1</v>
      </c>
      <c r="E45" s="30" t="b">
        <v>1</v>
      </c>
      <c r="F45" s="30" t="b">
        <v>1</v>
      </c>
      <c r="G45" s="30">
        <v>5.0</v>
      </c>
      <c r="H45" s="38">
        <v>5.0</v>
      </c>
      <c r="I45" s="38">
        <v>6.0</v>
      </c>
      <c r="J45" s="38">
        <v>7.0</v>
      </c>
      <c r="K45" s="38">
        <v>3.0</v>
      </c>
      <c r="L45" s="38">
        <f t="shared" ref="L45:L47" si="153">SUM(H45:K45)</f>
        <v>21</v>
      </c>
      <c r="M45" s="30">
        <f t="shared" ref="M45:M47" si="154">ROUND((H45/L45)*100,0)</f>
        <v>24</v>
      </c>
      <c r="N45" s="30">
        <f t="shared" ref="N45:N47" si="155">ROUND((I45/L45)*100,0)</f>
        <v>29</v>
      </c>
      <c r="O45" s="30">
        <f t="shared" ref="O45:O47" si="156">ROUND((J45/L45)*100,0)</f>
        <v>33</v>
      </c>
      <c r="P45" s="30">
        <f t="shared" ref="P45:P47" si="157">ROUND((K45/L45)*100,0)</f>
        <v>14</v>
      </c>
      <c r="Q45" s="39" t="s">
        <v>65</v>
      </c>
      <c r="R45" s="40" t="s">
        <v>66</v>
      </c>
      <c r="S45" s="30" t="s">
        <v>173</v>
      </c>
      <c r="T45" s="41">
        <v>3.0</v>
      </c>
      <c r="U45" s="42">
        <v>6.0</v>
      </c>
      <c r="V45" s="43">
        <v>8.0</v>
      </c>
      <c r="W45" s="44">
        <v>4.0</v>
      </c>
      <c r="X45" s="45">
        <v>2.0</v>
      </c>
      <c r="Y45" s="42">
        <v>3.0</v>
      </c>
      <c r="Z45" s="46">
        <v>0.0</v>
      </c>
      <c r="AA45" s="42">
        <v>4.0</v>
      </c>
      <c r="AB45" s="47">
        <v>3.0</v>
      </c>
      <c r="AC45" s="48">
        <f t="shared" si="148"/>
        <v>17</v>
      </c>
      <c r="AD45" s="49">
        <f t="shared" si="149"/>
        <v>9</v>
      </c>
      <c r="AE45" s="50">
        <f t="shared" si="150"/>
        <v>7</v>
      </c>
      <c r="AF45" s="51">
        <f t="shared" ref="AF45:AF47" si="158">SUM(T45:AB45)</f>
        <v>33</v>
      </c>
      <c r="AG45" s="4" t="str">
        <f t="shared" ref="AG45:AG47" si="159">IF(AF45&lt;=8, "L1 - Below Average", IF(AF45&lt;=26, "L2 - Above Average", IF(AF45&lt;=50, "L3 - Exceptional", "Out of Range")))</f>
        <v>L3 - Exceptional</v>
      </c>
      <c r="AH45" s="4" t="str">
        <f t="shared" ref="AH45:AH47" si="160">IF((T45+U45+V45)&lt;=3, "L1 - Below Average", IF((T45+U45+V45)&lt;=11, "L2 - Above Average", IF((T45+U45+V45)&lt;=17, "L3 - Exceptional", "Out of Range")))</f>
        <v>L3 - Exceptional</v>
      </c>
      <c r="AI45" s="4" t="str">
        <f t="shared" ref="AI45:AI47" si="161">IF((W45+X45+Y45)&lt;=5, "L1 - Below Average", IF((W45+X45+Y45)&lt;=9, "L2 - Above Average", IF((W45+X45+Y45)&lt;=15, "L3 - Exceptional", "Out of Range")))</f>
        <v>L2 - Above Average</v>
      </c>
      <c r="AJ45" s="4" t="str">
        <f t="shared" ref="AJ45:AJ47" si="162">IF((Z45+AA45+AB45)&lt;=4, "L1 - Below Average", IF((Z45+AA45+AB45)&lt;=6, "L2 - Above Average", IF((Z45+AA45+AB45)&lt;=18, "L3 - Exceptional", "Out of Range")))</f>
        <v>L3 - Exceptional</v>
      </c>
      <c r="AK45" s="4" t="str">
        <f t="shared" ref="AK45:AK47" si="163">SWITCH(AH45,"L1 -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5" s="4" t="str">
        <f t="shared" ref="AL45:AM45" si="151">SWITCH(AI45,"L1 -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5" s="4" t="str">
        <f t="shared" si="151"/>
        <v>Excellent work! You have shown exceptional aptitude in quantitative reasoning, tackling problems with ease and accuracy. Keep up the great work, and challenge yourself further to stay ahead.</v>
      </c>
      <c r="AN45" s="4" t="str">
        <f t="shared" ref="AN45:AN47" si="165">SWITCH(AG45,"L1 -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45" s="30" t="s">
        <v>174</v>
      </c>
      <c r="AP45" s="52">
        <v>6.0</v>
      </c>
      <c r="AQ45" s="52">
        <v>10.0</v>
      </c>
      <c r="AR45" s="52">
        <v>10.0</v>
      </c>
      <c r="AS45" s="52">
        <v>8.0</v>
      </c>
      <c r="AT45" s="30">
        <v>34.0</v>
      </c>
      <c r="AU45" s="53">
        <v>8.5</v>
      </c>
      <c r="AV45" s="54" t="str">
        <f t="shared" ref="AV45:AV47" si="166">IF(AU45&lt;=1, "L4 - Basics", IF(AU45&lt;=3, "L3 - GSI", IF(AU45&lt;=6, "L2 - GCC", "L1 - MAANG")))</f>
        <v>L1 - MAANG</v>
      </c>
      <c r="AW45" s="32" t="str">
        <f t="shared" ref="AW45:AW47" si="167">SWITCH(AV45,"L1 - MAANG", "MAANG","L2 - GCC","GCC","L3 - GSI","GSI","L4 - Basics","BASIC","other")</f>
        <v>MAANG</v>
      </c>
      <c r="AX45" s="32" t="str">
        <f t="shared" ref="AX45:AX47" si="168">SWITCH(AV45,"L1 - MAANG", "L1","L2 - GCC","L2","L3 - GSI","L3","L4 - Basics","L4","other")</f>
        <v>L1</v>
      </c>
      <c r="AY45" s="30" t="str">
        <f t="shared" ref="AY45:AY47" si="169">SWITCH(AV45,"L1 -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45" s="30" t="str">
        <f t="shared" ref="AZ45:AZ47" si="170">SWITCH(AV45,"L1 -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45" s="42">
        <v>0.0</v>
      </c>
      <c r="BB45" s="55">
        <v>0.0</v>
      </c>
      <c r="BC45" s="56">
        <v>0.0</v>
      </c>
      <c r="BD45" s="57">
        <v>0.0</v>
      </c>
      <c r="BE45" s="58">
        <v>0.0</v>
      </c>
      <c r="BF45" s="30">
        <v>0.0</v>
      </c>
      <c r="BG45" s="32" t="str">
        <f t="shared" ref="BG45:BG47" si="171">if(BF45&lt;=6,"LEVEL 1 PROFICIENCY", if(#REF!&lt;=22,"LEVEL 2 PROFICIENCY",IF(#REF!&lt;=43,"LEVEL 3 PROFICIENCY","LEVEL 4 PROFICIENCY")))</f>
        <v>LEVEL 1 PROFICIENCY</v>
      </c>
      <c r="BH45" s="32" t="str">
        <f t="shared" ref="BH45:BH47" si="172">SWITCH(BG45,"LEVEL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6">
      <c r="A46" s="35" t="s">
        <v>175</v>
      </c>
      <c r="B46" s="35" t="str">
        <f t="shared" si="152"/>
        <v>CHETHANA GH</v>
      </c>
      <c r="C46" s="35" t="s">
        <v>176</v>
      </c>
      <c r="D46" s="30" t="b">
        <v>1</v>
      </c>
      <c r="E46" s="30" t="b">
        <v>1</v>
      </c>
      <c r="F46" s="30" t="b">
        <v>1</v>
      </c>
      <c r="G46" s="30">
        <v>5.0</v>
      </c>
      <c r="H46" s="38">
        <v>8.0</v>
      </c>
      <c r="I46" s="38">
        <v>6.0</v>
      </c>
      <c r="J46" s="38">
        <v>7.0</v>
      </c>
      <c r="K46" s="38">
        <v>3.0</v>
      </c>
      <c r="L46" s="38">
        <f t="shared" si="153"/>
        <v>24</v>
      </c>
      <c r="M46" s="30">
        <f t="shared" si="154"/>
        <v>33</v>
      </c>
      <c r="N46" s="30">
        <f t="shared" si="155"/>
        <v>25</v>
      </c>
      <c r="O46" s="30">
        <f t="shared" si="156"/>
        <v>29</v>
      </c>
      <c r="P46" s="30">
        <f t="shared" si="157"/>
        <v>13</v>
      </c>
      <c r="Q46" s="39" t="s">
        <v>69</v>
      </c>
      <c r="R46" s="40" t="s">
        <v>70</v>
      </c>
      <c r="S46" s="30" t="s">
        <v>173</v>
      </c>
      <c r="T46" s="41">
        <v>0.0</v>
      </c>
      <c r="U46" s="42">
        <v>2.0</v>
      </c>
      <c r="V46" s="43">
        <v>0.0</v>
      </c>
      <c r="W46" s="44">
        <v>2.0</v>
      </c>
      <c r="X46" s="45">
        <v>0.0</v>
      </c>
      <c r="Y46" s="42">
        <v>3.0</v>
      </c>
      <c r="Z46" s="46">
        <v>0.0</v>
      </c>
      <c r="AA46" s="42">
        <v>4.0</v>
      </c>
      <c r="AB46" s="47">
        <v>0.0</v>
      </c>
      <c r="AC46" s="48">
        <f t="shared" si="148"/>
        <v>2</v>
      </c>
      <c r="AD46" s="49">
        <f t="shared" si="149"/>
        <v>5</v>
      </c>
      <c r="AE46" s="50">
        <f t="shared" si="150"/>
        <v>4</v>
      </c>
      <c r="AF46" s="51">
        <f t="shared" si="158"/>
        <v>11</v>
      </c>
      <c r="AG46" s="4" t="str">
        <f t="shared" si="159"/>
        <v>L2 - Above Average</v>
      </c>
      <c r="AH46" s="4" t="str">
        <f t="shared" si="160"/>
        <v>L1 - Below Average</v>
      </c>
      <c r="AI46" s="4" t="str">
        <f t="shared" si="161"/>
        <v>L1 - Below Average</v>
      </c>
      <c r="AJ46" s="4" t="str">
        <f t="shared" si="162"/>
        <v>L1 - Below Average</v>
      </c>
      <c r="AK46" s="4" t="str">
        <f t="shared" si="163"/>
        <v>Your verbal skills are on the right track, but some areas may need extra attention. With focused practice, you can improve your vocabulary, comprehension, and communication skills.</v>
      </c>
      <c r="AL46" s="4" t="str">
        <f t="shared" ref="AL46:AM46" si="164">SWITCH(AI46,"L1 -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6" s="4" t="str">
        <f t="shared" si="164"/>
        <v>Your performance indicates that there’s room for improvement in understanding and applying quantitative concepts. With more practice, you can strengthen your skills in this area.</v>
      </c>
      <c r="AN46" s="4" t="str">
        <f t="shared" si="165"/>
        <v>You have a strong foundation and are performing well across all categories. Keep up the great work and aim for continuous improvement to achieve even higher levels of performance.</v>
      </c>
      <c r="AO46" s="30" t="s">
        <v>177</v>
      </c>
      <c r="AP46" s="52">
        <v>7.0</v>
      </c>
      <c r="AQ46" s="52">
        <v>6.0</v>
      </c>
      <c r="AR46" s="52">
        <v>7.0</v>
      </c>
      <c r="AS46" s="52">
        <v>3.0</v>
      </c>
      <c r="AT46" s="30">
        <v>23.0</v>
      </c>
      <c r="AU46" s="53">
        <v>5.75</v>
      </c>
      <c r="AV46" s="54" t="str">
        <f t="shared" si="166"/>
        <v>L2 - GCC</v>
      </c>
      <c r="AW46" s="32" t="str">
        <f t="shared" si="167"/>
        <v>GCC</v>
      </c>
      <c r="AX46" s="32" t="str">
        <f t="shared" si="168"/>
        <v>L2</v>
      </c>
      <c r="AY46" s="30" t="str">
        <f t="shared" si="169"/>
        <v>Roles in GCCs, GSIs or mid-tier product companies.</v>
      </c>
      <c r="AZ46" s="30" t="str">
        <f t="shared" si="170"/>
        <v>Your solid understanding of algorithms and data structures fits roles like Backend Developer or Application Engineer.</v>
      </c>
      <c r="BA46" s="42">
        <v>0.0</v>
      </c>
      <c r="BB46" s="55">
        <v>0.0</v>
      </c>
      <c r="BC46" s="56">
        <v>0.0</v>
      </c>
      <c r="BD46" s="57">
        <v>0.0</v>
      </c>
      <c r="BE46" s="58">
        <v>0.0</v>
      </c>
      <c r="BF46" s="30">
        <v>0.0</v>
      </c>
      <c r="BG46" s="32" t="str">
        <f t="shared" si="171"/>
        <v>LEVEL 1 PROFICIENCY</v>
      </c>
      <c r="BH46" s="32" t="str">
        <f t="shared" si="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7">
      <c r="A47" s="35" t="s">
        <v>178</v>
      </c>
      <c r="B47" s="35" t="str">
        <f t="shared" si="152"/>
        <v>CHITRA SHREE G L</v>
      </c>
      <c r="C47" s="35" t="s">
        <v>179</v>
      </c>
      <c r="D47" s="30" t="b">
        <v>1</v>
      </c>
      <c r="E47" s="30" t="b">
        <v>1</v>
      </c>
      <c r="F47" s="30" t="b">
        <v>1</v>
      </c>
      <c r="G47" s="30">
        <v>5.0</v>
      </c>
      <c r="H47" s="38">
        <v>4.0</v>
      </c>
      <c r="I47" s="38">
        <v>6.0</v>
      </c>
      <c r="J47" s="38">
        <v>7.0</v>
      </c>
      <c r="K47" s="38">
        <v>3.0</v>
      </c>
      <c r="L47" s="38">
        <f t="shared" si="153"/>
        <v>20</v>
      </c>
      <c r="M47" s="30">
        <f t="shared" si="154"/>
        <v>20</v>
      </c>
      <c r="N47" s="30">
        <f t="shared" si="155"/>
        <v>30</v>
      </c>
      <c r="O47" s="30">
        <f t="shared" si="156"/>
        <v>35</v>
      </c>
      <c r="P47" s="30">
        <f t="shared" si="157"/>
        <v>15</v>
      </c>
      <c r="Q47" s="39" t="s">
        <v>65</v>
      </c>
      <c r="R47" s="40" t="s">
        <v>66</v>
      </c>
      <c r="S47" s="30" t="s">
        <v>173</v>
      </c>
      <c r="T47" s="41">
        <v>1.0</v>
      </c>
      <c r="U47" s="42">
        <v>4.0</v>
      </c>
      <c r="V47" s="43">
        <v>8.0</v>
      </c>
      <c r="W47" s="44">
        <v>1.0</v>
      </c>
      <c r="X47" s="45">
        <v>2.0</v>
      </c>
      <c r="Y47" s="42">
        <v>0.0</v>
      </c>
      <c r="Z47" s="46">
        <v>0.0</v>
      </c>
      <c r="AA47" s="42">
        <v>2.0</v>
      </c>
      <c r="AB47" s="47">
        <v>3.0</v>
      </c>
      <c r="AC47" s="48">
        <f t="shared" si="148"/>
        <v>13</v>
      </c>
      <c r="AD47" s="49">
        <f t="shared" si="149"/>
        <v>3</v>
      </c>
      <c r="AE47" s="50">
        <f t="shared" si="150"/>
        <v>5</v>
      </c>
      <c r="AF47" s="51">
        <f t="shared" si="158"/>
        <v>21</v>
      </c>
      <c r="AG47" s="4" t="str">
        <f t="shared" si="159"/>
        <v>L2 - Above Average</v>
      </c>
      <c r="AH47" s="4" t="str">
        <f t="shared" si="160"/>
        <v>L3 - Exceptional</v>
      </c>
      <c r="AI47" s="4" t="str">
        <f t="shared" si="161"/>
        <v>L1 - Below Average</v>
      </c>
      <c r="AJ47" s="4" t="str">
        <f t="shared" si="162"/>
        <v>L2 - Above Average</v>
      </c>
      <c r="AK47" s="4" t="str">
        <f t="shared" si="163"/>
        <v>Outstanding verbal skills! Your ability to understand, interpret, and express ideas through words is exceptional. Keep pushing the limits to master even more advanced language tasks.</v>
      </c>
      <c r="AL47" s="4" t="str">
        <f t="shared" ref="AL47:AM47" si="173">SWITCH(AI47,"L1 -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47" s="4" t="str">
        <f t="shared" si="173"/>
        <v>You’ve demonstrated a solid grasp of quantitative reasoning and problem-solving. Keep refining your skills for even greater efficiency and speed in tackling complex problems.</v>
      </c>
      <c r="AN47" s="4" t="str">
        <f t="shared" si="165"/>
        <v>You have a strong foundation and are performing well across all categories. Keep up the great work and aim for continuous improvement to achieve even higher levels of performance.</v>
      </c>
      <c r="AO47" s="30" t="s">
        <v>180</v>
      </c>
      <c r="AP47" s="52">
        <v>5.0</v>
      </c>
      <c r="AQ47" s="52">
        <v>10.0</v>
      </c>
      <c r="AR47" s="52">
        <v>7.0</v>
      </c>
      <c r="AS47" s="52">
        <v>3.0</v>
      </c>
      <c r="AT47" s="30">
        <v>25.0</v>
      </c>
      <c r="AU47" s="53">
        <v>6.25</v>
      </c>
      <c r="AV47" s="54" t="str">
        <f t="shared" si="166"/>
        <v>L1 - MAANG</v>
      </c>
      <c r="AW47" s="32" t="str">
        <f t="shared" si="167"/>
        <v>MAANG</v>
      </c>
      <c r="AX47" s="32" t="str">
        <f t="shared" si="168"/>
        <v>L1</v>
      </c>
      <c r="AY47" s="30" t="str">
        <f t="shared" si="169"/>
        <v>Top-tier companies like MAANG and high-performing teams in GCCs. </v>
      </c>
      <c r="AZ47" s="30" t="str">
        <f t="shared" si="170"/>
        <v>Your advanced knowledge makes you ideal for roles like Software Engineer, Algorithm Developer, or Data Scientist in challenging, high-impact environments.</v>
      </c>
      <c r="BA47" s="42">
        <v>0.0</v>
      </c>
      <c r="BB47" s="55">
        <v>0.0</v>
      </c>
      <c r="BC47" s="56">
        <v>0.0</v>
      </c>
      <c r="BD47" s="57">
        <v>0.0</v>
      </c>
      <c r="BE47" s="58">
        <v>0.0</v>
      </c>
      <c r="BF47" s="30">
        <v>0.0</v>
      </c>
      <c r="BG47" s="32" t="str">
        <f t="shared" si="171"/>
        <v>LEVEL 1 PROFICIENCY</v>
      </c>
      <c r="BH47" s="32" t="str">
        <f t="shared" si="172"/>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8" hidden="1">
      <c r="A48" s="35" t="s">
        <v>181</v>
      </c>
      <c r="B48" s="35"/>
      <c r="C48" s="35" t="s">
        <v>182</v>
      </c>
      <c r="D48" s="30" t="b">
        <v>1</v>
      </c>
      <c r="E48" s="32" t="b">
        <v>0</v>
      </c>
      <c r="F48" s="32" t="b">
        <v>0</v>
      </c>
      <c r="G48" s="30">
        <v>5.0</v>
      </c>
      <c r="H48" s="30">
        <v>5.0</v>
      </c>
      <c r="I48" s="30">
        <v>6.0</v>
      </c>
      <c r="J48" s="30">
        <v>7.0</v>
      </c>
      <c r="K48" s="30">
        <v>3.0</v>
      </c>
      <c r="L48" s="30"/>
      <c r="M48" s="30"/>
      <c r="N48" s="30"/>
      <c r="O48" s="30"/>
      <c r="P48" s="30"/>
      <c r="Q48" s="30" t="s">
        <v>65</v>
      </c>
      <c r="R48" s="59" t="s">
        <v>66</v>
      </c>
      <c r="S48" s="30" t="s">
        <v>168</v>
      </c>
      <c r="AF48" s="33"/>
      <c r="AG48" s="4"/>
      <c r="AH48" s="4"/>
      <c r="AI48" s="4"/>
      <c r="AJ48" s="4"/>
      <c r="AK48" s="4"/>
      <c r="AL48" s="4"/>
      <c r="AM48" s="4"/>
      <c r="AN48" s="4"/>
    </row>
    <row r="49">
      <c r="A49" s="35" t="s">
        <v>183</v>
      </c>
      <c r="B49" s="35" t="str">
        <f>UPPER(A49)</f>
        <v>HANI FIRDOUS</v>
      </c>
      <c r="C49" s="35" t="s">
        <v>184</v>
      </c>
      <c r="D49" s="30" t="b">
        <v>1</v>
      </c>
      <c r="E49" s="30" t="b">
        <v>1</v>
      </c>
      <c r="F49" s="30" t="b">
        <v>1</v>
      </c>
      <c r="G49" s="30">
        <v>5.0</v>
      </c>
      <c r="H49" s="38">
        <v>8.0</v>
      </c>
      <c r="I49" s="38">
        <v>6.0</v>
      </c>
      <c r="J49" s="38">
        <v>7.0</v>
      </c>
      <c r="K49" s="38">
        <v>3.0</v>
      </c>
      <c r="L49" s="38">
        <f>SUM(H49:K49)</f>
        <v>24</v>
      </c>
      <c r="M49" s="30">
        <f>ROUND((H49/L49)*100,0)</f>
        <v>33</v>
      </c>
      <c r="N49" s="30">
        <f>ROUND((I49/L49)*100,0)</f>
        <v>25</v>
      </c>
      <c r="O49" s="30">
        <f>ROUND((J49/L49)*100,0)</f>
        <v>29</v>
      </c>
      <c r="P49" s="30">
        <f>ROUND((K49/L49)*100,0)</f>
        <v>13</v>
      </c>
      <c r="Q49" s="39" t="s">
        <v>69</v>
      </c>
      <c r="R49" s="40" t="s">
        <v>70</v>
      </c>
      <c r="S49" s="30" t="s">
        <v>173</v>
      </c>
      <c r="T49" s="41">
        <v>3.0</v>
      </c>
      <c r="U49" s="42">
        <v>4.0</v>
      </c>
      <c r="V49" s="43">
        <v>5.0</v>
      </c>
      <c r="W49" s="44">
        <v>4.0</v>
      </c>
      <c r="X49" s="45">
        <v>0.0</v>
      </c>
      <c r="Y49" s="42">
        <v>3.0</v>
      </c>
      <c r="Z49" s="46">
        <v>0.0</v>
      </c>
      <c r="AA49" s="42">
        <v>4.0</v>
      </c>
      <c r="AB49" s="47">
        <v>0.0</v>
      </c>
      <c r="AC49" s="48">
        <f>T49+U49+V49</f>
        <v>12</v>
      </c>
      <c r="AD49" s="49">
        <f>W49+X49+Y49</f>
        <v>7</v>
      </c>
      <c r="AE49" s="50">
        <f>Z49+AA49+AB49</f>
        <v>4</v>
      </c>
      <c r="AF49" s="51">
        <f>SUM(T49:AB49)</f>
        <v>23</v>
      </c>
      <c r="AG49" s="4" t="str">
        <f>IF(AF49&lt;=8, "L1 - Below Average", IF(AF49&lt;=26, "L2 - Above Average", IF(AF49&lt;=50, "L3 - Exceptional", "Out of Range")))</f>
        <v>L2 - Above Average</v>
      </c>
      <c r="AH49" s="4" t="str">
        <f>IF((T49+U49+V49)&lt;=3, "L1 - Below Average", IF((T49+U49+V49)&lt;=11, "L2 - Above Average", IF((T49+U49+V49)&lt;=17, "L3 - Exceptional", "Out of Range")))</f>
        <v>L3 - Exceptional</v>
      </c>
      <c r="AI49" s="4" t="str">
        <f>IF((W49+X49+Y49)&lt;=5, "L1 - Below Average", IF((W49+X49+Y49)&lt;=9, "L2 - Above Average", IF((W49+X49+Y49)&lt;=15, "L3 - Exceptional", "Out of Range")))</f>
        <v>L2 - Above Average</v>
      </c>
      <c r="AJ49" s="4" t="str">
        <f>IF((Z49+AA49+AB49)&lt;=4, "L1 - Below Average", IF((Z49+AA49+AB49)&lt;=6, "L2 - Above Average", IF((Z49+AA49+AB49)&lt;=18, "L3 - Exceptional", "Out of Range")))</f>
        <v>L1 - Below Average</v>
      </c>
      <c r="AK49" s="4" t="str">
        <f>SWITCH(AH49,"L1 -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49" s="4" t="str">
        <f t="shared" ref="AL49:AM49" si="174">SWITCH(AI49,"L1 -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49" s="4" t="str">
        <f t="shared" si="174"/>
        <v>Your performance indicates that there’s room for improvement in understanding and applying quantitative concepts. With more practice, you can strengthen your skills in this area.</v>
      </c>
      <c r="AN49" s="4" t="str">
        <f>SWITCH(AG49,"L1 -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49" s="30" t="s">
        <v>185</v>
      </c>
      <c r="AP49" s="52">
        <v>10.0</v>
      </c>
      <c r="AQ49" s="52">
        <v>10.0</v>
      </c>
      <c r="AR49" s="52">
        <v>10.0</v>
      </c>
      <c r="AS49" s="52">
        <v>4.0</v>
      </c>
      <c r="AT49" s="30">
        <v>34.0</v>
      </c>
      <c r="AU49" s="53">
        <v>8.5</v>
      </c>
      <c r="AV49" s="54" t="str">
        <f>IF(AU49&lt;=1, "L4 - Basics", IF(AU49&lt;=3, "L3 - GSI", IF(AU49&lt;=6, "L2 - GCC", "L1 - MAANG")))</f>
        <v>L1 - MAANG</v>
      </c>
      <c r="AW49" s="32" t="str">
        <f>SWITCH(AV49,"L1 - MAANG", "MAANG","L2 - GCC","GCC","L3 - GSI","GSI","L4 - Basics","BASIC","other")</f>
        <v>MAANG</v>
      </c>
      <c r="AX49" s="32" t="str">
        <f>SWITCH(AV49,"L1 - MAANG", "L1","L2 - GCC","L2","L3 - GSI","L3","L4 - Basics","L4","other")</f>
        <v>L1</v>
      </c>
      <c r="AY49" s="30" t="str">
        <f>SWITCH(AV49,"L1 -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49" s="30" t="str">
        <f>SWITCH(AV49,"L1 -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49" s="42">
        <v>0.0</v>
      </c>
      <c r="BB49" s="55">
        <v>0.0</v>
      </c>
      <c r="BC49" s="56">
        <v>0.0</v>
      </c>
      <c r="BD49" s="57">
        <v>6.0</v>
      </c>
      <c r="BE49" s="58">
        <v>6.0</v>
      </c>
      <c r="BF49" s="30">
        <v>6.0</v>
      </c>
      <c r="BG49" s="32" t="str">
        <f>if(BF49&lt;=6,"LEVEL 1 PROFICIENCY", if(#REF!&lt;=22,"LEVEL 2 PROFICIENCY",IF(#REF!&lt;=43,"LEVEL 3 PROFICIENCY","LEVEL 4 PROFICIENCY")))</f>
        <v>LEVEL 1 PROFICIENCY</v>
      </c>
      <c r="BH49" s="32" t="str">
        <f>SWITCH(BG49,"LEVEL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0" hidden="1">
      <c r="A50" s="35" t="s">
        <v>186</v>
      </c>
      <c r="B50" s="35"/>
      <c r="C50" s="35" t="s">
        <v>187</v>
      </c>
      <c r="D50" s="30" t="b">
        <v>1</v>
      </c>
      <c r="E50" s="32" t="b">
        <v>0</v>
      </c>
      <c r="F50" s="32" t="b">
        <v>0</v>
      </c>
      <c r="G50" s="30">
        <v>5.0</v>
      </c>
      <c r="H50" s="30">
        <v>5.0</v>
      </c>
      <c r="I50" s="30">
        <v>6.0</v>
      </c>
      <c r="J50" s="30">
        <v>7.0</v>
      </c>
      <c r="K50" s="30">
        <v>3.0</v>
      </c>
      <c r="L50" s="30"/>
      <c r="M50" s="30"/>
      <c r="N50" s="30"/>
      <c r="O50" s="30"/>
      <c r="P50" s="30"/>
      <c r="Q50" s="30" t="s">
        <v>65</v>
      </c>
      <c r="R50" s="59" t="s">
        <v>66</v>
      </c>
      <c r="S50" s="30" t="s">
        <v>168</v>
      </c>
      <c r="AF50" s="33"/>
      <c r="AG50" s="4"/>
      <c r="AH50" s="4"/>
      <c r="AI50" s="4"/>
      <c r="AJ50" s="4"/>
      <c r="AK50" s="4"/>
      <c r="AL50" s="4"/>
      <c r="AM50" s="4"/>
      <c r="AN50" s="4"/>
    </row>
    <row r="51" hidden="1">
      <c r="A51" s="35" t="s">
        <v>188</v>
      </c>
      <c r="B51" s="35"/>
      <c r="C51" s="35" t="s">
        <v>189</v>
      </c>
      <c r="D51" s="30" t="b">
        <v>1</v>
      </c>
      <c r="E51" s="32" t="b">
        <v>0</v>
      </c>
      <c r="F51" s="32" t="b">
        <v>0</v>
      </c>
      <c r="G51" s="30">
        <v>5.0</v>
      </c>
      <c r="H51" s="30">
        <v>2.0</v>
      </c>
      <c r="I51" s="30">
        <v>6.0</v>
      </c>
      <c r="J51" s="30">
        <v>7.0</v>
      </c>
      <c r="K51" s="30">
        <v>3.0</v>
      </c>
      <c r="L51" s="30"/>
      <c r="M51" s="30"/>
      <c r="N51" s="30"/>
      <c r="O51" s="30"/>
      <c r="P51" s="30"/>
      <c r="Q51" s="30" t="s">
        <v>65</v>
      </c>
      <c r="R51" s="59" t="s">
        <v>66</v>
      </c>
      <c r="S51" s="30" t="s">
        <v>168</v>
      </c>
      <c r="AF51" s="33"/>
      <c r="AG51" s="4"/>
      <c r="AH51" s="4"/>
      <c r="AI51" s="4"/>
      <c r="AJ51" s="4"/>
      <c r="AK51" s="4"/>
      <c r="AL51" s="4"/>
      <c r="AM51" s="4"/>
      <c r="AN51" s="4"/>
    </row>
    <row r="52" hidden="1">
      <c r="A52" s="35" t="s">
        <v>190</v>
      </c>
      <c r="B52" s="35"/>
      <c r="C52" s="35" t="s">
        <v>191</v>
      </c>
      <c r="D52" s="30" t="b">
        <v>1</v>
      </c>
      <c r="E52" s="32" t="b">
        <v>0</v>
      </c>
      <c r="F52" s="32" t="b">
        <v>0</v>
      </c>
      <c r="G52" s="30">
        <v>5.0</v>
      </c>
      <c r="H52" s="30">
        <v>4.0</v>
      </c>
      <c r="I52" s="30">
        <v>6.0</v>
      </c>
      <c r="J52" s="30">
        <v>7.0</v>
      </c>
      <c r="K52" s="30">
        <v>3.0</v>
      </c>
      <c r="L52" s="30"/>
      <c r="M52" s="30"/>
      <c r="N52" s="30"/>
      <c r="O52" s="30"/>
      <c r="P52" s="30"/>
      <c r="Q52" s="30" t="s">
        <v>65</v>
      </c>
      <c r="R52" s="59" t="s">
        <v>66</v>
      </c>
      <c r="S52" s="30" t="s">
        <v>168</v>
      </c>
      <c r="AF52" s="33"/>
      <c r="AG52" s="4"/>
      <c r="AH52" s="4"/>
      <c r="AI52" s="4"/>
      <c r="AJ52" s="4"/>
      <c r="AK52" s="4"/>
      <c r="AL52" s="4"/>
      <c r="AM52" s="4"/>
      <c r="AN52" s="4"/>
    </row>
    <row r="53" hidden="1">
      <c r="A53" s="35" t="s">
        <v>192</v>
      </c>
      <c r="B53" s="35"/>
      <c r="C53" s="35" t="s">
        <v>193</v>
      </c>
      <c r="D53" s="30" t="b">
        <v>1</v>
      </c>
      <c r="E53" s="32" t="b">
        <v>0</v>
      </c>
      <c r="F53" s="32" t="b">
        <v>0</v>
      </c>
      <c r="G53" s="30">
        <v>5.0</v>
      </c>
      <c r="H53" s="30">
        <v>6.0</v>
      </c>
      <c r="I53" s="30">
        <v>6.0</v>
      </c>
      <c r="J53" s="30">
        <v>7.0</v>
      </c>
      <c r="K53" s="30">
        <v>3.0</v>
      </c>
      <c r="L53" s="30"/>
      <c r="M53" s="30"/>
      <c r="N53" s="30"/>
      <c r="O53" s="30"/>
      <c r="P53" s="30"/>
      <c r="Q53" s="30" t="s">
        <v>99</v>
      </c>
      <c r="R53" s="59" t="s">
        <v>100</v>
      </c>
      <c r="S53" s="30" t="s">
        <v>168</v>
      </c>
      <c r="AF53" s="33"/>
      <c r="AG53" s="4"/>
      <c r="AH53" s="4"/>
      <c r="AI53" s="4"/>
      <c r="AJ53" s="4"/>
      <c r="AK53" s="4"/>
      <c r="AL53" s="4"/>
      <c r="AM53" s="4"/>
      <c r="AN53" s="4"/>
    </row>
    <row r="54">
      <c r="A54" s="35" t="s">
        <v>194</v>
      </c>
      <c r="B54" s="35" t="str">
        <f>UPPER(A54)</f>
        <v>MEGHANA NS</v>
      </c>
      <c r="C54" s="35" t="s">
        <v>195</v>
      </c>
      <c r="D54" s="30" t="b">
        <v>1</v>
      </c>
      <c r="E54" s="30" t="b">
        <v>1</v>
      </c>
      <c r="F54" s="30" t="b">
        <v>1</v>
      </c>
      <c r="G54" s="30">
        <v>5.0</v>
      </c>
      <c r="H54" s="38">
        <v>2.0</v>
      </c>
      <c r="I54" s="38">
        <v>6.0</v>
      </c>
      <c r="J54" s="38">
        <v>7.0</v>
      </c>
      <c r="K54" s="38">
        <v>3.0</v>
      </c>
      <c r="L54" s="38">
        <f>SUM(H54:K54)</f>
        <v>18</v>
      </c>
      <c r="M54" s="30">
        <f>ROUND((H54/L54)*100,0)</f>
        <v>11</v>
      </c>
      <c r="N54" s="30">
        <f>ROUND((I54/L54)*100,0)</f>
        <v>33</v>
      </c>
      <c r="O54" s="30">
        <f>ROUND((J54/L54)*100,0)</f>
        <v>39</v>
      </c>
      <c r="P54" s="30">
        <f>ROUND((K54/L54)*100,0)</f>
        <v>17</v>
      </c>
      <c r="Q54" s="39" t="s">
        <v>65</v>
      </c>
      <c r="R54" s="40" t="s">
        <v>66</v>
      </c>
      <c r="S54" s="30" t="s">
        <v>173</v>
      </c>
      <c r="T54" s="41">
        <v>1.0</v>
      </c>
      <c r="U54" s="61">
        <v>4.0</v>
      </c>
      <c r="V54" s="62">
        <v>5.0</v>
      </c>
      <c r="W54" s="63">
        <v>5.0</v>
      </c>
      <c r="X54" s="64">
        <v>4.0</v>
      </c>
      <c r="Y54" s="65">
        <v>6.0</v>
      </c>
      <c r="Z54" s="66">
        <v>0.0</v>
      </c>
      <c r="AA54" s="65">
        <v>4.0</v>
      </c>
      <c r="AB54" s="67">
        <v>3.0</v>
      </c>
      <c r="AC54" s="48">
        <f>T54+U54+V54</f>
        <v>10</v>
      </c>
      <c r="AD54" s="49">
        <f>W54+X54+Y54</f>
        <v>15</v>
      </c>
      <c r="AE54" s="50">
        <f>Z54+AA54+AB54</f>
        <v>7</v>
      </c>
      <c r="AF54" s="51">
        <f>SUM(T54:AB54)</f>
        <v>32</v>
      </c>
      <c r="AG54" s="4" t="str">
        <f>IF(AF54&lt;=8, "L1 - Below Average", IF(AF54&lt;=26, "L2 - Above Average", IF(AF54&lt;=50, "L3 - Exceptional", "Out of Range")))</f>
        <v>L3 - Exceptional</v>
      </c>
      <c r="AH54" s="4" t="str">
        <f>IF((T54+U54+V54)&lt;=3, "L1 - Below Average", IF((T54+U54+V54)&lt;=11, "L2 - Above Average", IF((T54+U54+V54)&lt;=17, "L3 - Exceptional", "Out of Range")))</f>
        <v>L2 - Above Average</v>
      </c>
      <c r="AI54" s="4" t="str">
        <f>IF((W54+X54+Y54)&lt;=5, "L1 - Below Average", IF((W54+X54+Y54)&lt;=9, "L2 - Above Average", IF((W54+X54+Y54)&lt;=15, "L3 - Exceptional", "Out of Range")))</f>
        <v>L3 - Exceptional</v>
      </c>
      <c r="AJ54" s="4" t="str">
        <f>IF((Z54+AA54+AB54)&lt;=4, "L1 - Below Average", IF((Z54+AA54+AB54)&lt;=6, "L2 - Above Average", IF((Z54+AA54+AB54)&lt;=18, "L3 - Exceptional", "Out of Range")))</f>
        <v>L3 - Exceptional</v>
      </c>
      <c r="AK54" s="4" t="str">
        <f>SWITCH(AH54,"L1 -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54" s="4" t="str">
        <f t="shared" ref="AL54:AM54" si="175">SWITCH(AI54,"L1 -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54" s="4" t="str">
        <f t="shared" si="175"/>
        <v>Excellent work! You have shown exceptional aptitude in quantitative reasoning, tackling problems with ease and accuracy. Keep up the great work, and challenge yourself further to stay ahead.</v>
      </c>
      <c r="AN54" s="4" t="str">
        <f>SWITCH(AG54,"L1 -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54" s="68" t="s">
        <v>196</v>
      </c>
      <c r="AP54" s="69">
        <v>1.0</v>
      </c>
      <c r="AQ54" s="69">
        <v>9.0</v>
      </c>
      <c r="AR54" s="69">
        <v>5.0</v>
      </c>
      <c r="AS54" s="69">
        <v>4.0</v>
      </c>
      <c r="AT54" s="68">
        <v>19.0</v>
      </c>
      <c r="AU54" s="70">
        <v>4.75</v>
      </c>
      <c r="AV54" s="54" t="str">
        <f>IF(AU54&lt;=1, "L4 - Basics", IF(AU54&lt;=3, "L3 - GSI", IF(AU54&lt;=6, "L2 - GCC", "L1 - MAANG")))</f>
        <v>L2 - GCC</v>
      </c>
      <c r="AW54" s="32" t="str">
        <f>SWITCH(AV54,"L1 - MAANG", "MAANG","L2 - GCC","GCC","L3 - GSI","GSI","L4 - Basics","BASIC","other")</f>
        <v>GCC</v>
      </c>
      <c r="AX54" s="32" t="str">
        <f>SWITCH(AV54,"L1 - MAANG", "L1","L2 - GCC","L2","L3 - GSI","L3","L4 - Basics","L4","other")</f>
        <v>L2</v>
      </c>
      <c r="AY54" s="30" t="str">
        <f>SWITCH(AV54,"L1 -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54" s="30" t="str">
        <f>SWITCH(AV54,"L1 -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54" s="65">
        <v>0.0</v>
      </c>
      <c r="BB54" s="71">
        <v>0.0</v>
      </c>
      <c r="BC54" s="72">
        <v>0.0</v>
      </c>
      <c r="BD54" s="73">
        <v>0.0</v>
      </c>
      <c r="BE54" s="74">
        <v>0.0</v>
      </c>
      <c r="BF54" s="68">
        <v>0.0</v>
      </c>
      <c r="BG54" s="32" t="str">
        <f>if(BF54&lt;=6,"LEVEL 1 PROFICIENCY", if(#REF!&lt;=22,"LEVEL 2 PROFICIENCY",IF(#REF!&lt;=43,"LEVEL 3 PROFICIENCY","LEVEL 4 PROFICIENCY")))</f>
        <v>LEVEL 1 PROFICIENCY</v>
      </c>
      <c r="BH54" s="32" t="str">
        <f>SWITCH(BG54,"LEVEL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5" hidden="1">
      <c r="A55" s="35" t="s">
        <v>197</v>
      </c>
      <c r="B55" s="35"/>
      <c r="C55" s="35" t="s">
        <v>198</v>
      </c>
      <c r="D55" s="30" t="b">
        <v>1</v>
      </c>
      <c r="E55" s="32" t="b">
        <v>0</v>
      </c>
      <c r="F55" s="32" t="b">
        <v>0</v>
      </c>
      <c r="G55" s="30">
        <v>5.0</v>
      </c>
      <c r="H55" s="30">
        <v>1.0</v>
      </c>
      <c r="I55" s="30">
        <v>6.0</v>
      </c>
      <c r="J55" s="30">
        <v>7.0</v>
      </c>
      <c r="K55" s="30">
        <v>3.0</v>
      </c>
      <c r="L55" s="30"/>
      <c r="M55" s="30"/>
      <c r="N55" s="30"/>
      <c r="O55" s="30"/>
      <c r="P55" s="30"/>
      <c r="Q55" s="30" t="s">
        <v>65</v>
      </c>
      <c r="R55" s="59" t="s">
        <v>66</v>
      </c>
      <c r="S55" s="30" t="s">
        <v>168</v>
      </c>
      <c r="AF55" s="33"/>
      <c r="AG55" s="4"/>
      <c r="AH55" s="4"/>
      <c r="AI55" s="4"/>
      <c r="AJ55" s="4"/>
      <c r="AK55" s="4"/>
      <c r="AL55" s="4"/>
      <c r="AM55" s="4"/>
      <c r="AN55" s="4"/>
    </row>
    <row r="56" hidden="1">
      <c r="A56" s="35" t="s">
        <v>199</v>
      </c>
      <c r="B56" s="35"/>
      <c r="C56" s="35" t="s">
        <v>200</v>
      </c>
      <c r="D56" s="30" t="b">
        <v>1</v>
      </c>
      <c r="E56" s="32" t="b">
        <v>0</v>
      </c>
      <c r="F56" s="32" t="b">
        <v>0</v>
      </c>
      <c r="G56" s="30">
        <v>5.0</v>
      </c>
      <c r="H56" s="30">
        <v>3.0</v>
      </c>
      <c r="I56" s="30">
        <v>6.0</v>
      </c>
      <c r="J56" s="30">
        <v>7.0</v>
      </c>
      <c r="K56" s="30">
        <v>3.0</v>
      </c>
      <c r="L56" s="30"/>
      <c r="M56" s="30"/>
      <c r="N56" s="30"/>
      <c r="O56" s="30"/>
      <c r="P56" s="30"/>
      <c r="Q56" s="30" t="s">
        <v>65</v>
      </c>
      <c r="R56" s="59" t="s">
        <v>66</v>
      </c>
      <c r="S56" s="30" t="s">
        <v>168</v>
      </c>
      <c r="AF56" s="33"/>
      <c r="AG56" s="4"/>
      <c r="AH56" s="4"/>
      <c r="AI56" s="4"/>
      <c r="AJ56" s="4"/>
      <c r="AK56" s="4"/>
      <c r="AL56" s="4"/>
      <c r="AM56" s="4"/>
      <c r="AN56" s="4"/>
    </row>
    <row r="57">
      <c r="A57" s="35" t="s">
        <v>201</v>
      </c>
      <c r="B57" s="35" t="str">
        <f>UPPER(A57)</f>
        <v>SINCHANA V</v>
      </c>
      <c r="C57" s="35" t="s">
        <v>202</v>
      </c>
      <c r="D57" s="30" t="b">
        <v>1</v>
      </c>
      <c r="E57" s="30" t="b">
        <v>1</v>
      </c>
      <c r="F57" s="30" t="b">
        <v>1</v>
      </c>
      <c r="G57" s="30">
        <v>5.0</v>
      </c>
      <c r="H57" s="38">
        <v>4.0</v>
      </c>
      <c r="I57" s="38">
        <v>6.0</v>
      </c>
      <c r="J57" s="38">
        <v>7.0</v>
      </c>
      <c r="K57" s="38">
        <v>3.0</v>
      </c>
      <c r="L57" s="38">
        <f>SUM(H57:K57)</f>
        <v>20</v>
      </c>
      <c r="M57" s="30">
        <f>ROUND((H57/L57)*100,0)</f>
        <v>20</v>
      </c>
      <c r="N57" s="30">
        <f>ROUND((I57/L57)*100,0)</f>
        <v>30</v>
      </c>
      <c r="O57" s="30">
        <f>ROUND((J57/L57)*100,0)</f>
        <v>35</v>
      </c>
      <c r="P57" s="30">
        <f>ROUND((K57/L57)*100,0)</f>
        <v>15</v>
      </c>
      <c r="Q57" s="39" t="s">
        <v>65</v>
      </c>
      <c r="R57" s="40" t="s">
        <v>66</v>
      </c>
      <c r="S57" s="30" t="s">
        <v>173</v>
      </c>
      <c r="T57" s="41">
        <v>1.0</v>
      </c>
      <c r="U57" s="61">
        <v>4.0</v>
      </c>
      <c r="V57" s="62">
        <v>5.0</v>
      </c>
      <c r="W57" s="63">
        <v>3.0</v>
      </c>
      <c r="X57" s="64">
        <v>4.0</v>
      </c>
      <c r="Y57" s="65">
        <v>3.0</v>
      </c>
      <c r="Z57" s="66">
        <v>0.0</v>
      </c>
      <c r="AA57" s="65">
        <v>4.0</v>
      </c>
      <c r="AB57" s="67">
        <v>3.0</v>
      </c>
      <c r="AC57" s="48">
        <f>T57+U57+V57</f>
        <v>10</v>
      </c>
      <c r="AD57" s="49">
        <f>W57+X57+Y57</f>
        <v>10</v>
      </c>
      <c r="AE57" s="50">
        <f>Z57+AA57+AB57</f>
        <v>7</v>
      </c>
      <c r="AF57" s="51">
        <f>SUM(T57:AB57)</f>
        <v>27</v>
      </c>
      <c r="AG57" s="4" t="str">
        <f>IF(AF57&lt;=8, "L1 - Below Average", IF(AF57&lt;=26, "L2 - Above Average", IF(AF57&lt;=50, "L3 - Exceptional", "Out of Range")))</f>
        <v>L3 - Exceptional</v>
      </c>
      <c r="AH57" s="4" t="str">
        <f>IF((T57+U57+V57)&lt;=3, "L1 - Below Average", IF((T57+U57+V57)&lt;=11, "L2 - Above Average", IF((T57+U57+V57)&lt;=17, "L3 - Exceptional", "Out of Range")))</f>
        <v>L2 - Above Average</v>
      </c>
      <c r="AI57" s="4" t="str">
        <f>IF((W57+X57+Y57)&lt;=5, "L1 - Below Average", IF((W57+X57+Y57)&lt;=9, "L2 - Above Average", IF((W57+X57+Y57)&lt;=15, "L3 - Exceptional", "Out of Range")))</f>
        <v>L3 - Exceptional</v>
      </c>
      <c r="AJ57" s="4" t="str">
        <f>IF((Z57+AA57+AB57)&lt;=4, "L1 - Below Average", IF((Z57+AA57+AB57)&lt;=6, "L2 - Above Average", IF((Z57+AA57+AB57)&lt;=18, "L3 - Exceptional", "Out of Range")))</f>
        <v>L3 - Exceptional</v>
      </c>
      <c r="AK57" s="4" t="str">
        <f>SWITCH(AH57,"L1 -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57" s="4" t="str">
        <f t="shared" ref="AL57:AM57" si="176">SWITCH(AI57,"L1 -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57" s="4" t="str">
        <f t="shared" si="176"/>
        <v>Excellent work! You have shown exceptional aptitude in quantitative reasoning, tackling problems with ease and accuracy. Keep up the great work, and challenge yourself further to stay ahead.</v>
      </c>
      <c r="AN57" s="4" t="str">
        <f>SWITCH(AG57,"L1 -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57" s="68" t="s">
        <v>203</v>
      </c>
      <c r="AP57" s="69">
        <v>1.0</v>
      </c>
      <c r="AQ57" s="69">
        <v>5.0</v>
      </c>
      <c r="AR57" s="69">
        <v>4.0</v>
      </c>
      <c r="AS57" s="69">
        <v>4.0</v>
      </c>
      <c r="AT57" s="68">
        <v>14.0</v>
      </c>
      <c r="AU57" s="70">
        <v>3.5</v>
      </c>
      <c r="AV57" s="54" t="str">
        <f>IF(AU57&lt;=1, "L4 - Basics", IF(AU57&lt;=3, "L3 - GSI", IF(AU57&lt;=6, "L2 - GCC", "L1 - MAANG")))</f>
        <v>L2 - GCC</v>
      </c>
      <c r="AW57" s="32" t="str">
        <f>SWITCH(AV57,"L1 - MAANG", "MAANG","L2 - GCC","GCC","L3 - GSI","GSI","L4 - Basics","BASIC","other")</f>
        <v>GCC</v>
      </c>
      <c r="AX57" s="32" t="str">
        <f>SWITCH(AV57,"L1 - MAANG", "L1","L2 - GCC","L2","L3 - GSI","L3","L4 - Basics","L4","other")</f>
        <v>L2</v>
      </c>
      <c r="AY57" s="30" t="str">
        <f>SWITCH(AV57,"L1 -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57" s="30" t="str">
        <f>SWITCH(AV57,"L1 -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57" s="65">
        <v>0.0</v>
      </c>
      <c r="BB57" s="71">
        <v>0.0</v>
      </c>
      <c r="BC57" s="72">
        <v>0.0</v>
      </c>
      <c r="BD57" s="73">
        <v>0.0</v>
      </c>
      <c r="BE57" s="74">
        <v>0.0</v>
      </c>
      <c r="BF57" s="68">
        <v>0.0</v>
      </c>
      <c r="BG57" s="32" t="str">
        <f>if(BF57&lt;=6,"LEVEL 1 PROFICIENCY", if(#REF!&lt;=22,"LEVEL 2 PROFICIENCY",IF(#REF!&lt;=43,"LEVEL 3 PROFICIENCY","LEVEL 4 PROFICIENCY")))</f>
        <v>LEVEL 1 PROFICIENCY</v>
      </c>
      <c r="BH57" s="32" t="str">
        <f>SWITCH(BG57,"LEVEL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8" hidden="1">
      <c r="A58" s="35" t="s">
        <v>204</v>
      </c>
      <c r="B58" s="35"/>
      <c r="C58" s="35" t="s">
        <v>205</v>
      </c>
      <c r="D58" s="30" t="b">
        <v>1</v>
      </c>
      <c r="E58" s="32" t="b">
        <v>0</v>
      </c>
      <c r="F58" s="32" t="b">
        <v>0</v>
      </c>
      <c r="G58" s="30">
        <v>5.0</v>
      </c>
      <c r="H58" s="30">
        <v>3.0</v>
      </c>
      <c r="I58" s="30">
        <v>6.0</v>
      </c>
      <c r="J58" s="30">
        <v>7.0</v>
      </c>
      <c r="K58" s="30">
        <v>3.0</v>
      </c>
      <c r="L58" s="30"/>
      <c r="M58" s="30"/>
      <c r="N58" s="30"/>
      <c r="O58" s="30"/>
      <c r="P58" s="30"/>
      <c r="Q58" s="30" t="s">
        <v>65</v>
      </c>
      <c r="R58" s="59" t="s">
        <v>66</v>
      </c>
      <c r="S58" s="30" t="s">
        <v>168</v>
      </c>
      <c r="AF58" s="33"/>
      <c r="AG58" s="4"/>
      <c r="AH58" s="4"/>
      <c r="AI58" s="4"/>
      <c r="AJ58" s="4"/>
      <c r="AK58" s="4"/>
      <c r="AL58" s="4"/>
      <c r="AM58" s="4"/>
      <c r="AN58" s="4"/>
    </row>
    <row r="59" hidden="1">
      <c r="A59" s="35" t="s">
        <v>206</v>
      </c>
      <c r="B59" s="35"/>
      <c r="C59" s="35" t="s">
        <v>207</v>
      </c>
      <c r="D59" s="30" t="b">
        <v>1</v>
      </c>
      <c r="E59" s="32" t="b">
        <v>0</v>
      </c>
      <c r="F59" s="32" t="b">
        <v>0</v>
      </c>
      <c r="G59" s="30">
        <v>5.0</v>
      </c>
      <c r="H59" s="30">
        <v>6.0</v>
      </c>
      <c r="I59" s="30">
        <v>6.0</v>
      </c>
      <c r="J59" s="30">
        <v>7.0</v>
      </c>
      <c r="K59" s="30">
        <v>3.0</v>
      </c>
      <c r="L59" s="30"/>
      <c r="M59" s="30"/>
      <c r="N59" s="30"/>
      <c r="O59" s="30"/>
      <c r="P59" s="30"/>
      <c r="Q59" s="30" t="s">
        <v>99</v>
      </c>
      <c r="R59" s="59" t="s">
        <v>100</v>
      </c>
      <c r="S59" s="30" t="s">
        <v>168</v>
      </c>
      <c r="AF59" s="33"/>
      <c r="AG59" s="4"/>
      <c r="AH59" s="4"/>
      <c r="AI59" s="4"/>
      <c r="AJ59" s="4"/>
      <c r="AK59" s="4"/>
      <c r="AL59" s="4"/>
      <c r="AM59" s="4"/>
      <c r="AN59" s="4"/>
    </row>
    <row r="60" hidden="1">
      <c r="A60" s="35" t="s">
        <v>208</v>
      </c>
      <c r="B60" s="35"/>
      <c r="C60" s="35" t="s">
        <v>209</v>
      </c>
      <c r="D60" s="30" t="b">
        <v>1</v>
      </c>
      <c r="E60" s="32" t="b">
        <v>0</v>
      </c>
      <c r="F60" s="32" t="b">
        <v>0</v>
      </c>
      <c r="G60" s="30">
        <v>5.0</v>
      </c>
      <c r="H60" s="30">
        <v>5.0</v>
      </c>
      <c r="I60" s="30">
        <v>6.0</v>
      </c>
      <c r="J60" s="30">
        <v>7.0</v>
      </c>
      <c r="K60" s="30">
        <v>3.0</v>
      </c>
      <c r="L60" s="30"/>
      <c r="M60" s="30"/>
      <c r="N60" s="30"/>
      <c r="O60" s="30"/>
      <c r="P60" s="30"/>
      <c r="Q60" s="30" t="s">
        <v>65</v>
      </c>
      <c r="R60" s="59" t="s">
        <v>66</v>
      </c>
      <c r="S60" s="30" t="s">
        <v>168</v>
      </c>
      <c r="AF60" s="33"/>
      <c r="AG60" s="4"/>
      <c r="AH60" s="4"/>
      <c r="AI60" s="4"/>
      <c r="AJ60" s="4"/>
      <c r="AK60" s="4"/>
      <c r="AL60" s="4"/>
      <c r="AM60" s="4"/>
      <c r="AN60" s="4"/>
    </row>
    <row r="61">
      <c r="A61" s="35" t="s">
        <v>210</v>
      </c>
      <c r="B61" s="35" t="str">
        <f>UPPER(A61)</f>
        <v>HARSHITHA R</v>
      </c>
      <c r="C61" s="35" t="s">
        <v>211</v>
      </c>
      <c r="D61" s="30" t="b">
        <v>1</v>
      </c>
      <c r="E61" s="30" t="b">
        <v>1</v>
      </c>
      <c r="F61" s="30" t="b">
        <v>1</v>
      </c>
      <c r="G61" s="30">
        <v>5.0</v>
      </c>
      <c r="H61" s="38">
        <v>4.0</v>
      </c>
      <c r="I61" s="38">
        <v>6.0</v>
      </c>
      <c r="J61" s="38">
        <v>7.0</v>
      </c>
      <c r="K61" s="38">
        <v>3.0</v>
      </c>
      <c r="L61" s="38">
        <f>SUM(H61:K61)</f>
        <v>20</v>
      </c>
      <c r="M61" s="30">
        <f>ROUND((H61/L61)*100,0)</f>
        <v>20</v>
      </c>
      <c r="N61" s="30">
        <f>ROUND((I61/L61)*100,0)</f>
        <v>30</v>
      </c>
      <c r="O61" s="30">
        <f>ROUND((J61/L61)*100,0)</f>
        <v>35</v>
      </c>
      <c r="P61" s="30">
        <f>ROUND((K61/L61)*100,0)</f>
        <v>15</v>
      </c>
      <c r="Q61" s="39" t="s">
        <v>65</v>
      </c>
      <c r="R61" s="40" t="s">
        <v>66</v>
      </c>
      <c r="S61" s="30" t="s">
        <v>173</v>
      </c>
      <c r="T61" s="41">
        <v>2.0</v>
      </c>
      <c r="U61" s="61">
        <v>0.0</v>
      </c>
      <c r="V61" s="62">
        <v>3.0</v>
      </c>
      <c r="W61" s="63">
        <v>2.0</v>
      </c>
      <c r="X61" s="64">
        <v>0.0</v>
      </c>
      <c r="Y61" s="65">
        <v>0.0</v>
      </c>
      <c r="Z61" s="66">
        <v>0.0</v>
      </c>
      <c r="AA61" s="65">
        <v>2.0</v>
      </c>
      <c r="AB61" s="67">
        <v>0.0</v>
      </c>
      <c r="AC61" s="48">
        <f>T61+U61+V61</f>
        <v>5</v>
      </c>
      <c r="AD61" s="49">
        <f>W61+X61+Y61</f>
        <v>2</v>
      </c>
      <c r="AE61" s="50">
        <f>Z61+AA61+AB61</f>
        <v>2</v>
      </c>
      <c r="AF61" s="51">
        <f>SUM(T61:AB61)</f>
        <v>9</v>
      </c>
      <c r="AG61" s="4" t="str">
        <f>IF(AF61&lt;=8, "L1 - Below Average", IF(AF61&lt;=26, "L2 - Above Average", IF(AF61&lt;=50, "L3 - Exceptional", "Out of Range")))</f>
        <v>L2 - Above Average</v>
      </c>
      <c r="AH61" s="4" t="str">
        <f>IF((T61+U61+V61)&lt;=3, "L1 - Below Average", IF((T61+U61+V61)&lt;=11, "L2 - Above Average", IF((T61+U61+V61)&lt;=17, "L3 - Exceptional", "Out of Range")))</f>
        <v>L2 - Above Average</v>
      </c>
      <c r="AI61" s="4" t="str">
        <f>IF((W61+X61+Y61)&lt;=5, "L1 - Below Average", IF((W61+X61+Y61)&lt;=9, "L2 - Above Average", IF((W61+X61+Y61)&lt;=15, "L3 - Exceptional", "Out of Range")))</f>
        <v>L1 - Below Average</v>
      </c>
      <c r="AJ61" s="4" t="str">
        <f>IF((Z61+AA61+AB61)&lt;=4, "L1 - Below Average", IF((Z61+AA61+AB61)&lt;=6, "L2 - Above Average", IF((Z61+AA61+AB61)&lt;=18, "L3 - Exceptional", "Out of Range")))</f>
        <v>L1 - Below Average</v>
      </c>
      <c r="AK61" s="4" t="str">
        <f>SWITCH(AH61,"L1 -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61" s="4" t="str">
        <f t="shared" ref="AL61:AM61" si="177">SWITCH(AI61,"L1 -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1" s="4" t="str">
        <f t="shared" si="177"/>
        <v>Your performance indicates that there’s room for improvement in understanding and applying quantitative concepts. With more practice, you can strengthen your skills in this area.</v>
      </c>
      <c r="AN61" s="4" t="str">
        <f>SWITCH(AG61,"L1 -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61" s="68" t="s">
        <v>212</v>
      </c>
      <c r="AP61" s="69">
        <v>0.0</v>
      </c>
      <c r="AQ61" s="69">
        <v>0.0</v>
      </c>
      <c r="AR61" s="69">
        <v>1.0</v>
      </c>
      <c r="AS61" s="69">
        <v>0.0</v>
      </c>
      <c r="AT61" s="68">
        <v>1.0</v>
      </c>
      <c r="AU61" s="70">
        <v>0.25</v>
      </c>
      <c r="AV61" s="54" t="str">
        <f>IF(AU61&lt;=1, "L4 - Basics", IF(AU61&lt;=3, "L3 - GSI", IF(AU61&lt;=6, "L2 - GCC", "L1 - MAANG")))</f>
        <v>L4 - Basics</v>
      </c>
      <c r="AW61" s="32" t="str">
        <f>SWITCH(AV61,"L1 - MAANG", "MAANG","L2 - GCC","GCC","L3 - GSI","GSI","L4 - Basics","BASIC","other")</f>
        <v>BASIC</v>
      </c>
      <c r="AX61" s="32" t="str">
        <f>SWITCH(AV61,"L1 - MAANG", "L1","L2 - GCC","L2","L3 - GSI","L3","L4 - Basics","L4","other")</f>
        <v>L4</v>
      </c>
      <c r="AY61" s="30" t="str">
        <f>SWITCH(AV61,"L1 -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61" s="30" t="str">
        <f>SWITCH(AV61,"L1 -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61" s="65">
        <v>0.0</v>
      </c>
      <c r="BB61" s="71">
        <v>0.0</v>
      </c>
      <c r="BC61" s="72">
        <v>0.0</v>
      </c>
      <c r="BD61" s="73">
        <v>0.0</v>
      </c>
      <c r="BE61" s="74">
        <v>0.0</v>
      </c>
      <c r="BF61" s="68">
        <v>0.0</v>
      </c>
      <c r="BG61" s="32" t="str">
        <f>if(BF61&lt;=6,"LEVEL 1 PROFICIENCY", if(#REF!&lt;=22,"LEVEL 2 PROFICIENCY",IF(#REF!&lt;=43,"LEVEL 3 PROFICIENCY","LEVEL 4 PROFICIENCY")))</f>
        <v>LEVEL 1 PROFICIENCY</v>
      </c>
      <c r="BH61" s="32" t="str">
        <f>SWITCH(BG61,"LEVEL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2" hidden="1">
      <c r="A62" s="35" t="s">
        <v>213</v>
      </c>
      <c r="B62" s="35"/>
      <c r="C62" s="35" t="s">
        <v>214</v>
      </c>
      <c r="D62" s="30" t="b">
        <v>1</v>
      </c>
      <c r="E62" s="32" t="b">
        <v>0</v>
      </c>
      <c r="F62" s="32" t="b">
        <v>0</v>
      </c>
      <c r="G62" s="30">
        <v>5.0</v>
      </c>
      <c r="H62" s="30">
        <v>6.0</v>
      </c>
      <c r="I62" s="30">
        <v>6.0</v>
      </c>
      <c r="J62" s="30">
        <v>7.0</v>
      </c>
      <c r="K62" s="30">
        <v>3.0</v>
      </c>
      <c r="L62" s="30"/>
      <c r="M62" s="30"/>
      <c r="N62" s="30"/>
      <c r="O62" s="30"/>
      <c r="P62" s="30"/>
      <c r="Q62" s="30" t="s">
        <v>99</v>
      </c>
      <c r="R62" s="59" t="s">
        <v>100</v>
      </c>
      <c r="S62" s="30" t="s">
        <v>173</v>
      </c>
      <c r="AF62" s="33"/>
      <c r="AG62" s="4"/>
      <c r="AH62" s="4"/>
      <c r="AI62" s="4"/>
      <c r="AJ62" s="4"/>
      <c r="AK62" s="4"/>
      <c r="AL62" s="4"/>
      <c r="AM62" s="4"/>
      <c r="AN62" s="4"/>
    </row>
    <row r="63">
      <c r="A63" s="35" t="s">
        <v>215</v>
      </c>
      <c r="B63" s="35" t="str">
        <f>UPPER(A63)</f>
        <v>ABHISHEK GOWDA M</v>
      </c>
      <c r="C63" s="35" t="s">
        <v>216</v>
      </c>
      <c r="D63" s="30" t="b">
        <v>1</v>
      </c>
      <c r="E63" s="30" t="b">
        <v>1</v>
      </c>
      <c r="F63" s="30" t="b">
        <v>1</v>
      </c>
      <c r="G63" s="30">
        <v>5.0</v>
      </c>
      <c r="H63" s="38">
        <v>5.0</v>
      </c>
      <c r="I63" s="38">
        <v>6.0</v>
      </c>
      <c r="J63" s="38">
        <v>7.0</v>
      </c>
      <c r="K63" s="38">
        <v>3.0</v>
      </c>
      <c r="L63" s="38">
        <f>SUM(H63:K63)</f>
        <v>21</v>
      </c>
      <c r="M63" s="30">
        <f>ROUND((H63/L63)*100,0)</f>
        <v>24</v>
      </c>
      <c r="N63" s="30">
        <f>ROUND((I63/L63)*100,0)</f>
        <v>29</v>
      </c>
      <c r="O63" s="30">
        <f>ROUND((J63/L63)*100,0)</f>
        <v>33</v>
      </c>
      <c r="P63" s="30">
        <f>ROUND((K63/L63)*100,0)</f>
        <v>14</v>
      </c>
      <c r="Q63" s="39" t="s">
        <v>65</v>
      </c>
      <c r="R63" s="40" t="s">
        <v>66</v>
      </c>
      <c r="S63" s="30" t="s">
        <v>217</v>
      </c>
      <c r="T63" s="41">
        <v>2.0</v>
      </c>
      <c r="U63" s="61">
        <v>2.0</v>
      </c>
      <c r="V63" s="62">
        <v>5.0</v>
      </c>
      <c r="W63" s="63">
        <v>0.0</v>
      </c>
      <c r="X63" s="64">
        <v>0.0</v>
      </c>
      <c r="Y63" s="65">
        <v>0.0</v>
      </c>
      <c r="Z63" s="66">
        <v>0.0</v>
      </c>
      <c r="AA63" s="65">
        <v>2.0</v>
      </c>
      <c r="AB63" s="67">
        <v>3.0</v>
      </c>
      <c r="AC63" s="48">
        <f>T63+U63+V63</f>
        <v>9</v>
      </c>
      <c r="AD63" s="49">
        <f>W63+X63+Y63</f>
        <v>0</v>
      </c>
      <c r="AE63" s="50">
        <f>Z63+AA63+AB63</f>
        <v>5</v>
      </c>
      <c r="AF63" s="51">
        <f>SUM(T63:AB63)</f>
        <v>14</v>
      </c>
      <c r="AG63" s="4" t="str">
        <f>IF(AF63&lt;=8, "L1 - Below Average", IF(AF63&lt;=26, "L2 - Above Average", IF(AF63&lt;=50, "L3 - Exceptional", "Out of Range")))</f>
        <v>L2 - Above Average</v>
      </c>
      <c r="AH63" s="4" t="str">
        <f>IF((T63+U63+V63)&lt;=3, "L1 - Below Average", IF((T63+U63+V63)&lt;=11, "L2 - Above Average", IF((T63+U63+V63)&lt;=17, "L3 - Exceptional", "Out of Range")))</f>
        <v>L2 - Above Average</v>
      </c>
      <c r="AI63" s="4" t="str">
        <f>IF((W63+X63+Y63)&lt;=5, "L1 - Below Average", IF((W63+X63+Y63)&lt;=9, "L2 - Above Average", IF((W63+X63+Y63)&lt;=15, "L3 - Exceptional", "Out of Range")))</f>
        <v>L1 - Below Average</v>
      </c>
      <c r="AJ63" s="4" t="str">
        <f>IF((Z63+AA63+AB63)&lt;=4, "L1 - Below Average", IF((Z63+AA63+AB63)&lt;=6, "L2 - Above Average", IF((Z63+AA63+AB63)&lt;=18, "L3 - Exceptional", "Out of Range")))</f>
        <v>L2 - Above Average</v>
      </c>
      <c r="AK63" s="4" t="str">
        <f>SWITCH(AH63,"L1 -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63" s="4" t="str">
        <f t="shared" ref="AL63:AM63" si="178">SWITCH(AI63,"L1 -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3" s="4" t="str">
        <f t="shared" si="178"/>
        <v>You’ve demonstrated a solid grasp of quantitative reasoning and problem-solving. Keep refining your skills for even greater efficiency and speed in tackling complex problems.</v>
      </c>
      <c r="AN63" s="4" t="str">
        <f>SWITCH(AG63,"L1 -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63" s="68" t="s">
        <v>218</v>
      </c>
      <c r="AP63" s="69">
        <v>7.0</v>
      </c>
      <c r="AQ63" s="69">
        <v>6.0</v>
      </c>
      <c r="AR63" s="69">
        <v>8.0</v>
      </c>
      <c r="AS63" s="69">
        <v>4.0</v>
      </c>
      <c r="AT63" s="68">
        <v>25.0</v>
      </c>
      <c r="AU63" s="70">
        <v>6.25</v>
      </c>
      <c r="AV63" s="54" t="str">
        <f>IF(AU63&lt;=1, "L4 - Basics", IF(AU63&lt;=3, "L3 - GSI", IF(AU63&lt;=6, "L2 - GCC", "L1 - MAANG")))</f>
        <v>L1 - MAANG</v>
      </c>
      <c r="AW63" s="32" t="str">
        <f>SWITCH(AV63,"L1 - MAANG", "MAANG","L2 - GCC","GCC","L3 - GSI","GSI","L4 - Basics","BASIC","other")</f>
        <v>MAANG</v>
      </c>
      <c r="AX63" s="32" t="str">
        <f>SWITCH(AV63,"L1 - MAANG", "L1","L2 - GCC","L2","L3 - GSI","L3","L4 - Basics","L4","other")</f>
        <v>L1</v>
      </c>
      <c r="AY63" s="30" t="str">
        <f>SWITCH(AV63,"L1 -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63" s="30" t="str">
        <f>SWITCH(AV63,"L1 -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63" s="65">
        <v>0.0</v>
      </c>
      <c r="BB63" s="71">
        <v>0.0</v>
      </c>
      <c r="BC63" s="72">
        <v>0.0</v>
      </c>
      <c r="BD63" s="73">
        <v>0.0</v>
      </c>
      <c r="BE63" s="74">
        <v>0.0</v>
      </c>
      <c r="BF63" s="68">
        <v>0.0</v>
      </c>
      <c r="BG63" s="32" t="str">
        <f>if(BF63&lt;=6,"LEVEL 1 PROFICIENCY", if(#REF!&lt;=22,"LEVEL 2 PROFICIENCY",IF(#REF!&lt;=43,"LEVEL 3 PROFICIENCY","LEVEL 4 PROFICIENCY")))</f>
        <v>LEVEL 1 PROFICIENCY</v>
      </c>
      <c r="BH63" s="32" t="str">
        <f>SWITCH(BG63,"LEVEL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4" hidden="1">
      <c r="A64" s="35" t="s">
        <v>219</v>
      </c>
      <c r="B64" s="35"/>
      <c r="C64" s="35" t="s">
        <v>220</v>
      </c>
      <c r="D64" s="30" t="b">
        <v>1</v>
      </c>
      <c r="E64" s="32" t="b">
        <v>0</v>
      </c>
      <c r="F64" s="32" t="b">
        <v>0</v>
      </c>
      <c r="G64" s="30">
        <v>5.0</v>
      </c>
      <c r="H64" s="30">
        <v>6.0</v>
      </c>
      <c r="I64" s="30">
        <v>6.0</v>
      </c>
      <c r="J64" s="30">
        <v>7.0</v>
      </c>
      <c r="K64" s="30">
        <v>3.0</v>
      </c>
      <c r="L64" s="30"/>
      <c r="M64" s="30"/>
      <c r="N64" s="30"/>
      <c r="O64" s="30"/>
      <c r="P64" s="30"/>
      <c r="Q64" s="30" t="s">
        <v>99</v>
      </c>
      <c r="R64" s="59" t="s">
        <v>100</v>
      </c>
      <c r="S64" s="30" t="s">
        <v>217</v>
      </c>
      <c r="AF64" s="33"/>
      <c r="AG64" s="4"/>
      <c r="AH64" s="4"/>
      <c r="AI64" s="4"/>
      <c r="AJ64" s="4"/>
      <c r="AK64" s="4"/>
      <c r="AL64" s="4"/>
      <c r="AM64" s="4"/>
      <c r="AN64" s="4"/>
    </row>
    <row r="65">
      <c r="A65" s="35" t="s">
        <v>221</v>
      </c>
      <c r="B65" s="35" t="str">
        <f t="shared" ref="B65:B66" si="180">UPPER(A65)</f>
        <v>CHINMAYI K S</v>
      </c>
      <c r="C65" s="35" t="s">
        <v>222</v>
      </c>
      <c r="D65" s="30" t="b">
        <v>1</v>
      </c>
      <c r="E65" s="30" t="b">
        <v>1</v>
      </c>
      <c r="F65" s="30" t="b">
        <v>1</v>
      </c>
      <c r="G65" s="30">
        <v>5.0</v>
      </c>
      <c r="H65" s="38">
        <v>8.0</v>
      </c>
      <c r="I65" s="38">
        <v>6.0</v>
      </c>
      <c r="J65" s="38">
        <v>7.0</v>
      </c>
      <c r="K65" s="38">
        <v>3.0</v>
      </c>
      <c r="L65" s="38">
        <f t="shared" ref="L65:L66" si="181">SUM(H65:K65)</f>
        <v>24</v>
      </c>
      <c r="M65" s="30">
        <f t="shared" ref="M65:M66" si="182">ROUND((H65/L65)*100,0)</f>
        <v>33</v>
      </c>
      <c r="N65" s="30">
        <f t="shared" ref="N65:N66" si="183">ROUND((I65/L65)*100,0)</f>
        <v>25</v>
      </c>
      <c r="O65" s="30">
        <f t="shared" ref="O65:O66" si="184">ROUND((J65/L65)*100,0)</f>
        <v>29</v>
      </c>
      <c r="P65" s="30">
        <f t="shared" ref="P65:P66" si="185">ROUND((K65/L65)*100,0)</f>
        <v>13</v>
      </c>
      <c r="Q65" s="39" t="s">
        <v>69</v>
      </c>
      <c r="R65" s="40" t="s">
        <v>70</v>
      </c>
      <c r="S65" s="30" t="s">
        <v>217</v>
      </c>
      <c r="T65" s="41">
        <v>3.0</v>
      </c>
      <c r="U65" s="61">
        <v>4.0</v>
      </c>
      <c r="V65" s="62">
        <v>5.0</v>
      </c>
      <c r="W65" s="63">
        <v>2.0</v>
      </c>
      <c r="X65" s="64">
        <v>0.0</v>
      </c>
      <c r="Y65" s="65">
        <v>0.0</v>
      </c>
      <c r="Z65" s="66">
        <v>0.0</v>
      </c>
      <c r="AA65" s="65">
        <v>4.0</v>
      </c>
      <c r="AB65" s="67">
        <v>3.0</v>
      </c>
      <c r="AC65" s="48">
        <f t="shared" ref="AC65:AC66" si="186">T65+U65+V65</f>
        <v>12</v>
      </c>
      <c r="AD65" s="49">
        <f t="shared" ref="AD65:AD66" si="187">W65+X65+Y65</f>
        <v>2</v>
      </c>
      <c r="AE65" s="50">
        <f t="shared" ref="AE65:AE66" si="188">Z65+AA65+AB65</f>
        <v>7</v>
      </c>
      <c r="AF65" s="51">
        <f t="shared" ref="AF65:AF66" si="189">SUM(T65:AB65)</f>
        <v>21</v>
      </c>
      <c r="AG65" s="4" t="str">
        <f t="shared" ref="AG65:AG66" si="190">IF(AF65&lt;=8, "L1 - Below Average", IF(AF65&lt;=26, "L2 - Above Average", IF(AF65&lt;=50, "L3 - Exceptional", "Out of Range")))</f>
        <v>L2 - Above Average</v>
      </c>
      <c r="AH65" s="4" t="str">
        <f t="shared" ref="AH65:AH66" si="191">IF((T65+U65+V65)&lt;=3, "L1 - Below Average", IF((T65+U65+V65)&lt;=11, "L2 - Above Average", IF((T65+U65+V65)&lt;=17, "L3 - Exceptional", "Out of Range")))</f>
        <v>L3 - Exceptional</v>
      </c>
      <c r="AI65" s="4" t="str">
        <f t="shared" ref="AI65:AI66" si="192">IF((W65+X65+Y65)&lt;=5, "L1 - Below Average", IF((W65+X65+Y65)&lt;=9, "L2 - Above Average", IF((W65+X65+Y65)&lt;=15, "L3 - Exceptional", "Out of Range")))</f>
        <v>L1 - Below Average</v>
      </c>
      <c r="AJ65" s="4" t="str">
        <f t="shared" ref="AJ65:AJ66" si="193">IF((Z65+AA65+AB65)&lt;=4, "L1 - Below Average", IF((Z65+AA65+AB65)&lt;=6, "L2 - Above Average", IF((Z65+AA65+AB65)&lt;=18, "L3 - Exceptional", "Out of Range")))</f>
        <v>L3 - Exceptional</v>
      </c>
      <c r="AK65" s="4" t="str">
        <f t="shared" ref="AK65:AK66" si="194">SWITCH(AH65,"L1 -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65" s="4" t="str">
        <f t="shared" ref="AL65:AM65" si="179">SWITCH(AI65,"L1 -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5" s="4" t="str">
        <f t="shared" si="179"/>
        <v>Excellent work! You have shown exceptional aptitude in quantitative reasoning, tackling problems with ease and accuracy. Keep up the great work, and challenge yourself further to stay ahead.</v>
      </c>
      <c r="AN65" s="4" t="str">
        <f t="shared" ref="AN65:AN66" si="196">SWITCH(AG65,"L1 -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65" s="68" t="s">
        <v>223</v>
      </c>
      <c r="AP65" s="69">
        <v>6.0</v>
      </c>
      <c r="AQ65" s="69">
        <v>10.0</v>
      </c>
      <c r="AR65" s="69">
        <v>4.0</v>
      </c>
      <c r="AS65" s="69">
        <v>4.0</v>
      </c>
      <c r="AT65" s="68">
        <v>24.0</v>
      </c>
      <c r="AU65" s="70">
        <v>6.0</v>
      </c>
      <c r="AV65" s="54" t="str">
        <f t="shared" ref="AV65:AV66" si="197">IF(AU65&lt;=1, "L4 - Basics", IF(AU65&lt;=3, "L3 - GSI", IF(AU65&lt;=6, "L2 - GCC", "L1 - MAANG")))</f>
        <v>L2 - GCC</v>
      </c>
      <c r="AW65" s="32" t="str">
        <f t="shared" ref="AW65:AW66" si="198">SWITCH(AV65,"L1 - MAANG", "MAANG","L2 - GCC","GCC","L3 - GSI","GSI","L4 - Basics","BASIC","other")</f>
        <v>GCC</v>
      </c>
      <c r="AX65" s="32" t="str">
        <f t="shared" ref="AX65:AX66" si="199">SWITCH(AV65,"L1 - MAANG", "L1","L2 - GCC","L2","L3 - GSI","L3","L4 - Basics","L4","other")</f>
        <v>L2</v>
      </c>
      <c r="AY65" s="30" t="str">
        <f t="shared" ref="AY65:AY66" si="200">SWITCH(AV65,"L1 -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65" s="30" t="str">
        <f t="shared" ref="AZ65:AZ66" si="201">SWITCH(AV65,"L1 -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65" s="65">
        <v>0.0</v>
      </c>
      <c r="BB65" s="71">
        <v>0.0</v>
      </c>
      <c r="BC65" s="72">
        <v>0.0</v>
      </c>
      <c r="BD65" s="73">
        <v>5.0</v>
      </c>
      <c r="BE65" s="74">
        <v>5.0</v>
      </c>
      <c r="BF65" s="68">
        <v>5.0</v>
      </c>
      <c r="BG65" s="32" t="str">
        <f t="shared" ref="BG65:BG66" si="202">if(BF65&lt;=6,"LEVEL 1 PROFICIENCY", if(#REF!&lt;=22,"LEVEL 2 PROFICIENCY",IF(#REF!&lt;=43,"LEVEL 3 PROFICIENCY","LEVEL 4 PROFICIENCY")))</f>
        <v>LEVEL 1 PROFICIENCY</v>
      </c>
      <c r="BH65" s="32" t="str">
        <f t="shared" ref="BH65:BH66" si="203">SWITCH(BG65,"LEVEL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6">
      <c r="A66" s="35" t="s">
        <v>224</v>
      </c>
      <c r="B66" s="35" t="str">
        <f t="shared" si="180"/>
        <v>DISHA T S</v>
      </c>
      <c r="C66" s="35" t="s">
        <v>225</v>
      </c>
      <c r="D66" s="30" t="b">
        <v>1</v>
      </c>
      <c r="E66" s="30" t="b">
        <v>1</v>
      </c>
      <c r="F66" s="30" t="b">
        <v>1</v>
      </c>
      <c r="G66" s="30">
        <v>5.0</v>
      </c>
      <c r="H66" s="38">
        <v>4.0</v>
      </c>
      <c r="I66" s="38">
        <v>6.0</v>
      </c>
      <c r="J66" s="38">
        <v>7.0</v>
      </c>
      <c r="K66" s="38">
        <v>3.0</v>
      </c>
      <c r="L66" s="38">
        <f t="shared" si="181"/>
        <v>20</v>
      </c>
      <c r="M66" s="30">
        <f t="shared" si="182"/>
        <v>20</v>
      </c>
      <c r="N66" s="30">
        <f t="shared" si="183"/>
        <v>30</v>
      </c>
      <c r="O66" s="30">
        <f t="shared" si="184"/>
        <v>35</v>
      </c>
      <c r="P66" s="30">
        <f t="shared" si="185"/>
        <v>15</v>
      </c>
      <c r="Q66" s="39" t="s">
        <v>65</v>
      </c>
      <c r="R66" s="40" t="s">
        <v>66</v>
      </c>
      <c r="S66" s="30" t="s">
        <v>217</v>
      </c>
      <c r="T66" s="41">
        <v>3.0</v>
      </c>
      <c r="U66" s="61">
        <v>6.0</v>
      </c>
      <c r="V66" s="62">
        <v>8.0</v>
      </c>
      <c r="W66" s="63">
        <v>4.0</v>
      </c>
      <c r="X66" s="64">
        <v>2.0</v>
      </c>
      <c r="Y66" s="65">
        <v>0.0</v>
      </c>
      <c r="Z66" s="66">
        <v>0.0</v>
      </c>
      <c r="AA66" s="65">
        <v>2.0</v>
      </c>
      <c r="AB66" s="67">
        <v>3.0</v>
      </c>
      <c r="AC66" s="48">
        <f t="shared" si="186"/>
        <v>17</v>
      </c>
      <c r="AD66" s="49">
        <f t="shared" si="187"/>
        <v>6</v>
      </c>
      <c r="AE66" s="50">
        <f t="shared" si="188"/>
        <v>5</v>
      </c>
      <c r="AF66" s="51">
        <f t="shared" si="189"/>
        <v>28</v>
      </c>
      <c r="AG66" s="4" t="str">
        <f t="shared" si="190"/>
        <v>L3 - Exceptional</v>
      </c>
      <c r="AH66" s="4" t="str">
        <f t="shared" si="191"/>
        <v>L3 - Exceptional</v>
      </c>
      <c r="AI66" s="4" t="str">
        <f t="shared" si="192"/>
        <v>L2 - Above Average</v>
      </c>
      <c r="AJ66" s="4" t="str">
        <f t="shared" si="193"/>
        <v>L2 - Above Average</v>
      </c>
      <c r="AK66" s="4" t="str">
        <f t="shared" si="194"/>
        <v>Outstanding verbal skills! Your ability to understand, interpret, and express ideas through words is exceptional. Keep pushing the limits to master even more advanced language tasks.</v>
      </c>
      <c r="AL66" s="4" t="str">
        <f t="shared" ref="AL66:AM66" si="195">SWITCH(AI66,"L1 -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66" s="4" t="str">
        <f t="shared" si="195"/>
        <v>You’ve demonstrated a solid grasp of quantitative reasoning and problem-solving. Keep refining your skills for even greater efficiency and speed in tackling complex problems.</v>
      </c>
      <c r="AN66" s="4" t="str">
        <f t="shared" si="196"/>
        <v>Your aptitude is exceptional across all categories! You are excelling and have the potential to perform at the highest levels. Keep challenging yourself, and consider exploring more advanced materials to maintain your performance.</v>
      </c>
      <c r="AO66" s="68" t="s">
        <v>226</v>
      </c>
      <c r="AP66" s="69">
        <v>9.0</v>
      </c>
      <c r="AQ66" s="69">
        <v>7.0</v>
      </c>
      <c r="AR66" s="69">
        <v>10.0</v>
      </c>
      <c r="AS66" s="69">
        <v>8.0</v>
      </c>
      <c r="AT66" s="68">
        <v>34.0</v>
      </c>
      <c r="AU66" s="70">
        <v>8.5</v>
      </c>
      <c r="AV66" s="54" t="str">
        <f t="shared" si="197"/>
        <v>L1 - MAANG</v>
      </c>
      <c r="AW66" s="32" t="str">
        <f t="shared" si="198"/>
        <v>MAANG</v>
      </c>
      <c r="AX66" s="32" t="str">
        <f t="shared" si="199"/>
        <v>L1</v>
      </c>
      <c r="AY66" s="30" t="str">
        <f t="shared" si="200"/>
        <v>Top-tier companies like MAANG and high-performing teams in GCCs. </v>
      </c>
      <c r="AZ66" s="30" t="str">
        <f t="shared" si="201"/>
        <v>Your advanced knowledge makes you ideal for roles like Software Engineer, Algorithm Developer, or Data Scientist in challenging, high-impact environments.</v>
      </c>
      <c r="BA66" s="65">
        <v>0.0</v>
      </c>
      <c r="BB66" s="71">
        <v>0.0</v>
      </c>
      <c r="BC66" s="72">
        <v>0.0</v>
      </c>
      <c r="BD66" s="73">
        <v>2.0</v>
      </c>
      <c r="BE66" s="74">
        <v>2.0</v>
      </c>
      <c r="BF66" s="68">
        <v>2.0</v>
      </c>
      <c r="BG66" s="32" t="str">
        <f t="shared" si="202"/>
        <v>LEVEL 1 PROFICIENCY</v>
      </c>
      <c r="BH66" s="32" t="str">
        <f t="shared" si="203"/>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7" hidden="1">
      <c r="A67" s="35" t="s">
        <v>227</v>
      </c>
      <c r="B67" s="35"/>
      <c r="C67" s="35" t="s">
        <v>228</v>
      </c>
      <c r="D67" s="30" t="b">
        <v>1</v>
      </c>
      <c r="E67" s="32" t="b">
        <v>0</v>
      </c>
      <c r="F67" s="32" t="b">
        <v>0</v>
      </c>
      <c r="G67" s="30">
        <v>5.0</v>
      </c>
      <c r="H67" s="30">
        <v>7.0</v>
      </c>
      <c r="I67" s="30">
        <v>6.0</v>
      </c>
      <c r="J67" s="30">
        <v>7.0</v>
      </c>
      <c r="K67" s="30">
        <v>3.0</v>
      </c>
      <c r="L67" s="30"/>
      <c r="M67" s="30"/>
      <c r="N67" s="30"/>
      <c r="O67" s="30"/>
      <c r="P67" s="30"/>
      <c r="Q67" s="30" t="s">
        <v>69</v>
      </c>
      <c r="R67" s="59" t="s">
        <v>70</v>
      </c>
      <c r="S67" s="30" t="s">
        <v>217</v>
      </c>
      <c r="AF67" s="33"/>
      <c r="AG67" s="4"/>
      <c r="AH67" s="4"/>
      <c r="AI67" s="4"/>
      <c r="AJ67" s="4"/>
      <c r="AK67" s="4"/>
      <c r="AL67" s="4"/>
      <c r="AM67" s="4"/>
      <c r="AN67" s="4"/>
    </row>
    <row r="68">
      <c r="A68" s="35" t="s">
        <v>229</v>
      </c>
      <c r="B68" s="35" t="str">
        <f t="shared" ref="B68:B70" si="205">UPPER(A68)</f>
        <v>M CHAKRAVARTHY</v>
      </c>
      <c r="C68" s="35" t="s">
        <v>230</v>
      </c>
      <c r="D68" s="30" t="b">
        <v>1</v>
      </c>
      <c r="E68" s="30" t="b">
        <v>1</v>
      </c>
      <c r="F68" s="30" t="b">
        <v>1</v>
      </c>
      <c r="G68" s="30">
        <v>5.0</v>
      </c>
      <c r="H68" s="38">
        <v>7.0</v>
      </c>
      <c r="I68" s="38">
        <v>6.0</v>
      </c>
      <c r="J68" s="38">
        <v>7.0</v>
      </c>
      <c r="K68" s="38">
        <v>3.0</v>
      </c>
      <c r="L68" s="38">
        <f t="shared" ref="L68:L70" si="206">SUM(H68:K68)</f>
        <v>23</v>
      </c>
      <c r="M68" s="30">
        <f t="shared" ref="M68:M70" si="207">ROUND((H68/L68)*100,0)</f>
        <v>30</v>
      </c>
      <c r="N68" s="30">
        <f t="shared" ref="N68:N70" si="208">ROUND((I68/L68)*100,0)</f>
        <v>26</v>
      </c>
      <c r="O68" s="30">
        <f t="shared" ref="O68:O70" si="209">ROUND((J68/L68)*100,0)</f>
        <v>30</v>
      </c>
      <c r="P68" s="30">
        <f t="shared" ref="P68:P70" si="210">ROUND((K68/L68)*100,0)</f>
        <v>13</v>
      </c>
      <c r="Q68" s="39" t="s">
        <v>69</v>
      </c>
      <c r="R68" s="40" t="s">
        <v>70</v>
      </c>
      <c r="S68" s="30" t="s">
        <v>217</v>
      </c>
      <c r="T68" s="41">
        <v>3.0</v>
      </c>
      <c r="U68" s="61">
        <v>4.0</v>
      </c>
      <c r="V68" s="62">
        <v>8.0</v>
      </c>
      <c r="W68" s="63">
        <v>1.0</v>
      </c>
      <c r="X68" s="64">
        <v>4.0</v>
      </c>
      <c r="Y68" s="65">
        <v>3.0</v>
      </c>
      <c r="Z68" s="66">
        <v>0.0</v>
      </c>
      <c r="AA68" s="65">
        <v>4.0</v>
      </c>
      <c r="AB68" s="67">
        <v>6.0</v>
      </c>
      <c r="AC68" s="48">
        <f t="shared" ref="AC68:AC70" si="211">T68+U68+V68</f>
        <v>15</v>
      </c>
      <c r="AD68" s="49">
        <f t="shared" ref="AD68:AD70" si="212">W68+X68+Y68</f>
        <v>8</v>
      </c>
      <c r="AE68" s="50">
        <f t="shared" ref="AE68:AE70" si="213">Z68+AA68+AB68</f>
        <v>10</v>
      </c>
      <c r="AF68" s="51">
        <f t="shared" ref="AF68:AF70" si="214">SUM(T68:AB68)</f>
        <v>33</v>
      </c>
      <c r="AG68" s="4" t="str">
        <f t="shared" ref="AG68:AG70" si="215">IF(AF68&lt;=8, "L1 - Below Average", IF(AF68&lt;=26, "L2 - Above Average", IF(AF68&lt;=50, "L3 - Exceptional", "Out of Range")))</f>
        <v>L3 - Exceptional</v>
      </c>
      <c r="AH68" s="4" t="str">
        <f t="shared" ref="AH68:AH70" si="216">IF((T68+U68+V68)&lt;=3, "L1 - Below Average", IF((T68+U68+V68)&lt;=11, "L2 - Above Average", IF((T68+U68+V68)&lt;=17, "L3 - Exceptional", "Out of Range")))</f>
        <v>L3 - Exceptional</v>
      </c>
      <c r="AI68" s="4" t="str">
        <f t="shared" ref="AI68:AI70" si="217">IF((W68+X68+Y68)&lt;=5, "L1 - Below Average", IF((W68+X68+Y68)&lt;=9, "L2 - Above Average", IF((W68+X68+Y68)&lt;=15, "L3 - Exceptional", "Out of Range")))</f>
        <v>L2 - Above Average</v>
      </c>
      <c r="AJ68" s="4" t="str">
        <f t="shared" ref="AJ68:AJ70" si="218">IF((Z68+AA68+AB68)&lt;=4, "L1 - Below Average", IF((Z68+AA68+AB68)&lt;=6, "L2 - Above Average", IF((Z68+AA68+AB68)&lt;=18, "L3 - Exceptional", "Out of Range")))</f>
        <v>L3 - Exceptional</v>
      </c>
      <c r="AK68" s="4" t="str">
        <f t="shared" ref="AK68:AK70" si="219">SWITCH(AH68,"L1 -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68" s="4" t="str">
        <f t="shared" ref="AL68:AM68" si="204">SWITCH(AI68,"L1 -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68" s="4" t="str">
        <f t="shared" si="204"/>
        <v>Excellent work! You have shown exceptional aptitude in quantitative reasoning, tackling problems with ease and accuracy. Keep up the great work, and challenge yourself further to stay ahead.</v>
      </c>
      <c r="AN68" s="4" t="str">
        <f t="shared" ref="AN68:AN70" si="221">SWITCH(AG68,"L1 -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68" s="68" t="s">
        <v>231</v>
      </c>
      <c r="AP68" s="69">
        <v>3.0</v>
      </c>
      <c r="AQ68" s="69">
        <v>6.0</v>
      </c>
      <c r="AR68" s="69">
        <v>10.0</v>
      </c>
      <c r="AS68" s="69">
        <v>3.0</v>
      </c>
      <c r="AT68" s="68">
        <v>22.0</v>
      </c>
      <c r="AU68" s="70">
        <v>5.5</v>
      </c>
      <c r="AV68" s="54" t="str">
        <f t="shared" ref="AV68:AV70" si="222">IF(AU68&lt;=1, "L4 - Basics", IF(AU68&lt;=3, "L3 - GSI", IF(AU68&lt;=6, "L2 - GCC", "L1 - MAANG")))</f>
        <v>L2 - GCC</v>
      </c>
      <c r="AW68" s="32" t="str">
        <f t="shared" ref="AW68:AW70" si="223">SWITCH(AV68,"L1 - MAANG", "MAANG","L2 - GCC","GCC","L3 - GSI","GSI","L4 - Basics","BASIC","other")</f>
        <v>GCC</v>
      </c>
      <c r="AX68" s="32" t="str">
        <f t="shared" ref="AX68:AX70" si="224">SWITCH(AV68,"L1 - MAANG", "L1","L2 - GCC","L2","L3 - GSI","L3","L4 - Basics","L4","other")</f>
        <v>L2</v>
      </c>
      <c r="AY68" s="30" t="str">
        <f t="shared" ref="AY68:AY70" si="225">SWITCH(AV68,"L1 -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68" s="30" t="str">
        <f t="shared" ref="AZ68:AZ70" si="226">SWITCH(AV68,"L1 -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68" s="65">
        <v>0.0</v>
      </c>
      <c r="BB68" s="71">
        <v>0.0</v>
      </c>
      <c r="BC68" s="72">
        <v>0.0</v>
      </c>
      <c r="BD68" s="73">
        <v>6.0</v>
      </c>
      <c r="BE68" s="74">
        <v>6.0</v>
      </c>
      <c r="BF68" s="68">
        <v>6.0</v>
      </c>
      <c r="BG68" s="32" t="str">
        <f t="shared" ref="BG68:BG70" si="227">if(BF68&lt;=6,"LEVEL 1 PROFICIENCY", if(#REF!&lt;=22,"LEVEL 2 PROFICIENCY",IF(#REF!&lt;=43,"LEVEL 3 PROFICIENCY","LEVEL 4 PROFICIENCY")))</f>
        <v>LEVEL 1 PROFICIENCY</v>
      </c>
      <c r="BH68" s="32" t="str">
        <f t="shared" ref="BH68:BH70" si="228">SWITCH(BG68,"LEVEL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69">
      <c r="A69" s="35" t="s">
        <v>232</v>
      </c>
      <c r="B69" s="35" t="str">
        <f t="shared" si="205"/>
        <v>MONISHA D R</v>
      </c>
      <c r="C69" s="35" t="s">
        <v>233</v>
      </c>
      <c r="D69" s="30" t="b">
        <v>1</v>
      </c>
      <c r="E69" s="30" t="b">
        <v>1</v>
      </c>
      <c r="F69" s="30" t="b">
        <v>1</v>
      </c>
      <c r="G69" s="30">
        <v>5.0</v>
      </c>
      <c r="H69" s="38">
        <v>4.0</v>
      </c>
      <c r="I69" s="38">
        <v>6.0</v>
      </c>
      <c r="J69" s="38">
        <v>7.0</v>
      </c>
      <c r="K69" s="38">
        <v>3.0</v>
      </c>
      <c r="L69" s="38">
        <f t="shared" si="206"/>
        <v>20</v>
      </c>
      <c r="M69" s="30">
        <f t="shared" si="207"/>
        <v>20</v>
      </c>
      <c r="N69" s="30">
        <f t="shared" si="208"/>
        <v>30</v>
      </c>
      <c r="O69" s="30">
        <f t="shared" si="209"/>
        <v>35</v>
      </c>
      <c r="P69" s="30">
        <f t="shared" si="210"/>
        <v>15</v>
      </c>
      <c r="Q69" s="39" t="s">
        <v>65</v>
      </c>
      <c r="R69" s="40" t="s">
        <v>66</v>
      </c>
      <c r="S69" s="30" t="s">
        <v>217</v>
      </c>
      <c r="T69" s="41">
        <v>2.0</v>
      </c>
      <c r="U69" s="61">
        <v>2.0</v>
      </c>
      <c r="V69" s="62">
        <v>6.0</v>
      </c>
      <c r="W69" s="63">
        <v>2.0</v>
      </c>
      <c r="X69" s="64">
        <v>2.0</v>
      </c>
      <c r="Y69" s="65">
        <v>0.0</v>
      </c>
      <c r="Z69" s="66">
        <v>0.0</v>
      </c>
      <c r="AA69" s="65">
        <v>2.0</v>
      </c>
      <c r="AB69" s="67">
        <v>6.0</v>
      </c>
      <c r="AC69" s="48">
        <f t="shared" si="211"/>
        <v>10</v>
      </c>
      <c r="AD69" s="49">
        <f t="shared" si="212"/>
        <v>4</v>
      </c>
      <c r="AE69" s="50">
        <f t="shared" si="213"/>
        <v>8</v>
      </c>
      <c r="AF69" s="51">
        <f t="shared" si="214"/>
        <v>22</v>
      </c>
      <c r="AG69" s="4" t="str">
        <f t="shared" si="215"/>
        <v>L2 - Above Average</v>
      </c>
      <c r="AH69" s="4" t="str">
        <f t="shared" si="216"/>
        <v>L2 - Above Average</v>
      </c>
      <c r="AI69" s="4" t="str">
        <f t="shared" si="217"/>
        <v>L1 - Below Average</v>
      </c>
      <c r="AJ69" s="4" t="str">
        <f t="shared" si="218"/>
        <v>L3 - Exceptional</v>
      </c>
      <c r="AK69" s="4" t="str">
        <f t="shared" si="219"/>
        <v>You’ve displayed strong verbal reasoning abilities, understanding complex texts and articulating ideas clearly. Continue to expand your vocabulary and comprehension to stay sharp.</v>
      </c>
      <c r="AL69" s="4" t="str">
        <f t="shared" ref="AL69:AM69" si="220">SWITCH(AI69,"L1 -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69" s="4" t="str">
        <f t="shared" si="220"/>
        <v>Excellent work! You have shown exceptional aptitude in quantitative reasoning, tackling problems with ease and accuracy. Keep up the great work, and challenge yourself further to stay ahead.</v>
      </c>
      <c r="AN69" s="4" t="str">
        <f t="shared" si="221"/>
        <v>You have a strong foundation and are performing well across all categories. Keep up the great work and aim for continuous improvement to achieve even higher levels of performance.</v>
      </c>
      <c r="AO69" s="68" t="s">
        <v>234</v>
      </c>
      <c r="AP69" s="69">
        <v>6.0</v>
      </c>
      <c r="AQ69" s="69">
        <v>10.0</v>
      </c>
      <c r="AR69" s="69">
        <v>9.0</v>
      </c>
      <c r="AS69" s="69">
        <v>3.0</v>
      </c>
      <c r="AT69" s="68">
        <v>28.0</v>
      </c>
      <c r="AU69" s="70">
        <v>7.0</v>
      </c>
      <c r="AV69" s="54" t="str">
        <f t="shared" si="222"/>
        <v>L1 - MAANG</v>
      </c>
      <c r="AW69" s="32" t="str">
        <f t="shared" si="223"/>
        <v>MAANG</v>
      </c>
      <c r="AX69" s="32" t="str">
        <f t="shared" si="224"/>
        <v>L1</v>
      </c>
      <c r="AY69" s="30" t="str">
        <f t="shared" si="225"/>
        <v>Top-tier companies like MAANG and high-performing teams in GCCs. </v>
      </c>
      <c r="AZ69" s="30" t="str">
        <f t="shared" si="226"/>
        <v>Your advanced knowledge makes you ideal for roles like Software Engineer, Algorithm Developer, or Data Scientist in challenging, high-impact environments.</v>
      </c>
      <c r="BA69" s="65">
        <v>0.0</v>
      </c>
      <c r="BB69" s="71">
        <v>0.0</v>
      </c>
      <c r="BC69" s="72">
        <v>0.0</v>
      </c>
      <c r="BD69" s="73">
        <v>6.0</v>
      </c>
      <c r="BE69" s="74">
        <v>6.0</v>
      </c>
      <c r="BF69" s="68">
        <v>6.0</v>
      </c>
      <c r="BG69" s="32" t="str">
        <f t="shared" si="227"/>
        <v>LEVEL 1 PROFICIENCY</v>
      </c>
      <c r="BH69" s="32" t="str">
        <f t="shared" si="22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0">
      <c r="A70" s="35" t="s">
        <v>235</v>
      </c>
      <c r="B70" s="35" t="str">
        <f t="shared" si="205"/>
        <v>RUCHITHA M R</v>
      </c>
      <c r="C70" s="35" t="s">
        <v>236</v>
      </c>
      <c r="D70" s="30" t="b">
        <v>1</v>
      </c>
      <c r="E70" s="30" t="b">
        <v>1</v>
      </c>
      <c r="F70" s="30" t="b">
        <v>1</v>
      </c>
      <c r="G70" s="30">
        <v>5.0</v>
      </c>
      <c r="H70" s="38">
        <v>4.0</v>
      </c>
      <c r="I70" s="38">
        <v>6.0</v>
      </c>
      <c r="J70" s="38">
        <v>7.0</v>
      </c>
      <c r="K70" s="38">
        <v>3.0</v>
      </c>
      <c r="L70" s="38">
        <f t="shared" si="206"/>
        <v>20</v>
      </c>
      <c r="M70" s="30">
        <f t="shared" si="207"/>
        <v>20</v>
      </c>
      <c r="N70" s="30">
        <f t="shared" si="208"/>
        <v>30</v>
      </c>
      <c r="O70" s="30">
        <f t="shared" si="209"/>
        <v>35</v>
      </c>
      <c r="P70" s="30">
        <f t="shared" si="210"/>
        <v>15</v>
      </c>
      <c r="Q70" s="39" t="s">
        <v>65</v>
      </c>
      <c r="R70" s="40" t="s">
        <v>66</v>
      </c>
      <c r="S70" s="30" t="s">
        <v>217</v>
      </c>
      <c r="T70" s="41">
        <v>3.0</v>
      </c>
      <c r="U70" s="61">
        <v>6.0</v>
      </c>
      <c r="V70" s="62">
        <v>8.0</v>
      </c>
      <c r="W70" s="63">
        <v>4.0</v>
      </c>
      <c r="X70" s="64">
        <v>2.0</v>
      </c>
      <c r="Y70" s="65">
        <v>0.0</v>
      </c>
      <c r="Z70" s="66">
        <v>0.0</v>
      </c>
      <c r="AA70" s="65">
        <v>2.0</v>
      </c>
      <c r="AB70" s="67">
        <v>6.0</v>
      </c>
      <c r="AC70" s="48">
        <f t="shared" si="211"/>
        <v>17</v>
      </c>
      <c r="AD70" s="49">
        <f t="shared" si="212"/>
        <v>6</v>
      </c>
      <c r="AE70" s="50">
        <f t="shared" si="213"/>
        <v>8</v>
      </c>
      <c r="AF70" s="51">
        <f t="shared" si="214"/>
        <v>31</v>
      </c>
      <c r="AG70" s="4" t="str">
        <f t="shared" si="215"/>
        <v>L3 - Exceptional</v>
      </c>
      <c r="AH70" s="4" t="str">
        <f t="shared" si="216"/>
        <v>L3 - Exceptional</v>
      </c>
      <c r="AI70" s="4" t="str">
        <f t="shared" si="217"/>
        <v>L2 - Above Average</v>
      </c>
      <c r="AJ70" s="4" t="str">
        <f t="shared" si="218"/>
        <v>L3 - Exceptional</v>
      </c>
      <c r="AK70" s="4" t="str">
        <f t="shared" si="219"/>
        <v>Outstanding verbal skills! Your ability to understand, interpret, and express ideas through words is exceptional. Keep pushing the limits to master even more advanced language tasks.</v>
      </c>
      <c r="AL70" s="4" t="str">
        <f t="shared" ref="AL70:AM70" si="229">SWITCH(AI70,"L1 -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0" s="4" t="str">
        <f t="shared" si="229"/>
        <v>Excellent work! You have shown exceptional aptitude in quantitative reasoning, tackling problems with ease and accuracy. Keep up the great work, and challenge yourself further to stay ahead.</v>
      </c>
      <c r="AN70" s="4" t="str">
        <f t="shared" si="221"/>
        <v>Your aptitude is exceptional across all categories! You are excelling and have the potential to perform at the highest levels. Keep challenging yourself, and consider exploring more advanced materials to maintain your performance.</v>
      </c>
      <c r="AO70" s="68" t="s">
        <v>237</v>
      </c>
      <c r="AP70" s="69">
        <v>9.0</v>
      </c>
      <c r="AQ70" s="69">
        <v>7.0</v>
      </c>
      <c r="AR70" s="69">
        <v>10.0</v>
      </c>
      <c r="AS70" s="69">
        <v>8.0</v>
      </c>
      <c r="AT70" s="68">
        <v>34.0</v>
      </c>
      <c r="AU70" s="70">
        <v>8.5</v>
      </c>
      <c r="AV70" s="54" t="str">
        <f t="shared" si="222"/>
        <v>L1 - MAANG</v>
      </c>
      <c r="AW70" s="32" t="str">
        <f t="shared" si="223"/>
        <v>MAANG</v>
      </c>
      <c r="AX70" s="32" t="str">
        <f t="shared" si="224"/>
        <v>L1</v>
      </c>
      <c r="AY70" s="30" t="str">
        <f t="shared" si="225"/>
        <v>Top-tier companies like MAANG and high-performing teams in GCCs. </v>
      </c>
      <c r="AZ70" s="30" t="str">
        <f t="shared" si="226"/>
        <v>Your advanced knowledge makes you ideal for roles like Software Engineer, Algorithm Developer, or Data Scientist in challenging, high-impact environments.</v>
      </c>
      <c r="BA70" s="65">
        <v>0.0</v>
      </c>
      <c r="BB70" s="71">
        <v>0.0</v>
      </c>
      <c r="BC70" s="72">
        <v>0.0</v>
      </c>
      <c r="BD70" s="73">
        <v>2.0</v>
      </c>
      <c r="BE70" s="74">
        <v>2.0</v>
      </c>
      <c r="BF70" s="68">
        <v>2.0</v>
      </c>
      <c r="BG70" s="32" t="str">
        <f t="shared" si="227"/>
        <v>LEVEL 1 PROFICIENCY</v>
      </c>
      <c r="BH70" s="32" t="str">
        <f t="shared" si="22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1" hidden="1">
      <c r="A71" s="35" t="s">
        <v>238</v>
      </c>
      <c r="B71" s="35"/>
      <c r="C71" s="35" t="s">
        <v>239</v>
      </c>
      <c r="D71" s="30" t="b">
        <v>1</v>
      </c>
      <c r="E71" s="32" t="b">
        <v>0</v>
      </c>
      <c r="F71" s="32" t="b">
        <v>0</v>
      </c>
      <c r="G71" s="30">
        <v>5.0</v>
      </c>
      <c r="H71" s="30">
        <v>4.0</v>
      </c>
      <c r="I71" s="30">
        <v>6.0</v>
      </c>
      <c r="J71" s="30">
        <v>7.0</v>
      </c>
      <c r="K71" s="30">
        <v>3.0</v>
      </c>
      <c r="L71" s="30"/>
      <c r="M71" s="30"/>
      <c r="N71" s="30"/>
      <c r="O71" s="30"/>
      <c r="P71" s="30"/>
      <c r="Q71" s="30" t="s">
        <v>65</v>
      </c>
      <c r="R71" s="30" t="s">
        <v>66</v>
      </c>
      <c r="AF71" s="33"/>
      <c r="AG71" s="4"/>
      <c r="AH71" s="4"/>
      <c r="AI71" s="4"/>
      <c r="AJ71" s="4"/>
      <c r="AK71" s="4"/>
      <c r="AL71" s="4"/>
      <c r="AM71" s="4"/>
      <c r="AN71" s="4"/>
    </row>
    <row r="72" hidden="1">
      <c r="A72" s="35" t="s">
        <v>240</v>
      </c>
      <c r="B72" s="35"/>
      <c r="C72" s="35" t="s">
        <v>241</v>
      </c>
      <c r="D72" s="30" t="b">
        <v>1</v>
      </c>
      <c r="E72" s="32" t="b">
        <v>0</v>
      </c>
      <c r="F72" s="32" t="b">
        <v>0</v>
      </c>
      <c r="G72" s="30">
        <v>5.0</v>
      </c>
      <c r="H72" s="30">
        <v>6.0</v>
      </c>
      <c r="I72" s="30">
        <v>6.0</v>
      </c>
      <c r="J72" s="30">
        <v>7.0</v>
      </c>
      <c r="K72" s="30">
        <v>3.0</v>
      </c>
      <c r="L72" s="30"/>
      <c r="M72" s="30"/>
      <c r="N72" s="30"/>
      <c r="O72" s="30"/>
      <c r="P72" s="30"/>
      <c r="Q72" s="30" t="s">
        <v>99</v>
      </c>
      <c r="R72" s="30" t="s">
        <v>100</v>
      </c>
      <c r="AF72" s="33"/>
      <c r="AG72" s="4"/>
      <c r="AH72" s="4"/>
      <c r="AI72" s="4"/>
      <c r="AJ72" s="4"/>
      <c r="AK72" s="4"/>
      <c r="AL72" s="4"/>
      <c r="AM72" s="4"/>
      <c r="AN72" s="4"/>
    </row>
    <row r="73" hidden="1">
      <c r="A73" s="35" t="s">
        <v>242</v>
      </c>
      <c r="B73" s="35"/>
      <c r="C73" s="35" t="s">
        <v>243</v>
      </c>
      <c r="D73" s="30" t="b">
        <v>1</v>
      </c>
      <c r="E73" s="32" t="b">
        <v>0</v>
      </c>
      <c r="F73" s="32" t="b">
        <v>0</v>
      </c>
      <c r="G73" s="30">
        <v>5.0</v>
      </c>
      <c r="H73" s="30">
        <v>5.0</v>
      </c>
      <c r="I73" s="30">
        <v>6.0</v>
      </c>
      <c r="J73" s="30">
        <v>7.0</v>
      </c>
      <c r="K73" s="30">
        <v>3.0</v>
      </c>
      <c r="L73" s="30"/>
      <c r="M73" s="30"/>
      <c r="N73" s="30"/>
      <c r="O73" s="30"/>
      <c r="P73" s="30"/>
      <c r="Q73" s="30" t="s">
        <v>65</v>
      </c>
      <c r="R73" s="59" t="s">
        <v>66</v>
      </c>
      <c r="S73" s="30" t="s">
        <v>217</v>
      </c>
      <c r="AF73" s="33"/>
      <c r="AG73" s="4"/>
      <c r="AH73" s="4"/>
      <c r="AI73" s="4"/>
      <c r="AJ73" s="4"/>
      <c r="AK73" s="4"/>
      <c r="AL73" s="4"/>
      <c r="AM73" s="4"/>
      <c r="AN73" s="4"/>
    </row>
    <row r="74" hidden="1">
      <c r="A74" s="35" t="s">
        <v>244</v>
      </c>
      <c r="B74" s="35"/>
      <c r="C74" s="35" t="s">
        <v>245</v>
      </c>
      <c r="D74" s="30" t="b">
        <v>1</v>
      </c>
      <c r="E74" s="32" t="b">
        <v>0</v>
      </c>
      <c r="F74" s="32" t="b">
        <v>0</v>
      </c>
      <c r="G74" s="30">
        <v>5.0</v>
      </c>
      <c r="H74" s="30">
        <v>5.0</v>
      </c>
      <c r="I74" s="30">
        <v>6.0</v>
      </c>
      <c r="J74" s="30">
        <v>7.0</v>
      </c>
      <c r="K74" s="30">
        <v>3.0</v>
      </c>
      <c r="L74" s="30"/>
      <c r="M74" s="30"/>
      <c r="N74" s="30"/>
      <c r="O74" s="30"/>
      <c r="P74" s="30"/>
      <c r="Q74" s="30" t="s">
        <v>65</v>
      </c>
      <c r="R74" s="59" t="s">
        <v>66</v>
      </c>
      <c r="S74" s="30" t="s">
        <v>217</v>
      </c>
      <c r="AF74" s="33"/>
      <c r="AG74" s="4"/>
      <c r="AH74" s="4"/>
      <c r="AI74" s="4"/>
      <c r="AJ74" s="4"/>
      <c r="AK74" s="4"/>
      <c r="AL74" s="4"/>
      <c r="AM74" s="4"/>
      <c r="AN74" s="4"/>
    </row>
    <row r="75">
      <c r="A75" s="35" t="s">
        <v>246</v>
      </c>
      <c r="B75" s="35" t="str">
        <f>UPPER(A75)</f>
        <v>VARSHINI MR</v>
      </c>
      <c r="C75" s="35" t="s">
        <v>247</v>
      </c>
      <c r="D75" s="30" t="b">
        <v>1</v>
      </c>
      <c r="E75" s="30" t="b">
        <v>1</v>
      </c>
      <c r="F75" s="30" t="b">
        <v>1</v>
      </c>
      <c r="G75" s="30">
        <v>5.0</v>
      </c>
      <c r="H75" s="38">
        <v>7.0</v>
      </c>
      <c r="I75" s="38">
        <v>6.0</v>
      </c>
      <c r="J75" s="38">
        <v>7.0</v>
      </c>
      <c r="K75" s="38">
        <v>3.0</v>
      </c>
      <c r="L75" s="38">
        <f>SUM(H75:K75)</f>
        <v>23</v>
      </c>
      <c r="M75" s="30">
        <f>ROUND((H75/L75)*100,0)</f>
        <v>30</v>
      </c>
      <c r="N75" s="30">
        <f>ROUND((I75/L75)*100,0)</f>
        <v>26</v>
      </c>
      <c r="O75" s="30">
        <f>ROUND((J75/L75)*100,0)</f>
        <v>30</v>
      </c>
      <c r="P75" s="30">
        <f>ROUND((K75/L75)*100,0)</f>
        <v>13</v>
      </c>
      <c r="Q75" s="39" t="s">
        <v>69</v>
      </c>
      <c r="R75" s="40" t="s">
        <v>70</v>
      </c>
      <c r="S75" s="30" t="s">
        <v>217</v>
      </c>
      <c r="T75" s="41">
        <v>2.0</v>
      </c>
      <c r="U75" s="61">
        <v>2.0</v>
      </c>
      <c r="V75" s="62">
        <v>3.0</v>
      </c>
      <c r="W75" s="63">
        <v>3.0</v>
      </c>
      <c r="X75" s="64">
        <v>2.0</v>
      </c>
      <c r="Y75" s="65">
        <v>0.0</v>
      </c>
      <c r="Z75" s="66">
        <v>0.0</v>
      </c>
      <c r="AA75" s="65">
        <v>2.0</v>
      </c>
      <c r="AB75" s="67">
        <v>0.0</v>
      </c>
      <c r="AC75" s="48">
        <f t="shared" ref="AC75:AC77" si="231">T75+U75+V75</f>
        <v>7</v>
      </c>
      <c r="AD75" s="49">
        <f t="shared" ref="AD75:AD77" si="232">W75+X75+Y75</f>
        <v>5</v>
      </c>
      <c r="AE75" s="50">
        <f t="shared" ref="AE75:AE77" si="233">Z75+AA75+AB75</f>
        <v>2</v>
      </c>
      <c r="AF75" s="51">
        <f t="shared" ref="AF75:AF77" si="234">SUM(T75:AB75)</f>
        <v>14</v>
      </c>
      <c r="AG75" s="4" t="str">
        <f t="shared" ref="AG75:AG77" si="235">IF(AF75&lt;=8, "L1 - Below Average", IF(AF75&lt;=26, "L2 - Above Average", IF(AF75&lt;=50, "L3 - Exceptional", "Out of Range")))</f>
        <v>L2 - Above Average</v>
      </c>
      <c r="AH75" s="4" t="str">
        <f t="shared" ref="AH75:AH77" si="236">IF((T75+U75+V75)&lt;=3, "L1 - Below Average", IF((T75+U75+V75)&lt;=11, "L2 - Above Average", IF((T75+U75+V75)&lt;=17, "L3 - Exceptional", "Out of Range")))</f>
        <v>L2 - Above Average</v>
      </c>
      <c r="AI75" s="4" t="str">
        <f t="shared" ref="AI75:AI77" si="237">IF((W75+X75+Y75)&lt;=5, "L1 - Below Average", IF((W75+X75+Y75)&lt;=9, "L2 - Above Average", IF((W75+X75+Y75)&lt;=15, "L3 - Exceptional", "Out of Range")))</f>
        <v>L1 - Below Average</v>
      </c>
      <c r="AJ75" s="4" t="str">
        <f t="shared" ref="AJ75:AJ77" si="238">IF((Z75+AA75+AB75)&lt;=4, "L1 - Below Average", IF((Z75+AA75+AB75)&lt;=6, "L2 - Above Average", IF((Z75+AA75+AB75)&lt;=18, "L3 - Exceptional", "Out of Range")))</f>
        <v>L1 - Below Average</v>
      </c>
      <c r="AK75" s="4" t="str">
        <f t="shared" ref="AK75:AK77" si="239">SWITCH(AH75,"L1 -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75" s="4" t="str">
        <f t="shared" ref="AL75:AM75" si="230">SWITCH(AI75,"L1 -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75" s="4" t="str">
        <f t="shared" si="230"/>
        <v>Your performance indicates that there’s room for improvement in understanding and applying quantitative concepts. With more practice, you can strengthen your skills in this area.</v>
      </c>
      <c r="AN75" s="4" t="str">
        <f t="shared" ref="AN75:AN77" si="241">SWITCH(AG75,"L1 -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75" s="68" t="s">
        <v>248</v>
      </c>
      <c r="AP75" s="69">
        <v>6.0</v>
      </c>
      <c r="AQ75" s="69">
        <v>6.0</v>
      </c>
      <c r="AR75" s="69">
        <v>7.0</v>
      </c>
      <c r="AS75" s="69">
        <v>3.0</v>
      </c>
      <c r="AT75" s="68">
        <v>22.0</v>
      </c>
      <c r="AU75" s="70">
        <v>5.5</v>
      </c>
      <c r="AV75" s="54" t="str">
        <f>IF(AU75&lt;=1, "L4 - Basics", IF(AU75&lt;=3, "L3 - GSI", IF(AU75&lt;=6, "L2 - GCC", "L1 - MAANG")))</f>
        <v>L2 - GCC</v>
      </c>
      <c r="AW75" s="32" t="str">
        <f>SWITCH(AV75,"L1 - MAANG", "MAANG","L2 - GCC","GCC","L3 - GSI","GSI","L4 - Basics","BASIC","other")</f>
        <v>GCC</v>
      </c>
      <c r="AX75" s="32" t="str">
        <f>SWITCH(AV75,"L1 - MAANG", "L1","L2 - GCC","L2","L3 - GSI","L3","L4 - Basics","L4","other")</f>
        <v>L2</v>
      </c>
      <c r="AY75" s="30" t="str">
        <f>SWITCH(AV75,"L1 -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75" s="30" t="str">
        <f>SWITCH(AV75,"L1 -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75" s="65">
        <v>0.0</v>
      </c>
      <c r="BB75" s="71">
        <v>0.0</v>
      </c>
      <c r="BC75" s="72">
        <v>0.0</v>
      </c>
      <c r="BD75" s="73">
        <v>0.0</v>
      </c>
      <c r="BE75" s="74">
        <v>0.0</v>
      </c>
      <c r="BF75" s="68">
        <v>0.0</v>
      </c>
      <c r="BG75" s="32" t="str">
        <f>if(BF75&lt;=6,"LEVEL 1 PROFICIENCY", if(#REF!&lt;=22,"LEVEL 2 PROFICIENCY",IF(#REF!&lt;=43,"LEVEL 3 PROFICIENCY","LEVEL 4 PROFICIENCY")))</f>
        <v>LEVEL 1 PROFICIENCY</v>
      </c>
      <c r="BH75" s="32" t="str">
        <f>SWITCH(BG75,"LEVEL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76" hidden="1">
      <c r="A76" s="31" t="s">
        <v>249</v>
      </c>
      <c r="B76" s="31"/>
      <c r="C76" s="31" t="s">
        <v>250</v>
      </c>
      <c r="D76" s="32" t="b">
        <v>0</v>
      </c>
      <c r="E76" s="30" t="b">
        <v>1</v>
      </c>
      <c r="F76" s="32" t="b">
        <v>0</v>
      </c>
      <c r="G76" s="32">
        <v>2.0</v>
      </c>
      <c r="S76" s="30" t="s">
        <v>217</v>
      </c>
      <c r="T76" s="30">
        <v>2.0</v>
      </c>
      <c r="U76" s="36">
        <v>2.0</v>
      </c>
      <c r="V76" s="36">
        <v>0.0</v>
      </c>
      <c r="W76" s="68">
        <v>2.0</v>
      </c>
      <c r="X76" s="68">
        <v>2.0</v>
      </c>
      <c r="Y76" s="68">
        <v>6.0</v>
      </c>
      <c r="Z76" s="68">
        <v>0.0</v>
      </c>
      <c r="AA76" s="68">
        <v>0.0</v>
      </c>
      <c r="AB76" s="68">
        <v>3.0</v>
      </c>
      <c r="AC76" s="33">
        <f t="shared" si="231"/>
        <v>4</v>
      </c>
      <c r="AD76" s="33">
        <f t="shared" si="232"/>
        <v>10</v>
      </c>
      <c r="AE76" s="33">
        <f t="shared" si="233"/>
        <v>3</v>
      </c>
      <c r="AF76" s="33">
        <f t="shared" si="234"/>
        <v>17</v>
      </c>
      <c r="AG76" s="4" t="str">
        <f t="shared" si="235"/>
        <v>L2 - Above Average</v>
      </c>
      <c r="AH76" s="4" t="str">
        <f t="shared" si="236"/>
        <v>L2 - Above Average</v>
      </c>
      <c r="AI76" s="4" t="str">
        <f t="shared" si="237"/>
        <v>L3 - Exceptional</v>
      </c>
      <c r="AJ76" s="4" t="str">
        <f t="shared" si="238"/>
        <v>L1 - Below Average</v>
      </c>
      <c r="AK76" s="4" t="str">
        <f t="shared" si="239"/>
        <v>You’ve displayed strong verbal reasoning abilities, understanding complex texts and articulating ideas clearly. Continue to expand your vocabulary and comprehension to stay sharp.</v>
      </c>
      <c r="AL76" s="4" t="str">
        <f t="shared" ref="AL76:AM76" si="240">SWITCH(AI76,"L1 -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76" s="4" t="str">
        <f t="shared" si="240"/>
        <v>Your performance indicates that there’s room for improvement in understanding and applying quantitative concepts. With more practice, you can strengthen your skills in this area.</v>
      </c>
      <c r="AN76" s="4" t="str">
        <f t="shared" si="241"/>
        <v>You have a strong foundation and are performing well across all categories. Keep up the great work and aim for continuous improvement to achieve even higher levels of performance.</v>
      </c>
      <c r="AO76" s="4"/>
      <c r="AP76" s="4"/>
      <c r="AQ76" s="4"/>
      <c r="AR76" s="4"/>
      <c r="AS76" s="4"/>
      <c r="AT76" s="4"/>
      <c r="AU76" s="4"/>
      <c r="AV76" s="4"/>
      <c r="AW76" s="4"/>
      <c r="AX76" s="4"/>
      <c r="AY76" s="4"/>
      <c r="AZ76" s="4"/>
      <c r="BA76" s="4"/>
      <c r="BB76" s="4"/>
      <c r="BC76" s="4"/>
      <c r="BD76" s="4"/>
      <c r="BE76" s="4"/>
      <c r="BF76" s="4"/>
      <c r="BG76" s="4"/>
      <c r="BH76" s="4"/>
    </row>
    <row r="77" hidden="1">
      <c r="A77" s="31" t="s">
        <v>251</v>
      </c>
      <c r="B77" s="31"/>
      <c r="C77" s="31" t="s">
        <v>252</v>
      </c>
      <c r="D77" s="32" t="b">
        <v>0</v>
      </c>
      <c r="E77" s="30" t="b">
        <v>1</v>
      </c>
      <c r="F77" s="32" t="b">
        <v>0</v>
      </c>
      <c r="G77" s="32">
        <v>3.0</v>
      </c>
      <c r="S77" s="30" t="s">
        <v>217</v>
      </c>
      <c r="T77" s="30">
        <v>3.0</v>
      </c>
      <c r="U77" s="36">
        <v>6.0</v>
      </c>
      <c r="V77" s="36">
        <v>8.0</v>
      </c>
      <c r="W77" s="68">
        <v>4.0</v>
      </c>
      <c r="X77" s="68">
        <v>4.0</v>
      </c>
      <c r="Y77" s="68">
        <v>0.0</v>
      </c>
      <c r="Z77" s="68">
        <v>0.0</v>
      </c>
      <c r="AA77" s="68">
        <v>2.0</v>
      </c>
      <c r="AB77" s="68">
        <v>6.0</v>
      </c>
      <c r="AC77" s="33">
        <f t="shared" si="231"/>
        <v>17</v>
      </c>
      <c r="AD77" s="33">
        <f t="shared" si="232"/>
        <v>8</v>
      </c>
      <c r="AE77" s="33">
        <f t="shared" si="233"/>
        <v>8</v>
      </c>
      <c r="AF77" s="33">
        <f t="shared" si="234"/>
        <v>33</v>
      </c>
      <c r="AG77" s="4" t="str">
        <f t="shared" si="235"/>
        <v>L3 - Exceptional</v>
      </c>
      <c r="AH77" s="4" t="str">
        <f t="shared" si="236"/>
        <v>L3 - Exceptional</v>
      </c>
      <c r="AI77" s="4" t="str">
        <f t="shared" si="237"/>
        <v>L2 - Above Average</v>
      </c>
      <c r="AJ77" s="4" t="str">
        <f t="shared" si="238"/>
        <v>L3 - Exceptional</v>
      </c>
      <c r="AK77" s="4" t="str">
        <f t="shared" si="239"/>
        <v>Outstanding verbal skills! Your ability to understand, interpret, and express ideas through words is exceptional. Keep pushing the limits to master even more advanced language tasks.</v>
      </c>
      <c r="AL77" s="4" t="str">
        <f t="shared" ref="AL77:AM77" si="242">SWITCH(AI77,"L1 -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77" s="4" t="str">
        <f t="shared" si="242"/>
        <v>Excellent work! You have shown exceptional aptitude in quantitative reasoning, tackling problems with ease and accuracy. Keep up the great work, and challenge yourself further to stay ahead.</v>
      </c>
      <c r="AN77" s="4" t="str">
        <f t="shared" si="241"/>
        <v>Your aptitude is exceptional across all categories! You are excelling and have the potential to perform at the highest levels. Keep challenging yourself, and consider exploring more advanced materials to maintain your performance.</v>
      </c>
      <c r="AO77" s="4"/>
      <c r="AP77" s="4"/>
      <c r="AQ77" s="4"/>
      <c r="AR77" s="4"/>
      <c r="AS77" s="4"/>
      <c r="AT77" s="4"/>
      <c r="AU77" s="4"/>
      <c r="AV77" s="4"/>
      <c r="AW77" s="4"/>
      <c r="AX77" s="4"/>
      <c r="AY77" s="4"/>
      <c r="AZ77" s="4"/>
      <c r="BA77" s="4"/>
      <c r="BB77" s="4"/>
      <c r="BC77" s="4"/>
      <c r="BD77" s="4"/>
      <c r="BE77" s="4"/>
      <c r="BF77" s="4"/>
      <c r="BG77" s="4"/>
      <c r="BH77" s="4"/>
    </row>
    <row r="78" hidden="1">
      <c r="A78" s="35" t="s">
        <v>253</v>
      </c>
      <c r="B78" s="35"/>
      <c r="C78" s="35" t="s">
        <v>254</v>
      </c>
      <c r="D78" s="30" t="b">
        <v>1</v>
      </c>
      <c r="E78" s="32" t="b">
        <v>0</v>
      </c>
      <c r="F78" s="32" t="b">
        <v>0</v>
      </c>
      <c r="G78" s="30">
        <v>3.0</v>
      </c>
      <c r="H78" s="30">
        <v>3.0</v>
      </c>
      <c r="I78" s="30">
        <v>6.0</v>
      </c>
      <c r="J78" s="30">
        <v>7.0</v>
      </c>
      <c r="K78" s="30">
        <v>3.0</v>
      </c>
      <c r="L78" s="30"/>
      <c r="M78" s="30"/>
      <c r="N78" s="30"/>
      <c r="O78" s="30"/>
      <c r="P78" s="30"/>
      <c r="Q78" s="30" t="s">
        <v>65</v>
      </c>
      <c r="R78" s="59" t="s">
        <v>66</v>
      </c>
      <c r="S78" s="30" t="s">
        <v>255</v>
      </c>
      <c r="AF78" s="33"/>
      <c r="AG78" s="4"/>
      <c r="AH78" s="4"/>
      <c r="AI78" s="4"/>
      <c r="AJ78" s="4"/>
      <c r="AK78" s="4"/>
      <c r="AL78" s="4"/>
      <c r="AM78" s="4"/>
      <c r="AN78" s="4"/>
    </row>
    <row r="79">
      <c r="A79" s="35" t="s">
        <v>256</v>
      </c>
      <c r="B79" s="35" t="str">
        <f>UPPER(A79)</f>
        <v>CHARAN B</v>
      </c>
      <c r="C79" s="35" t="s">
        <v>257</v>
      </c>
      <c r="D79" s="30" t="b">
        <v>1</v>
      </c>
      <c r="E79" s="30" t="b">
        <v>1</v>
      </c>
      <c r="F79" s="30" t="b">
        <v>1</v>
      </c>
      <c r="G79" s="30">
        <v>3.0</v>
      </c>
      <c r="H79" s="38">
        <v>3.0</v>
      </c>
      <c r="I79" s="38">
        <v>6.0</v>
      </c>
      <c r="J79" s="38">
        <v>7.0</v>
      </c>
      <c r="K79" s="38">
        <v>3.0</v>
      </c>
      <c r="L79" s="38">
        <f>SUM(H79:K79)</f>
        <v>19</v>
      </c>
      <c r="M79" s="30">
        <f>ROUND((H79/L79)*100,0)</f>
        <v>16</v>
      </c>
      <c r="N79" s="30">
        <f>ROUND((I79/L79)*100,0)</f>
        <v>32</v>
      </c>
      <c r="O79" s="30">
        <f>ROUND((J79/L79)*100,0)</f>
        <v>37</v>
      </c>
      <c r="P79" s="30">
        <f>ROUND((K79/L79)*100,0)</f>
        <v>16</v>
      </c>
      <c r="Q79" s="39" t="s">
        <v>65</v>
      </c>
      <c r="R79" s="40" t="s">
        <v>66</v>
      </c>
      <c r="S79" s="30" t="s">
        <v>255</v>
      </c>
      <c r="T79" s="41">
        <v>3.0</v>
      </c>
      <c r="U79" s="61">
        <v>4.0</v>
      </c>
      <c r="V79" s="62">
        <v>8.0</v>
      </c>
      <c r="W79" s="63">
        <v>3.0</v>
      </c>
      <c r="X79" s="64">
        <v>0.0</v>
      </c>
      <c r="Y79" s="65">
        <v>0.0</v>
      </c>
      <c r="Z79" s="66">
        <v>0.0</v>
      </c>
      <c r="AA79" s="65">
        <v>2.0</v>
      </c>
      <c r="AB79" s="67">
        <v>0.0</v>
      </c>
      <c r="AC79" s="48">
        <f>T79+U79+V79</f>
        <v>15</v>
      </c>
      <c r="AD79" s="49">
        <f>W79+X79+Y79</f>
        <v>3</v>
      </c>
      <c r="AE79" s="50">
        <f>Z79+AA79+AB79</f>
        <v>2</v>
      </c>
      <c r="AF79" s="51">
        <f>SUM(T79:AB79)</f>
        <v>20</v>
      </c>
      <c r="AG79" s="4" t="str">
        <f>IF(AF79&lt;=8, "L1 - Below Average", IF(AF79&lt;=26, "L2 - Above Average", IF(AF79&lt;=50, "L3 - Exceptional", "Out of Range")))</f>
        <v>L2 - Above Average</v>
      </c>
      <c r="AH79" s="4" t="str">
        <f>IF((T79+U79+V79)&lt;=3, "L1 - Below Average", IF((T79+U79+V79)&lt;=11, "L2 - Above Average", IF((T79+U79+V79)&lt;=17, "L3 - Exceptional", "Out of Range")))</f>
        <v>L3 - Exceptional</v>
      </c>
      <c r="AI79" s="4" t="str">
        <f>IF((W79+X79+Y79)&lt;=5, "L1 - Below Average", IF((W79+X79+Y79)&lt;=9, "L2 - Above Average", IF((W79+X79+Y79)&lt;=15, "L3 - Exceptional", "Out of Range")))</f>
        <v>L1 - Below Average</v>
      </c>
      <c r="AJ79" s="4" t="str">
        <f>IF((Z79+AA79+AB79)&lt;=4, "L1 - Below Average", IF((Z79+AA79+AB79)&lt;=6, "L2 - Above Average", IF((Z79+AA79+AB79)&lt;=18, "L3 - Exceptional", "Out of Range")))</f>
        <v>L1 - Below Average</v>
      </c>
      <c r="AK79" s="4" t="str">
        <f>SWITCH(AH79,"L1 -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79" s="4" t="str">
        <f t="shared" ref="AL79:AM79" si="243">SWITCH(AI79,"L1 -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79" s="4" t="str">
        <f t="shared" si="243"/>
        <v>Your performance indicates that there’s room for improvement in understanding and applying quantitative concepts. With more practice, you can strengthen your skills in this area.</v>
      </c>
      <c r="AN79" s="4" t="str">
        <f>SWITCH(AG79,"L1 -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79" s="68" t="s">
        <v>258</v>
      </c>
      <c r="AP79" s="69">
        <v>10.0</v>
      </c>
      <c r="AQ79" s="69">
        <v>6.0</v>
      </c>
      <c r="AR79" s="69">
        <v>10.0</v>
      </c>
      <c r="AS79" s="69">
        <v>6.0</v>
      </c>
      <c r="AT79" s="68">
        <v>32.0</v>
      </c>
      <c r="AU79" s="70">
        <v>8.0</v>
      </c>
      <c r="AV79" s="54" t="str">
        <f>IF(AU79&lt;=1, "L4 - Basics", IF(AU79&lt;=3, "L3 - GSI", IF(AU79&lt;=6, "L2 - GCC", "L1 - MAANG")))</f>
        <v>L1 - MAANG</v>
      </c>
      <c r="AW79" s="32" t="str">
        <f>SWITCH(AV79,"L1 - MAANG", "MAANG","L2 - GCC","GCC","L3 - GSI","GSI","L4 - Basics","BASIC","other")</f>
        <v>MAANG</v>
      </c>
      <c r="AX79" s="32" t="str">
        <f>SWITCH(AV79,"L1 - MAANG", "L1","L2 - GCC","L2","L3 - GSI","L3","L4 - Basics","L4","other")</f>
        <v>L1</v>
      </c>
      <c r="AY79" s="30" t="str">
        <f>SWITCH(AV79,"L1 -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79" s="30" t="str">
        <f>SWITCH(AV79,"L1 -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79" s="65">
        <v>0.0</v>
      </c>
      <c r="BB79" s="71">
        <v>0.0</v>
      </c>
      <c r="BC79" s="72">
        <v>0.0</v>
      </c>
      <c r="BD79" s="73">
        <v>0.0</v>
      </c>
      <c r="BE79" s="74">
        <v>0.0</v>
      </c>
      <c r="BF79" s="68">
        <v>0.0</v>
      </c>
      <c r="BG79" s="32" t="str">
        <f>if(BF79&lt;=6,"LEVEL 1 PROFICIENCY", if(#REF!&lt;=22,"LEVEL 2 PROFICIENCY",IF(#REF!&lt;=43,"LEVEL 3 PROFICIENCY","LEVEL 4 PROFICIENCY")))</f>
        <v>LEVEL 1 PROFICIENCY</v>
      </c>
      <c r="BH79" s="32" t="str">
        <f>SWITCH(BG79,"LEVEL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0" hidden="1">
      <c r="A80" s="35" t="s">
        <v>259</v>
      </c>
      <c r="B80" s="35"/>
      <c r="C80" s="35" t="s">
        <v>260</v>
      </c>
      <c r="D80" s="30" t="b">
        <v>1</v>
      </c>
      <c r="E80" s="32" t="b">
        <v>0</v>
      </c>
      <c r="F80" s="32" t="b">
        <v>0</v>
      </c>
      <c r="G80" s="30">
        <v>3.0</v>
      </c>
      <c r="H80" s="30">
        <v>9.0</v>
      </c>
      <c r="I80" s="30">
        <v>6.0</v>
      </c>
      <c r="J80" s="30">
        <v>7.0</v>
      </c>
      <c r="K80" s="30">
        <v>3.0</v>
      </c>
      <c r="L80" s="30"/>
      <c r="M80" s="30"/>
      <c r="N80" s="30"/>
      <c r="O80" s="30"/>
      <c r="P80" s="30"/>
      <c r="Q80" s="30" t="s">
        <v>69</v>
      </c>
      <c r="R80" s="59" t="s">
        <v>70</v>
      </c>
      <c r="S80" s="30" t="s">
        <v>255</v>
      </c>
      <c r="AF80" s="33"/>
      <c r="AG80" s="4"/>
      <c r="AH80" s="4"/>
      <c r="AI80" s="4"/>
      <c r="AJ80" s="4"/>
      <c r="AK80" s="4"/>
      <c r="AL80" s="4"/>
      <c r="AM80" s="4"/>
      <c r="AN80" s="4"/>
    </row>
    <row r="81">
      <c r="A81" s="35" t="s">
        <v>261</v>
      </c>
      <c r="B81" s="35" t="str">
        <f t="shared" ref="B81:B82" si="245">UPPER(A81)</f>
        <v>HARSHITHA  BP</v>
      </c>
      <c r="C81" s="35" t="s">
        <v>262</v>
      </c>
      <c r="D81" s="30" t="b">
        <v>1</v>
      </c>
      <c r="E81" s="30" t="b">
        <v>1</v>
      </c>
      <c r="F81" s="30" t="b">
        <v>1</v>
      </c>
      <c r="G81" s="30">
        <v>3.0</v>
      </c>
      <c r="H81" s="38">
        <v>5.0</v>
      </c>
      <c r="I81" s="38">
        <v>6.0</v>
      </c>
      <c r="J81" s="38">
        <v>7.0</v>
      </c>
      <c r="K81" s="38">
        <v>3.0</v>
      </c>
      <c r="L81" s="38">
        <f t="shared" ref="L81:L82" si="246">SUM(H81:K81)</f>
        <v>21</v>
      </c>
      <c r="M81" s="30">
        <f t="shared" ref="M81:M82" si="247">ROUND((H81/L81)*100,0)</f>
        <v>24</v>
      </c>
      <c r="N81" s="30">
        <f t="shared" ref="N81:N82" si="248">ROUND((I81/L81)*100,0)</f>
        <v>29</v>
      </c>
      <c r="O81" s="30">
        <f t="shared" ref="O81:O82" si="249">ROUND((J81/L81)*100,0)</f>
        <v>33</v>
      </c>
      <c r="P81" s="30">
        <f t="shared" ref="P81:P82" si="250">ROUND((K81/L81)*100,0)</f>
        <v>14</v>
      </c>
      <c r="Q81" s="39" t="s">
        <v>65</v>
      </c>
      <c r="R81" s="40" t="s">
        <v>66</v>
      </c>
      <c r="S81" s="30" t="s">
        <v>255</v>
      </c>
      <c r="T81" s="41">
        <v>3.0</v>
      </c>
      <c r="U81" s="61">
        <v>6.0</v>
      </c>
      <c r="V81" s="62">
        <v>6.0</v>
      </c>
      <c r="W81" s="63">
        <v>5.0</v>
      </c>
      <c r="X81" s="64">
        <v>2.0</v>
      </c>
      <c r="Y81" s="65">
        <v>4.0</v>
      </c>
      <c r="Z81" s="66">
        <v>0.0</v>
      </c>
      <c r="AA81" s="65">
        <v>4.0</v>
      </c>
      <c r="AB81" s="67">
        <v>6.0</v>
      </c>
      <c r="AC81" s="48">
        <f t="shared" ref="AC81:AC82" si="251">T81+U81+V81</f>
        <v>15</v>
      </c>
      <c r="AD81" s="49">
        <f t="shared" ref="AD81:AD82" si="252">W81+X81+Y81</f>
        <v>11</v>
      </c>
      <c r="AE81" s="50">
        <f t="shared" ref="AE81:AE82" si="253">Z81+AA81+AB81</f>
        <v>10</v>
      </c>
      <c r="AF81" s="51">
        <f t="shared" ref="AF81:AF82" si="254">SUM(T81:AB81)</f>
        <v>36</v>
      </c>
      <c r="AG81" s="4" t="str">
        <f t="shared" ref="AG81:AG82" si="255">IF(AF81&lt;=8, "L1 - Below Average", IF(AF81&lt;=26, "L2 - Above Average", IF(AF81&lt;=50, "L3 - Exceptional", "Out of Range")))</f>
        <v>L3 - Exceptional</v>
      </c>
      <c r="AH81" s="4" t="str">
        <f t="shared" ref="AH81:AH82" si="256">IF((T81+U81+V81)&lt;=3, "L1 - Below Average", IF((T81+U81+V81)&lt;=11, "L2 - Above Average", IF((T81+U81+V81)&lt;=17, "L3 - Exceptional", "Out of Range")))</f>
        <v>L3 - Exceptional</v>
      </c>
      <c r="AI81" s="4" t="str">
        <f t="shared" ref="AI81:AI82" si="257">IF((W81+X81+Y81)&lt;=5, "L1 - Below Average", IF((W81+X81+Y81)&lt;=9, "L2 - Above Average", IF((W81+X81+Y81)&lt;=15, "L3 - Exceptional", "Out of Range")))</f>
        <v>L3 - Exceptional</v>
      </c>
      <c r="AJ81" s="4" t="str">
        <f t="shared" ref="AJ81:AJ82" si="258">IF((Z81+AA81+AB81)&lt;=4, "L1 - Below Average", IF((Z81+AA81+AB81)&lt;=6, "L2 - Above Average", IF((Z81+AA81+AB81)&lt;=18, "L3 - Exceptional", "Out of Range")))</f>
        <v>L3 - Exceptional</v>
      </c>
      <c r="AK81" s="4" t="str">
        <f t="shared" ref="AK81:AK82" si="259">SWITCH(AH81,"L1 -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1" s="4" t="str">
        <f t="shared" ref="AL81:AM81" si="244">SWITCH(AI81,"L1 -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M81" s="4" t="str">
        <f t="shared" si="244"/>
        <v>Excellent work! You have shown exceptional aptitude in quantitative reasoning, tackling problems with ease and accuracy. Keep up the great work, and challenge yourself further to stay ahead.</v>
      </c>
      <c r="AN81" s="4" t="str">
        <f t="shared" ref="AN81:AN82" si="261">SWITCH(AG81,"L1 -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81" s="68" t="s">
        <v>263</v>
      </c>
      <c r="AP81" s="69">
        <v>10.0</v>
      </c>
      <c r="AQ81" s="69">
        <v>4.0</v>
      </c>
      <c r="AR81" s="69">
        <v>1.0</v>
      </c>
      <c r="AS81" s="69">
        <v>3.0</v>
      </c>
      <c r="AT81" s="68">
        <v>18.0</v>
      </c>
      <c r="AU81" s="70">
        <v>4.5</v>
      </c>
      <c r="AV81" s="54" t="str">
        <f t="shared" ref="AV81:AV82" si="262">IF(AU81&lt;=1, "L4 - Basics", IF(AU81&lt;=3, "L3 - GSI", IF(AU81&lt;=6, "L2 - GCC", "L1 - MAANG")))</f>
        <v>L2 - GCC</v>
      </c>
      <c r="AW81" s="32" t="str">
        <f t="shared" ref="AW81:AW82" si="263">SWITCH(AV81,"L1 - MAANG", "MAANG","L2 - GCC","GCC","L3 - GSI","GSI","L4 - Basics","BASIC","other")</f>
        <v>GCC</v>
      </c>
      <c r="AX81" s="32" t="str">
        <f t="shared" ref="AX81:AX82" si="264">SWITCH(AV81,"L1 - MAANG", "L1","L2 - GCC","L2","L3 - GSI","L3","L4 - Basics","L4","other")</f>
        <v>L2</v>
      </c>
      <c r="AY81" s="30" t="str">
        <f t="shared" ref="AY81:AY82" si="265">SWITCH(AV81,"L1 -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81" s="30" t="str">
        <f t="shared" ref="AZ81:AZ82" si="266">SWITCH(AV81,"L1 -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81" s="65">
        <v>0.0</v>
      </c>
      <c r="BB81" s="71">
        <v>0.0</v>
      </c>
      <c r="BC81" s="72">
        <v>0.0</v>
      </c>
      <c r="BD81" s="73">
        <v>0.0</v>
      </c>
      <c r="BE81" s="74">
        <v>0.0</v>
      </c>
      <c r="BF81" s="68">
        <v>0.0</v>
      </c>
      <c r="BG81" s="32" t="str">
        <f t="shared" ref="BG81:BG82" si="267">if(BF81&lt;=6,"LEVEL 1 PROFICIENCY", if(#REF!&lt;=22,"LEVEL 2 PROFICIENCY",IF(#REF!&lt;=43,"LEVEL 3 PROFICIENCY","LEVEL 4 PROFICIENCY")))</f>
        <v>LEVEL 1 PROFICIENCY</v>
      </c>
      <c r="BH81" s="32" t="str">
        <f t="shared" ref="BH81:BH82" si="268">SWITCH(BG81,"LEVEL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2">
      <c r="A82" s="35" t="s">
        <v>264</v>
      </c>
      <c r="B82" s="35" t="str">
        <f t="shared" si="245"/>
        <v>HARSHITHA K</v>
      </c>
      <c r="C82" s="35" t="s">
        <v>265</v>
      </c>
      <c r="D82" s="30" t="b">
        <v>1</v>
      </c>
      <c r="E82" s="30" t="b">
        <v>1</v>
      </c>
      <c r="F82" s="30" t="b">
        <v>1</v>
      </c>
      <c r="G82" s="30">
        <v>3.0</v>
      </c>
      <c r="H82" s="38">
        <v>7.0</v>
      </c>
      <c r="I82" s="38">
        <v>6.0</v>
      </c>
      <c r="J82" s="38">
        <v>7.0</v>
      </c>
      <c r="K82" s="38">
        <v>3.0</v>
      </c>
      <c r="L82" s="38">
        <f t="shared" si="246"/>
        <v>23</v>
      </c>
      <c r="M82" s="30">
        <f t="shared" si="247"/>
        <v>30</v>
      </c>
      <c r="N82" s="30">
        <f t="shared" si="248"/>
        <v>26</v>
      </c>
      <c r="O82" s="30">
        <f t="shared" si="249"/>
        <v>30</v>
      </c>
      <c r="P82" s="30">
        <f t="shared" si="250"/>
        <v>13</v>
      </c>
      <c r="Q82" s="39" t="s">
        <v>69</v>
      </c>
      <c r="R82" s="40" t="s">
        <v>70</v>
      </c>
      <c r="S82" s="30" t="s">
        <v>255</v>
      </c>
      <c r="T82" s="41">
        <v>2.0</v>
      </c>
      <c r="U82" s="61">
        <v>4.0</v>
      </c>
      <c r="V82" s="62">
        <v>6.0</v>
      </c>
      <c r="W82" s="63">
        <v>3.0</v>
      </c>
      <c r="X82" s="64">
        <v>2.0</v>
      </c>
      <c r="Y82" s="65">
        <v>0.0</v>
      </c>
      <c r="Z82" s="66">
        <v>0.0</v>
      </c>
      <c r="AA82" s="65">
        <v>6.0</v>
      </c>
      <c r="AB82" s="67">
        <v>3.0</v>
      </c>
      <c r="AC82" s="48">
        <f t="shared" si="251"/>
        <v>12</v>
      </c>
      <c r="AD82" s="49">
        <f t="shared" si="252"/>
        <v>5</v>
      </c>
      <c r="AE82" s="50">
        <f t="shared" si="253"/>
        <v>9</v>
      </c>
      <c r="AF82" s="51">
        <f t="shared" si="254"/>
        <v>26</v>
      </c>
      <c r="AG82" s="4" t="str">
        <f t="shared" si="255"/>
        <v>L2 - Above Average</v>
      </c>
      <c r="AH82" s="4" t="str">
        <f t="shared" si="256"/>
        <v>L3 - Exceptional</v>
      </c>
      <c r="AI82" s="4" t="str">
        <f t="shared" si="257"/>
        <v>L1 - Below Average</v>
      </c>
      <c r="AJ82" s="4" t="str">
        <f t="shared" si="258"/>
        <v>L3 - Exceptional</v>
      </c>
      <c r="AK82" s="4" t="str">
        <f t="shared" si="259"/>
        <v>Outstanding verbal skills! Your ability to understand, interpret, and express ideas through words is exceptional. Keep pushing the limits to master even more advanced language tasks.</v>
      </c>
      <c r="AL82" s="4" t="str">
        <f t="shared" ref="AL82:AM82" si="260">SWITCH(AI82,"L1 -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82" s="4" t="str">
        <f t="shared" si="260"/>
        <v>Excellent work! You have shown exceptional aptitude in quantitative reasoning, tackling problems with ease and accuracy. Keep up the great work, and challenge yourself further to stay ahead.</v>
      </c>
      <c r="AN82" s="4" t="str">
        <f t="shared" si="261"/>
        <v>You have a strong foundation and are performing well across all categories. Keep up the great work and aim for continuous improvement to achieve even higher levels of performance.</v>
      </c>
      <c r="AO82" s="68" t="s">
        <v>266</v>
      </c>
      <c r="AP82" s="69">
        <v>2.0</v>
      </c>
      <c r="AQ82" s="69">
        <v>1.0</v>
      </c>
      <c r="AR82" s="69">
        <v>4.0</v>
      </c>
      <c r="AS82" s="69">
        <v>3.0</v>
      </c>
      <c r="AT82" s="68">
        <v>10.0</v>
      </c>
      <c r="AU82" s="70">
        <v>2.5</v>
      </c>
      <c r="AV82" s="54" t="str">
        <f t="shared" si="262"/>
        <v>L3 - GSI</v>
      </c>
      <c r="AW82" s="32" t="str">
        <f t="shared" si="263"/>
        <v>GSI</v>
      </c>
      <c r="AX82" s="32" t="str">
        <f t="shared" si="264"/>
        <v>L3</v>
      </c>
      <c r="AY82" s="30" t="str">
        <f t="shared" si="265"/>
        <v>Entry-level roles in service-based companies or startups.</v>
      </c>
      <c r="AZ82" s="30" t="str">
        <f t="shared" si="266"/>
        <v>You currently fit roles such as Junior Developer, Support Engineer, or Test Engineer. Build on your fundamentals to grow into advanced positions.</v>
      </c>
      <c r="BA82" s="65">
        <v>0.0</v>
      </c>
      <c r="BB82" s="71">
        <v>0.0</v>
      </c>
      <c r="BC82" s="72">
        <v>0.0</v>
      </c>
      <c r="BD82" s="73">
        <v>0.0</v>
      </c>
      <c r="BE82" s="74">
        <v>0.0</v>
      </c>
      <c r="BF82" s="68">
        <v>0.0</v>
      </c>
      <c r="BG82" s="32" t="str">
        <f t="shared" si="267"/>
        <v>LEVEL 1 PROFICIENCY</v>
      </c>
      <c r="BH82" s="32" t="str">
        <f t="shared" si="268"/>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3" hidden="1">
      <c r="A83" s="35" t="s">
        <v>267</v>
      </c>
      <c r="B83" s="35"/>
      <c r="C83" s="35" t="s">
        <v>268</v>
      </c>
      <c r="D83" s="30" t="b">
        <v>1</v>
      </c>
      <c r="E83" s="32" t="b">
        <v>0</v>
      </c>
      <c r="F83" s="32" t="b">
        <v>0</v>
      </c>
      <c r="G83" s="30">
        <v>3.0</v>
      </c>
      <c r="H83" s="30">
        <v>4.0</v>
      </c>
      <c r="I83" s="30">
        <v>6.0</v>
      </c>
      <c r="J83" s="30">
        <v>7.0</v>
      </c>
      <c r="K83" s="30">
        <v>3.0</v>
      </c>
      <c r="L83" s="30"/>
      <c r="M83" s="30"/>
      <c r="N83" s="30"/>
      <c r="O83" s="30"/>
      <c r="P83" s="30"/>
      <c r="Q83" s="30" t="s">
        <v>65</v>
      </c>
      <c r="R83" s="59" t="s">
        <v>66</v>
      </c>
      <c r="S83" s="30" t="s">
        <v>255</v>
      </c>
      <c r="AF83" s="33"/>
      <c r="AG83" s="4"/>
      <c r="AH83" s="4"/>
      <c r="AI83" s="4"/>
      <c r="AJ83" s="4"/>
      <c r="AK83" s="4"/>
      <c r="AL83" s="4"/>
      <c r="AM83" s="4"/>
      <c r="AN83" s="4"/>
    </row>
    <row r="84">
      <c r="A84" s="35" t="s">
        <v>269</v>
      </c>
      <c r="B84" s="35" t="str">
        <f>UPPER(A84)</f>
        <v>PREKSHA P</v>
      </c>
      <c r="C84" s="35" t="s">
        <v>270</v>
      </c>
      <c r="D84" s="30" t="b">
        <v>1</v>
      </c>
      <c r="E84" s="30" t="b">
        <v>1</v>
      </c>
      <c r="F84" s="30" t="b">
        <v>1</v>
      </c>
      <c r="G84" s="30">
        <v>3.0</v>
      </c>
      <c r="H84" s="38">
        <v>7.0</v>
      </c>
      <c r="I84" s="38">
        <v>6.0</v>
      </c>
      <c r="J84" s="38">
        <v>7.0</v>
      </c>
      <c r="K84" s="38">
        <v>3.0</v>
      </c>
      <c r="L84" s="38">
        <f>SUM(H84:K84)</f>
        <v>23</v>
      </c>
      <c r="M84" s="30">
        <f>ROUND((H84/L84)*100,0)</f>
        <v>30</v>
      </c>
      <c r="N84" s="30">
        <f>ROUND((I84/L84)*100,0)</f>
        <v>26</v>
      </c>
      <c r="O84" s="30">
        <f>ROUND((J84/L84)*100,0)</f>
        <v>30</v>
      </c>
      <c r="P84" s="30">
        <f>ROUND((K84/L84)*100,0)</f>
        <v>13</v>
      </c>
      <c r="Q84" s="39" t="s">
        <v>69</v>
      </c>
      <c r="R84" s="40" t="s">
        <v>70</v>
      </c>
      <c r="S84" s="30" t="s">
        <v>255</v>
      </c>
      <c r="T84" s="41">
        <v>2.0</v>
      </c>
      <c r="U84" s="61">
        <v>4.0</v>
      </c>
      <c r="V84" s="62">
        <v>6.0</v>
      </c>
      <c r="W84" s="63">
        <v>3.0</v>
      </c>
      <c r="X84" s="64">
        <v>0.0</v>
      </c>
      <c r="Y84" s="65">
        <v>0.0</v>
      </c>
      <c r="Z84" s="66">
        <v>0.0</v>
      </c>
      <c r="AA84" s="65">
        <v>4.0</v>
      </c>
      <c r="AB84" s="67">
        <v>3.0</v>
      </c>
      <c r="AC84" s="48">
        <f>T84+U84+V84</f>
        <v>12</v>
      </c>
      <c r="AD84" s="49">
        <f>W84+X84+Y84</f>
        <v>3</v>
      </c>
      <c r="AE84" s="50">
        <f>Z84+AA84+AB84</f>
        <v>7</v>
      </c>
      <c r="AF84" s="51">
        <f>SUM(T84:AB84)</f>
        <v>22</v>
      </c>
      <c r="AG84" s="4" t="str">
        <f>IF(AF84&lt;=8, "L1 - Below Average", IF(AF84&lt;=26, "L2 - Above Average", IF(AF84&lt;=50, "L3 - Exceptional", "Out of Range")))</f>
        <v>L2 - Above Average</v>
      </c>
      <c r="AH84" s="4" t="str">
        <f>IF((T84+U84+V84)&lt;=3, "L1 - Below Average", IF((T84+U84+V84)&lt;=11, "L2 - Above Average", IF((T84+U84+V84)&lt;=17, "L3 - Exceptional", "Out of Range")))</f>
        <v>L3 - Exceptional</v>
      </c>
      <c r="AI84" s="4" t="str">
        <f>IF((W84+X84+Y84)&lt;=5, "L1 - Below Average", IF((W84+X84+Y84)&lt;=9, "L2 - Above Average", IF((W84+X84+Y84)&lt;=15, "L3 - Exceptional", "Out of Range")))</f>
        <v>L1 - Below Average</v>
      </c>
      <c r="AJ84" s="4" t="str">
        <f>IF((Z84+AA84+AB84)&lt;=4, "L1 - Below Average", IF((Z84+AA84+AB84)&lt;=6, "L2 - Above Average", IF((Z84+AA84+AB84)&lt;=18, "L3 - Exceptional", "Out of Range")))</f>
        <v>L3 - Exceptional</v>
      </c>
      <c r="AK84" s="4" t="str">
        <f>SWITCH(AH84,"L1 -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4" s="4" t="str">
        <f t="shared" ref="AL84:AM84" si="269">SWITCH(AI84,"L1 -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84" s="4" t="str">
        <f t="shared" si="269"/>
        <v>Excellent work! You have shown exceptional aptitude in quantitative reasoning, tackling problems with ease and accuracy. Keep up the great work, and challenge yourself further to stay ahead.</v>
      </c>
      <c r="AN84" s="4" t="str">
        <f>SWITCH(AG84,"L1 -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84" s="68" t="s">
        <v>271</v>
      </c>
      <c r="AP84" s="69">
        <v>10.0</v>
      </c>
      <c r="AQ84" s="69">
        <v>8.0</v>
      </c>
      <c r="AR84" s="69">
        <v>4.0</v>
      </c>
      <c r="AS84" s="69">
        <v>3.0</v>
      </c>
      <c r="AT84" s="68">
        <v>25.0</v>
      </c>
      <c r="AU84" s="70">
        <v>6.25</v>
      </c>
      <c r="AV84" s="54" t="str">
        <f>IF(AU84&lt;=1, "L4 - Basics", IF(AU84&lt;=3, "L3 - GSI", IF(AU84&lt;=6, "L2 - GCC", "L1 - MAANG")))</f>
        <v>L1 - MAANG</v>
      </c>
      <c r="AW84" s="32" t="str">
        <f>SWITCH(AV84,"L1 - MAANG", "MAANG","L2 - GCC","GCC","L3 - GSI","GSI","L4 - Basics","BASIC","other")</f>
        <v>MAANG</v>
      </c>
      <c r="AX84" s="32" t="str">
        <f>SWITCH(AV84,"L1 - MAANG", "L1","L2 - GCC","L2","L3 - GSI","L3","L4 - Basics","L4","other")</f>
        <v>L1</v>
      </c>
      <c r="AY84" s="30" t="str">
        <f>SWITCH(AV84,"L1 -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84" s="30" t="str">
        <f>SWITCH(AV84,"L1 -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84" s="65">
        <v>0.0</v>
      </c>
      <c r="BB84" s="71">
        <v>0.0</v>
      </c>
      <c r="BC84" s="72">
        <v>0.0</v>
      </c>
      <c r="BD84" s="73">
        <v>0.0</v>
      </c>
      <c r="BE84" s="74">
        <v>0.0</v>
      </c>
      <c r="BF84" s="68">
        <v>0.0</v>
      </c>
      <c r="BG84" s="32" t="str">
        <f>if(BF84&lt;=6,"LEVEL 1 PROFICIENCY", if(#REF!&lt;=22,"LEVEL 2 PROFICIENCY",IF(#REF!&lt;=43,"LEVEL 3 PROFICIENCY","LEVEL 4 PROFICIENCY")))</f>
        <v>LEVEL 1 PROFICIENCY</v>
      </c>
      <c r="BH84" s="32" t="str">
        <f>SWITCH(BG84,"LEVEL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5" hidden="1">
      <c r="A85" s="35" t="s">
        <v>272</v>
      </c>
      <c r="B85" s="35"/>
      <c r="C85" s="35" t="s">
        <v>273</v>
      </c>
      <c r="D85" s="30" t="b">
        <v>1</v>
      </c>
      <c r="E85" s="32" t="b">
        <v>0</v>
      </c>
      <c r="F85" s="32" t="b">
        <v>0</v>
      </c>
      <c r="G85" s="30">
        <v>3.0</v>
      </c>
      <c r="H85" s="30">
        <v>6.0</v>
      </c>
      <c r="I85" s="30">
        <v>6.0</v>
      </c>
      <c r="J85" s="30">
        <v>7.0</v>
      </c>
      <c r="K85" s="30">
        <v>3.0</v>
      </c>
      <c r="L85" s="30"/>
      <c r="M85" s="30"/>
      <c r="N85" s="30"/>
      <c r="O85" s="30"/>
      <c r="P85" s="30"/>
      <c r="Q85" s="30" t="s">
        <v>99</v>
      </c>
      <c r="R85" s="59" t="s">
        <v>100</v>
      </c>
      <c r="S85" s="30" t="s">
        <v>255</v>
      </c>
      <c r="AF85" s="33"/>
      <c r="AG85" s="4"/>
      <c r="AH85" s="4"/>
      <c r="AI85" s="4"/>
      <c r="AJ85" s="4"/>
      <c r="AK85" s="4"/>
      <c r="AL85" s="4"/>
      <c r="AM85" s="4"/>
      <c r="AN85" s="4"/>
    </row>
    <row r="86">
      <c r="A86" s="35" t="s">
        <v>274</v>
      </c>
      <c r="B86" s="35" t="str">
        <f>UPPER(A86)</f>
        <v>SRUSTI S S</v>
      </c>
      <c r="C86" s="35" t="s">
        <v>275</v>
      </c>
      <c r="D86" s="30" t="b">
        <v>1</v>
      </c>
      <c r="E86" s="30" t="b">
        <v>1</v>
      </c>
      <c r="F86" s="30" t="b">
        <v>1</v>
      </c>
      <c r="G86" s="30">
        <v>3.0</v>
      </c>
      <c r="H86" s="38">
        <v>4.0</v>
      </c>
      <c r="I86" s="38">
        <v>6.0</v>
      </c>
      <c r="J86" s="38">
        <v>7.0</v>
      </c>
      <c r="K86" s="38">
        <v>3.0</v>
      </c>
      <c r="L86" s="38">
        <f>SUM(H86:K86)</f>
        <v>20</v>
      </c>
      <c r="M86" s="30">
        <f>ROUND((H86/L86)*100,0)</f>
        <v>20</v>
      </c>
      <c r="N86" s="30">
        <f>ROUND((I86/L86)*100,0)</f>
        <v>30</v>
      </c>
      <c r="O86" s="30">
        <f>ROUND((J86/L86)*100,0)</f>
        <v>35</v>
      </c>
      <c r="P86" s="30">
        <f>ROUND((K86/L86)*100,0)</f>
        <v>15</v>
      </c>
      <c r="Q86" s="39" t="s">
        <v>65</v>
      </c>
      <c r="R86" s="40" t="s">
        <v>66</v>
      </c>
      <c r="S86" s="30" t="s">
        <v>255</v>
      </c>
      <c r="T86" s="41">
        <v>1.0</v>
      </c>
      <c r="U86" s="61">
        <v>6.0</v>
      </c>
      <c r="V86" s="62">
        <v>6.0</v>
      </c>
      <c r="W86" s="63">
        <v>3.0</v>
      </c>
      <c r="X86" s="64">
        <v>0.0</v>
      </c>
      <c r="Y86" s="65">
        <v>1.0</v>
      </c>
      <c r="Z86" s="66">
        <v>0.0</v>
      </c>
      <c r="AA86" s="65">
        <v>2.0</v>
      </c>
      <c r="AB86" s="67">
        <v>6.0</v>
      </c>
      <c r="AC86" s="48">
        <f>T86+U86+V86</f>
        <v>13</v>
      </c>
      <c r="AD86" s="49">
        <f>W86+X86+Y86</f>
        <v>4</v>
      </c>
      <c r="AE86" s="50">
        <f>Z86+AA86+AB86</f>
        <v>8</v>
      </c>
      <c r="AF86" s="51">
        <f>SUM(T86:AB86)</f>
        <v>25</v>
      </c>
      <c r="AG86" s="4" t="str">
        <f>IF(AF86&lt;=8, "L1 - Below Average", IF(AF86&lt;=26, "L2 - Above Average", IF(AF86&lt;=50, "L3 - Exceptional", "Out of Range")))</f>
        <v>L2 - Above Average</v>
      </c>
      <c r="AH86" s="4" t="str">
        <f>IF((T86+U86+V86)&lt;=3, "L1 - Below Average", IF((T86+U86+V86)&lt;=11, "L2 - Above Average", IF((T86+U86+V86)&lt;=17, "L3 - Exceptional", "Out of Range")))</f>
        <v>L3 - Exceptional</v>
      </c>
      <c r="AI86" s="4" t="str">
        <f>IF((W86+X86+Y86)&lt;=5, "L1 - Below Average", IF((W86+X86+Y86)&lt;=9, "L2 - Above Average", IF((W86+X86+Y86)&lt;=15, "L3 - Exceptional", "Out of Range")))</f>
        <v>L1 - Below Average</v>
      </c>
      <c r="AJ86" s="4" t="str">
        <f>IF((Z86+AA86+AB86)&lt;=4, "L1 - Below Average", IF((Z86+AA86+AB86)&lt;=6, "L2 - Above Average", IF((Z86+AA86+AB86)&lt;=18, "L3 - Exceptional", "Out of Range")))</f>
        <v>L3 - Exceptional</v>
      </c>
      <c r="AK86" s="4" t="str">
        <f>SWITCH(AH86,"L1 -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6" s="4" t="str">
        <f t="shared" ref="AL86:AM86" si="270">SWITCH(AI86,"L1 -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86" s="4" t="str">
        <f t="shared" si="270"/>
        <v>Excellent work! You have shown exceptional aptitude in quantitative reasoning, tackling problems with ease and accuracy. Keep up the great work, and challenge yourself further to stay ahead.</v>
      </c>
      <c r="AN86" s="4" t="str">
        <f>SWITCH(AG86,"L1 -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86" s="68" t="s">
        <v>276</v>
      </c>
      <c r="AP86" s="69">
        <v>10.0</v>
      </c>
      <c r="AQ86" s="69">
        <v>6.0</v>
      </c>
      <c r="AR86" s="69">
        <v>10.0</v>
      </c>
      <c r="AS86" s="69">
        <v>6.0</v>
      </c>
      <c r="AT86" s="68">
        <v>32.0</v>
      </c>
      <c r="AU86" s="70">
        <v>8.0</v>
      </c>
      <c r="AV86" s="54" t="str">
        <f>IF(AU86&lt;=1, "L4 - Basics", IF(AU86&lt;=3, "L3 - GSI", IF(AU86&lt;=6, "L2 - GCC", "L1 - MAANG")))</f>
        <v>L1 - MAANG</v>
      </c>
      <c r="AW86" s="32" t="str">
        <f>SWITCH(AV86,"L1 - MAANG", "MAANG","L2 - GCC","GCC","L3 - GSI","GSI","L4 - Basics","BASIC","other")</f>
        <v>MAANG</v>
      </c>
      <c r="AX86" s="32" t="str">
        <f>SWITCH(AV86,"L1 - MAANG", "L1","L2 - GCC","L2","L3 - GSI","L3","L4 - Basics","L4","other")</f>
        <v>L1</v>
      </c>
      <c r="AY86" s="30" t="str">
        <f>SWITCH(AV86,"L1 -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86" s="30" t="str">
        <f>SWITCH(AV86,"L1 -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86" s="65">
        <v>0.0</v>
      </c>
      <c r="BB86" s="71">
        <v>0.0</v>
      </c>
      <c r="BC86" s="72">
        <v>0.0</v>
      </c>
      <c r="BD86" s="73">
        <v>0.0</v>
      </c>
      <c r="BE86" s="74">
        <v>0.0</v>
      </c>
      <c r="BF86" s="68">
        <v>0.0</v>
      </c>
      <c r="BG86" s="32" t="str">
        <f>if(BF86&lt;=6,"LEVEL 1 PROFICIENCY", if(#REF!&lt;=22,"LEVEL 2 PROFICIENCY",IF(#REF!&lt;=43,"LEVEL 3 PROFICIENCY","LEVEL 4 PROFICIENCY")))</f>
        <v>LEVEL 1 PROFICIENCY</v>
      </c>
      <c r="BH86" s="32" t="str">
        <f>SWITCH(BG86,"LEVEL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87" hidden="1">
      <c r="A87" s="35" t="s">
        <v>277</v>
      </c>
      <c r="B87" s="35"/>
      <c r="C87" s="35" t="s">
        <v>278</v>
      </c>
      <c r="D87" s="30" t="b">
        <v>1</v>
      </c>
      <c r="E87" s="32" t="b">
        <v>0</v>
      </c>
      <c r="F87" s="32" t="b">
        <v>0</v>
      </c>
      <c r="G87" s="30">
        <v>3.0</v>
      </c>
      <c r="H87" s="30">
        <v>9.0</v>
      </c>
      <c r="I87" s="30">
        <v>6.0</v>
      </c>
      <c r="J87" s="30">
        <v>7.0</v>
      </c>
      <c r="K87" s="30">
        <v>3.0</v>
      </c>
      <c r="L87" s="30"/>
      <c r="M87" s="30"/>
      <c r="N87" s="30"/>
      <c r="O87" s="30"/>
      <c r="P87" s="30"/>
      <c r="Q87" s="30" t="s">
        <v>69</v>
      </c>
      <c r="R87" s="59" t="s">
        <v>70</v>
      </c>
      <c r="S87" s="30" t="s">
        <v>279</v>
      </c>
      <c r="AF87" s="33"/>
      <c r="AG87" s="4"/>
      <c r="AH87" s="4"/>
      <c r="AI87" s="4"/>
      <c r="AJ87" s="4"/>
      <c r="AK87" s="4"/>
      <c r="AL87" s="4"/>
      <c r="AM87" s="4"/>
      <c r="AN87" s="4"/>
    </row>
    <row r="88" hidden="1">
      <c r="A88" s="35" t="s">
        <v>280</v>
      </c>
      <c r="B88" s="35"/>
      <c r="C88" s="35" t="s">
        <v>281</v>
      </c>
      <c r="D88" s="30" t="b">
        <v>1</v>
      </c>
      <c r="E88" s="32" t="b">
        <v>0</v>
      </c>
      <c r="F88" s="32" t="b">
        <v>0</v>
      </c>
      <c r="G88" s="30">
        <v>3.0</v>
      </c>
      <c r="H88" s="30">
        <v>6.0</v>
      </c>
      <c r="I88" s="30">
        <v>6.0</v>
      </c>
      <c r="J88" s="30">
        <v>7.0</v>
      </c>
      <c r="K88" s="30">
        <v>3.0</v>
      </c>
      <c r="L88" s="30"/>
      <c r="M88" s="30"/>
      <c r="N88" s="30"/>
      <c r="O88" s="30"/>
      <c r="P88" s="30"/>
      <c r="Q88" s="30" t="s">
        <v>99</v>
      </c>
      <c r="R88" s="59" t="s">
        <v>100</v>
      </c>
      <c r="S88" s="30" t="s">
        <v>279</v>
      </c>
      <c r="AF88" s="33"/>
      <c r="AG88" s="4"/>
      <c r="AH88" s="4"/>
      <c r="AI88" s="4"/>
      <c r="AJ88" s="4"/>
      <c r="AK88" s="4"/>
      <c r="AL88" s="4"/>
      <c r="AM88" s="4"/>
      <c r="AN88" s="4"/>
    </row>
    <row r="89">
      <c r="A89" s="35" t="s">
        <v>282</v>
      </c>
      <c r="B89" s="35" t="str">
        <f t="shared" ref="B89:B90" si="272">UPPER(A89)</f>
        <v>JEEVAN H L</v>
      </c>
      <c r="C89" s="35" t="s">
        <v>283</v>
      </c>
      <c r="D89" s="30" t="b">
        <v>1</v>
      </c>
      <c r="E89" s="30" t="b">
        <v>1</v>
      </c>
      <c r="F89" s="30" t="b">
        <v>1</v>
      </c>
      <c r="G89" s="30">
        <v>3.0</v>
      </c>
      <c r="H89" s="38">
        <v>7.0</v>
      </c>
      <c r="I89" s="38">
        <v>6.0</v>
      </c>
      <c r="J89" s="38">
        <v>7.0</v>
      </c>
      <c r="K89" s="38">
        <v>3.0</v>
      </c>
      <c r="L89" s="38">
        <f t="shared" ref="L89:L90" si="273">SUM(H89:K89)</f>
        <v>23</v>
      </c>
      <c r="M89" s="30">
        <f t="shared" ref="M89:M90" si="274">ROUND((H89/L89)*100,0)</f>
        <v>30</v>
      </c>
      <c r="N89" s="30">
        <f t="shared" ref="N89:N90" si="275">ROUND((I89/L89)*100,0)</f>
        <v>26</v>
      </c>
      <c r="O89" s="30">
        <f t="shared" ref="O89:O90" si="276">ROUND((J89/L89)*100,0)</f>
        <v>30</v>
      </c>
      <c r="P89" s="30">
        <f t="shared" ref="P89:P90" si="277">ROUND((K89/L89)*100,0)</f>
        <v>13</v>
      </c>
      <c r="Q89" s="39" t="s">
        <v>69</v>
      </c>
      <c r="R89" s="40" t="s">
        <v>70</v>
      </c>
      <c r="S89" s="30" t="s">
        <v>279</v>
      </c>
      <c r="T89" s="41">
        <v>3.0</v>
      </c>
      <c r="U89" s="61">
        <v>6.0</v>
      </c>
      <c r="V89" s="62">
        <v>6.0</v>
      </c>
      <c r="W89" s="63">
        <v>3.0</v>
      </c>
      <c r="X89" s="64">
        <v>0.0</v>
      </c>
      <c r="Y89" s="65">
        <v>0.0</v>
      </c>
      <c r="Z89" s="66">
        <v>0.0</v>
      </c>
      <c r="AA89" s="65">
        <v>2.0</v>
      </c>
      <c r="AB89" s="67">
        <v>3.0</v>
      </c>
      <c r="AC89" s="48">
        <f t="shared" ref="AC89:AC90" si="278">T89+U89+V89</f>
        <v>15</v>
      </c>
      <c r="AD89" s="49">
        <f t="shared" ref="AD89:AD90" si="279">W89+X89+Y89</f>
        <v>3</v>
      </c>
      <c r="AE89" s="50">
        <f t="shared" ref="AE89:AE90" si="280">Z89+AA89+AB89</f>
        <v>5</v>
      </c>
      <c r="AF89" s="51">
        <f t="shared" ref="AF89:AF90" si="281">SUM(T89:AB89)</f>
        <v>23</v>
      </c>
      <c r="AG89" s="4" t="str">
        <f t="shared" ref="AG89:AG90" si="282">IF(AF89&lt;=8, "L1 - Below Average", IF(AF89&lt;=26, "L2 - Above Average", IF(AF89&lt;=50, "L3 - Exceptional", "Out of Range")))</f>
        <v>L2 - Above Average</v>
      </c>
      <c r="AH89" s="4" t="str">
        <f t="shared" ref="AH89:AH90" si="283">IF((T89+U89+V89)&lt;=3, "L1 - Below Average", IF((T89+U89+V89)&lt;=11, "L2 - Above Average", IF((T89+U89+V89)&lt;=17, "L3 - Exceptional", "Out of Range")))</f>
        <v>L3 - Exceptional</v>
      </c>
      <c r="AI89" s="4" t="str">
        <f t="shared" ref="AI89:AI90" si="284">IF((W89+X89+Y89)&lt;=5, "L1 - Below Average", IF((W89+X89+Y89)&lt;=9, "L2 - Above Average", IF((W89+X89+Y89)&lt;=15, "L3 - Exceptional", "Out of Range")))</f>
        <v>L1 - Below Average</v>
      </c>
      <c r="AJ89" s="4" t="str">
        <f t="shared" ref="AJ89:AJ90" si="285">IF((Z89+AA89+AB89)&lt;=4, "L1 - Below Average", IF((Z89+AA89+AB89)&lt;=6, "L2 - Above Average", IF((Z89+AA89+AB89)&lt;=18, "L3 - Exceptional", "Out of Range")))</f>
        <v>L2 - Above Average</v>
      </c>
      <c r="AK89" s="4" t="str">
        <f t="shared" ref="AK89:AK90" si="286">SWITCH(AH89,"L1 -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89" s="4" t="str">
        <f t="shared" ref="AL89:AM89" si="271">SWITCH(AI89,"L1 -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89" s="4" t="str">
        <f t="shared" si="271"/>
        <v>You’ve demonstrated a solid grasp of quantitative reasoning and problem-solving. Keep refining your skills for even greater efficiency and speed in tackling complex problems.</v>
      </c>
      <c r="AN89" s="4" t="str">
        <f t="shared" ref="AN89:AN90" si="288">SWITCH(AG89,"L1 -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89" s="68" t="s">
        <v>284</v>
      </c>
      <c r="AP89" s="69">
        <v>1.0</v>
      </c>
      <c r="AQ89" s="69">
        <v>2.0</v>
      </c>
      <c r="AR89" s="69">
        <v>6.0</v>
      </c>
      <c r="AS89" s="69">
        <v>4.0</v>
      </c>
      <c r="AT89" s="68">
        <v>13.0</v>
      </c>
      <c r="AU89" s="70">
        <v>3.25</v>
      </c>
      <c r="AV89" s="54" t="str">
        <f t="shared" ref="AV89:AV90" si="289">IF(AU89&lt;=1, "L4 - Basics", IF(AU89&lt;=3, "L3 - GSI", IF(AU89&lt;=6, "L2 - GCC", "L1 - MAANG")))</f>
        <v>L2 - GCC</v>
      </c>
      <c r="AW89" s="32" t="str">
        <f t="shared" ref="AW89:AW90" si="290">SWITCH(AV89,"L1 - MAANG", "MAANG","L2 - GCC","GCC","L3 - GSI","GSI","L4 - Basics","BASIC","other")</f>
        <v>GCC</v>
      </c>
      <c r="AX89" s="32" t="str">
        <f t="shared" ref="AX89:AX90" si="291">SWITCH(AV89,"L1 - MAANG", "L1","L2 - GCC","L2","L3 - GSI","L3","L4 - Basics","L4","other")</f>
        <v>L2</v>
      </c>
      <c r="AY89" s="30" t="str">
        <f t="shared" ref="AY89:AY90" si="292">SWITCH(AV89,"L1 -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89" s="30" t="str">
        <f t="shared" ref="AZ89:AZ90" si="293">SWITCH(AV89,"L1 -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89" s="65">
        <v>0.0</v>
      </c>
      <c r="BB89" s="71">
        <v>0.0</v>
      </c>
      <c r="BC89" s="72">
        <v>0.0</v>
      </c>
      <c r="BD89" s="73">
        <v>0.0</v>
      </c>
      <c r="BE89" s="74">
        <v>0.0</v>
      </c>
      <c r="BF89" s="68">
        <v>0.0</v>
      </c>
      <c r="BG89" s="32" t="str">
        <f t="shared" ref="BG89:BG90" si="294">if(BF89&lt;=6,"LEVEL 1 PROFICIENCY", if(#REF!&lt;=22,"LEVEL 2 PROFICIENCY",IF(#REF!&lt;=43,"LEVEL 3 PROFICIENCY","LEVEL 4 PROFICIENCY")))</f>
        <v>LEVEL 1 PROFICIENCY</v>
      </c>
      <c r="BH89" s="32" t="str">
        <f t="shared" ref="BH89:BH90" si="295">SWITCH(BG89,"LEVEL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0">
      <c r="A90" s="35" t="s">
        <v>285</v>
      </c>
      <c r="B90" s="35" t="str">
        <f t="shared" si="272"/>
        <v>LIPIKA B V</v>
      </c>
      <c r="C90" s="35" t="s">
        <v>286</v>
      </c>
      <c r="D90" s="30" t="b">
        <v>1</v>
      </c>
      <c r="E90" s="30" t="b">
        <v>1</v>
      </c>
      <c r="F90" s="30" t="b">
        <v>1</v>
      </c>
      <c r="G90" s="30">
        <v>3.0</v>
      </c>
      <c r="H90" s="38">
        <v>5.0</v>
      </c>
      <c r="I90" s="38">
        <v>6.0</v>
      </c>
      <c r="J90" s="38">
        <v>7.0</v>
      </c>
      <c r="K90" s="38">
        <v>3.0</v>
      </c>
      <c r="L90" s="38">
        <f t="shared" si="273"/>
        <v>21</v>
      </c>
      <c r="M90" s="30">
        <f t="shared" si="274"/>
        <v>24</v>
      </c>
      <c r="N90" s="30">
        <f t="shared" si="275"/>
        <v>29</v>
      </c>
      <c r="O90" s="30">
        <f t="shared" si="276"/>
        <v>33</v>
      </c>
      <c r="P90" s="30">
        <f t="shared" si="277"/>
        <v>14</v>
      </c>
      <c r="Q90" s="39" t="s">
        <v>65</v>
      </c>
      <c r="R90" s="40" t="s">
        <v>66</v>
      </c>
      <c r="S90" s="30" t="s">
        <v>279</v>
      </c>
      <c r="T90" s="41">
        <v>2.0</v>
      </c>
      <c r="U90" s="61">
        <v>4.0</v>
      </c>
      <c r="V90" s="62">
        <v>6.0</v>
      </c>
      <c r="W90" s="63">
        <v>3.0</v>
      </c>
      <c r="X90" s="64">
        <v>2.0</v>
      </c>
      <c r="Y90" s="65">
        <v>1.0</v>
      </c>
      <c r="Z90" s="66">
        <v>0.0</v>
      </c>
      <c r="AA90" s="65">
        <v>2.0</v>
      </c>
      <c r="AB90" s="67">
        <v>9.0</v>
      </c>
      <c r="AC90" s="48">
        <f t="shared" si="278"/>
        <v>12</v>
      </c>
      <c r="AD90" s="49">
        <f t="shared" si="279"/>
        <v>6</v>
      </c>
      <c r="AE90" s="50">
        <f t="shared" si="280"/>
        <v>11</v>
      </c>
      <c r="AF90" s="51">
        <f t="shared" si="281"/>
        <v>29</v>
      </c>
      <c r="AG90" s="4" t="str">
        <f t="shared" si="282"/>
        <v>L3 - Exceptional</v>
      </c>
      <c r="AH90" s="4" t="str">
        <f t="shared" si="283"/>
        <v>L3 - Exceptional</v>
      </c>
      <c r="AI90" s="4" t="str">
        <f t="shared" si="284"/>
        <v>L2 - Above Average</v>
      </c>
      <c r="AJ90" s="4" t="str">
        <f t="shared" si="285"/>
        <v>L3 - Exceptional</v>
      </c>
      <c r="AK90" s="4" t="str">
        <f t="shared" si="286"/>
        <v>Outstanding verbal skills! Your ability to understand, interpret, and express ideas through words is exceptional. Keep pushing the limits to master even more advanced language tasks.</v>
      </c>
      <c r="AL90" s="4" t="str">
        <f t="shared" ref="AL90:AM90" si="287">SWITCH(AI90,"L1 -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0" s="4" t="str">
        <f t="shared" si="287"/>
        <v>Excellent work! You have shown exceptional aptitude in quantitative reasoning, tackling problems with ease and accuracy. Keep up the great work, and challenge yourself further to stay ahead.</v>
      </c>
      <c r="AN90" s="4" t="str">
        <f t="shared" si="288"/>
        <v>Your aptitude is exceptional across all categories! You are excelling and have the potential to perform at the highest levels. Keep challenging yourself, and consider exploring more advanced materials to maintain your performance.</v>
      </c>
      <c r="AO90" s="68" t="s">
        <v>287</v>
      </c>
      <c r="AP90" s="69">
        <v>1.0</v>
      </c>
      <c r="AQ90" s="69">
        <v>6.0</v>
      </c>
      <c r="AR90" s="69">
        <v>4.0</v>
      </c>
      <c r="AS90" s="69">
        <v>4.0</v>
      </c>
      <c r="AT90" s="68">
        <v>15.0</v>
      </c>
      <c r="AU90" s="70">
        <v>3.75</v>
      </c>
      <c r="AV90" s="54" t="str">
        <f t="shared" si="289"/>
        <v>L2 - GCC</v>
      </c>
      <c r="AW90" s="32" t="str">
        <f t="shared" si="290"/>
        <v>GCC</v>
      </c>
      <c r="AX90" s="32" t="str">
        <f t="shared" si="291"/>
        <v>L2</v>
      </c>
      <c r="AY90" s="30" t="str">
        <f t="shared" si="292"/>
        <v>Roles in GCCs, GSIs or mid-tier product companies.</v>
      </c>
      <c r="AZ90" s="30" t="str">
        <f t="shared" si="293"/>
        <v>Your solid understanding of algorithms and data structures fits roles like Backend Developer or Application Engineer.</v>
      </c>
      <c r="BA90" s="65">
        <v>0.0</v>
      </c>
      <c r="BB90" s="71">
        <v>0.0</v>
      </c>
      <c r="BC90" s="72">
        <v>0.0</v>
      </c>
      <c r="BD90" s="73">
        <v>0.0</v>
      </c>
      <c r="BE90" s="74">
        <v>0.0</v>
      </c>
      <c r="BF90" s="68">
        <v>0.0</v>
      </c>
      <c r="BG90" s="32" t="str">
        <f t="shared" si="294"/>
        <v>LEVEL 1 PROFICIENCY</v>
      </c>
      <c r="BH90" s="32" t="str">
        <f t="shared" si="29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1" hidden="1">
      <c r="A91" s="35" t="s">
        <v>288</v>
      </c>
      <c r="B91" s="35"/>
      <c r="C91" s="35" t="s">
        <v>289</v>
      </c>
      <c r="D91" s="30" t="b">
        <v>1</v>
      </c>
      <c r="E91" s="32" t="b">
        <v>0</v>
      </c>
      <c r="F91" s="32" t="b">
        <v>0</v>
      </c>
      <c r="G91" s="30">
        <v>3.0</v>
      </c>
      <c r="H91" s="30">
        <v>3.0</v>
      </c>
      <c r="I91" s="30">
        <v>6.0</v>
      </c>
      <c r="J91" s="30">
        <v>7.0</v>
      </c>
      <c r="K91" s="30">
        <v>3.0</v>
      </c>
      <c r="L91" s="30"/>
      <c r="M91" s="30"/>
      <c r="N91" s="30"/>
      <c r="O91" s="30"/>
      <c r="P91" s="30"/>
      <c r="Q91" s="30" t="s">
        <v>65</v>
      </c>
      <c r="R91" s="59" t="s">
        <v>66</v>
      </c>
      <c r="S91" s="30" t="s">
        <v>279</v>
      </c>
      <c r="AF91" s="33"/>
      <c r="AG91" s="4"/>
      <c r="AH91" s="4"/>
      <c r="AI91" s="4"/>
      <c r="AJ91" s="4"/>
      <c r="AK91" s="4"/>
      <c r="AL91" s="4"/>
      <c r="AM91" s="4"/>
      <c r="AN91" s="4"/>
    </row>
    <row r="92">
      <c r="A92" s="35" t="s">
        <v>290</v>
      </c>
      <c r="B92" s="35" t="str">
        <f t="shared" ref="B92:B94" si="297">UPPER(A92)</f>
        <v>MANMOHAN A L</v>
      </c>
      <c r="C92" s="35" t="s">
        <v>291</v>
      </c>
      <c r="D92" s="30" t="b">
        <v>1</v>
      </c>
      <c r="E92" s="30" t="b">
        <v>1</v>
      </c>
      <c r="F92" s="30" t="b">
        <v>1</v>
      </c>
      <c r="G92" s="30">
        <v>3.0</v>
      </c>
      <c r="H92" s="38">
        <v>7.0</v>
      </c>
      <c r="I92" s="38">
        <v>6.0</v>
      </c>
      <c r="J92" s="38">
        <v>7.0</v>
      </c>
      <c r="K92" s="38">
        <v>3.0</v>
      </c>
      <c r="L92" s="38">
        <f t="shared" ref="L92:L94" si="298">SUM(H92:K92)</f>
        <v>23</v>
      </c>
      <c r="M92" s="30">
        <f t="shared" ref="M92:M94" si="299">ROUND((H92/L92)*100,0)</f>
        <v>30</v>
      </c>
      <c r="N92" s="30">
        <f t="shared" ref="N92:N94" si="300">ROUND((I92/L92)*100,0)</f>
        <v>26</v>
      </c>
      <c r="O92" s="30">
        <f t="shared" ref="O92:O94" si="301">ROUND((J92/L92)*100,0)</f>
        <v>30</v>
      </c>
      <c r="P92" s="30">
        <f t="shared" ref="P92:P94" si="302">ROUND((K92/L92)*100,0)</f>
        <v>13</v>
      </c>
      <c r="Q92" s="39" t="s">
        <v>69</v>
      </c>
      <c r="R92" s="40" t="s">
        <v>70</v>
      </c>
      <c r="S92" s="30" t="s">
        <v>279</v>
      </c>
      <c r="T92" s="41">
        <v>1.0</v>
      </c>
      <c r="U92" s="61">
        <v>6.0</v>
      </c>
      <c r="V92" s="62">
        <v>6.0</v>
      </c>
      <c r="W92" s="63">
        <v>3.0</v>
      </c>
      <c r="X92" s="64">
        <v>0.0</v>
      </c>
      <c r="Y92" s="65">
        <v>1.0</v>
      </c>
      <c r="Z92" s="66">
        <v>0.0</v>
      </c>
      <c r="AA92" s="65">
        <v>2.0</v>
      </c>
      <c r="AB92" s="67">
        <v>3.0</v>
      </c>
      <c r="AC92" s="48">
        <f t="shared" ref="AC92:AC94" si="303">T92+U92+V92</f>
        <v>13</v>
      </c>
      <c r="AD92" s="49">
        <f t="shared" ref="AD92:AD94" si="304">W92+X92+Y92</f>
        <v>4</v>
      </c>
      <c r="AE92" s="50">
        <f t="shared" ref="AE92:AE94" si="305">Z92+AA92+AB92</f>
        <v>5</v>
      </c>
      <c r="AF92" s="51">
        <f t="shared" ref="AF92:AF94" si="306">SUM(T92:AB92)</f>
        <v>22</v>
      </c>
      <c r="AG92" s="4" t="str">
        <f t="shared" ref="AG92:AG94" si="307">IF(AF92&lt;=8, "L1 - Below Average", IF(AF92&lt;=26, "L2 - Above Average", IF(AF92&lt;=50, "L3 - Exceptional", "Out of Range")))</f>
        <v>L2 - Above Average</v>
      </c>
      <c r="AH92" s="4" t="str">
        <f t="shared" ref="AH92:AH94" si="308">IF((T92+U92+V92)&lt;=3, "L1 - Below Average", IF((T92+U92+V92)&lt;=11, "L2 - Above Average", IF((T92+U92+V92)&lt;=17, "L3 - Exceptional", "Out of Range")))</f>
        <v>L3 - Exceptional</v>
      </c>
      <c r="AI92" s="4" t="str">
        <f t="shared" ref="AI92:AI94" si="309">IF((W92+X92+Y92)&lt;=5, "L1 - Below Average", IF((W92+X92+Y92)&lt;=9, "L2 - Above Average", IF((W92+X92+Y92)&lt;=15, "L3 - Exceptional", "Out of Range")))</f>
        <v>L1 - Below Average</v>
      </c>
      <c r="AJ92" s="4" t="str">
        <f t="shared" ref="AJ92:AJ94" si="310">IF((Z92+AA92+AB92)&lt;=4, "L1 - Below Average", IF((Z92+AA92+AB92)&lt;=6, "L2 - Above Average", IF((Z92+AA92+AB92)&lt;=18, "L3 - Exceptional", "Out of Range")))</f>
        <v>L2 - Above Average</v>
      </c>
      <c r="AK92" s="4" t="str">
        <f t="shared" ref="AK92:AK94" si="311">SWITCH(AH92,"L1 -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92" s="4" t="str">
        <f t="shared" ref="AL92:AM92" si="296">SWITCH(AI92,"L1 -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92" s="4" t="str">
        <f t="shared" si="296"/>
        <v>You’ve demonstrated a solid grasp of quantitative reasoning and problem-solving. Keep refining your skills for even greater efficiency and speed in tackling complex problems.</v>
      </c>
      <c r="AN92" s="4" t="str">
        <f t="shared" ref="AN92:AN94" si="313">SWITCH(AG92,"L1 -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92" s="68" t="s">
        <v>292</v>
      </c>
      <c r="AP92" s="69">
        <v>3.0</v>
      </c>
      <c r="AQ92" s="69">
        <v>5.0</v>
      </c>
      <c r="AR92" s="69">
        <v>4.0</v>
      </c>
      <c r="AS92" s="69">
        <v>4.0</v>
      </c>
      <c r="AT92" s="68">
        <v>16.0</v>
      </c>
      <c r="AU92" s="70">
        <v>4.0</v>
      </c>
      <c r="AV92" s="54" t="str">
        <f t="shared" ref="AV92:AV94" si="314">IF(AU92&lt;=1, "L4 - Basics", IF(AU92&lt;=3, "L3 - GSI", IF(AU92&lt;=6, "L2 - GCC", "L1 - MAANG")))</f>
        <v>L2 - GCC</v>
      </c>
      <c r="AW92" s="32" t="str">
        <f t="shared" ref="AW92:AW94" si="315">SWITCH(AV92,"L1 - MAANG", "MAANG","L2 - GCC","GCC","L3 - GSI","GSI","L4 - Basics","BASIC","other")</f>
        <v>GCC</v>
      </c>
      <c r="AX92" s="32" t="str">
        <f t="shared" ref="AX92:AX94" si="316">SWITCH(AV92,"L1 - MAANG", "L1","L2 - GCC","L2","L3 - GSI","L3","L4 - Basics","L4","other")</f>
        <v>L2</v>
      </c>
      <c r="AY92" s="30" t="str">
        <f t="shared" ref="AY92:AY94" si="317">SWITCH(AV92,"L1 -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92" s="30" t="str">
        <f t="shared" ref="AZ92:AZ94" si="318">SWITCH(AV92,"L1 -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92" s="65">
        <v>0.0</v>
      </c>
      <c r="BB92" s="71">
        <v>0.0</v>
      </c>
      <c r="BC92" s="72">
        <v>0.0</v>
      </c>
      <c r="BD92" s="73">
        <v>0.0</v>
      </c>
      <c r="BE92" s="74">
        <v>0.0</v>
      </c>
      <c r="BF92" s="68">
        <v>0.0</v>
      </c>
      <c r="BG92" s="32" t="str">
        <f t="shared" ref="BG92:BG94" si="319">if(BF92&lt;=6,"LEVEL 1 PROFICIENCY", if(#REF!&lt;=22,"LEVEL 2 PROFICIENCY",IF(#REF!&lt;=43,"LEVEL 3 PROFICIENCY","LEVEL 4 PROFICIENCY")))</f>
        <v>LEVEL 1 PROFICIENCY</v>
      </c>
      <c r="BH92" s="32" t="str">
        <f t="shared" ref="BH92:BH94" si="320">SWITCH(BG92,"LEVEL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3">
      <c r="A93" s="35" t="s">
        <v>293</v>
      </c>
      <c r="B93" s="35" t="str">
        <f t="shared" si="297"/>
        <v>NANDAN REDDY K S</v>
      </c>
      <c r="C93" s="35" t="s">
        <v>294</v>
      </c>
      <c r="D93" s="30" t="b">
        <v>1</v>
      </c>
      <c r="E93" s="30" t="b">
        <v>1</v>
      </c>
      <c r="F93" s="30" t="b">
        <v>1</v>
      </c>
      <c r="G93" s="30">
        <v>3.0</v>
      </c>
      <c r="H93" s="38">
        <v>4.0</v>
      </c>
      <c r="I93" s="38">
        <v>6.0</v>
      </c>
      <c r="J93" s="38">
        <v>7.0</v>
      </c>
      <c r="K93" s="38">
        <v>3.0</v>
      </c>
      <c r="L93" s="38">
        <f t="shared" si="298"/>
        <v>20</v>
      </c>
      <c r="M93" s="30">
        <f t="shared" si="299"/>
        <v>20</v>
      </c>
      <c r="N93" s="30">
        <f t="shared" si="300"/>
        <v>30</v>
      </c>
      <c r="O93" s="30">
        <f t="shared" si="301"/>
        <v>35</v>
      </c>
      <c r="P93" s="30">
        <f t="shared" si="302"/>
        <v>15</v>
      </c>
      <c r="Q93" s="39" t="s">
        <v>65</v>
      </c>
      <c r="R93" s="40" t="s">
        <v>66</v>
      </c>
      <c r="S93" s="30" t="s">
        <v>279</v>
      </c>
      <c r="T93" s="41">
        <v>2.0</v>
      </c>
      <c r="U93" s="61">
        <v>6.0</v>
      </c>
      <c r="V93" s="62">
        <v>6.0</v>
      </c>
      <c r="W93" s="63">
        <v>3.0</v>
      </c>
      <c r="X93" s="64">
        <v>2.0</v>
      </c>
      <c r="Y93" s="65">
        <v>4.0</v>
      </c>
      <c r="Z93" s="66">
        <v>0.0</v>
      </c>
      <c r="AA93" s="65">
        <v>0.0</v>
      </c>
      <c r="AB93" s="67">
        <v>6.0</v>
      </c>
      <c r="AC93" s="48">
        <f t="shared" si="303"/>
        <v>14</v>
      </c>
      <c r="AD93" s="49">
        <f t="shared" si="304"/>
        <v>9</v>
      </c>
      <c r="AE93" s="50">
        <f t="shared" si="305"/>
        <v>6</v>
      </c>
      <c r="AF93" s="51">
        <f t="shared" si="306"/>
        <v>29</v>
      </c>
      <c r="AG93" s="4" t="str">
        <f t="shared" si="307"/>
        <v>L3 - Exceptional</v>
      </c>
      <c r="AH93" s="4" t="str">
        <f t="shared" si="308"/>
        <v>L3 - Exceptional</v>
      </c>
      <c r="AI93" s="4" t="str">
        <f t="shared" si="309"/>
        <v>L2 - Above Average</v>
      </c>
      <c r="AJ93" s="4" t="str">
        <f t="shared" si="310"/>
        <v>L2 - Above Average</v>
      </c>
      <c r="AK93" s="4" t="str">
        <f t="shared" si="311"/>
        <v>Outstanding verbal skills! Your ability to understand, interpret, and express ideas through words is exceptional. Keep pushing the limits to master even more advanced language tasks.</v>
      </c>
      <c r="AL93" s="4" t="str">
        <f t="shared" ref="AL93:AM93" si="312">SWITCH(AI93,"L1 -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3" s="4" t="str">
        <f t="shared" si="312"/>
        <v>You’ve demonstrated a solid grasp of quantitative reasoning and problem-solving. Keep refining your skills for even greater efficiency and speed in tackling complex problems.</v>
      </c>
      <c r="AN93" s="4" t="str">
        <f t="shared" si="313"/>
        <v>Your aptitude is exceptional across all categories! You are excelling and have the potential to perform at the highest levels. Keep challenging yourself, and consider exploring more advanced materials to maintain your performance.</v>
      </c>
      <c r="AO93" s="68" t="s">
        <v>295</v>
      </c>
      <c r="AP93" s="69">
        <v>4.0</v>
      </c>
      <c r="AQ93" s="69">
        <v>4.0</v>
      </c>
      <c r="AR93" s="69">
        <v>9.0</v>
      </c>
      <c r="AS93" s="69">
        <v>6.0</v>
      </c>
      <c r="AT93" s="68">
        <v>23.0</v>
      </c>
      <c r="AU93" s="70">
        <v>5.75</v>
      </c>
      <c r="AV93" s="54" t="str">
        <f t="shared" si="314"/>
        <v>L2 - GCC</v>
      </c>
      <c r="AW93" s="32" t="str">
        <f t="shared" si="315"/>
        <v>GCC</v>
      </c>
      <c r="AX93" s="32" t="str">
        <f t="shared" si="316"/>
        <v>L2</v>
      </c>
      <c r="AY93" s="30" t="str">
        <f t="shared" si="317"/>
        <v>Roles in GCCs, GSIs or mid-tier product companies.</v>
      </c>
      <c r="AZ93" s="30" t="str">
        <f t="shared" si="318"/>
        <v>Your solid understanding of algorithms and data structures fits roles like Backend Developer or Application Engineer.</v>
      </c>
      <c r="BA93" s="65">
        <v>0.0</v>
      </c>
      <c r="BB93" s="71">
        <v>0.0</v>
      </c>
      <c r="BC93" s="72">
        <v>0.0</v>
      </c>
      <c r="BD93" s="73">
        <v>0.0</v>
      </c>
      <c r="BE93" s="74">
        <v>0.0</v>
      </c>
      <c r="BF93" s="68">
        <v>0.0</v>
      </c>
      <c r="BG93" s="32" t="str">
        <f t="shared" si="319"/>
        <v>LEVEL 1 PROFICIENCY</v>
      </c>
      <c r="BH93" s="32" t="str">
        <f t="shared" si="32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4">
      <c r="A94" s="35" t="s">
        <v>296</v>
      </c>
      <c r="B94" s="35" t="str">
        <f t="shared" si="297"/>
        <v>PALLAVI N</v>
      </c>
      <c r="C94" s="35" t="s">
        <v>297</v>
      </c>
      <c r="D94" s="30" t="b">
        <v>1</v>
      </c>
      <c r="E94" s="30" t="b">
        <v>1</v>
      </c>
      <c r="F94" s="30" t="b">
        <v>1</v>
      </c>
      <c r="G94" s="30">
        <v>3.0</v>
      </c>
      <c r="H94" s="38">
        <v>8.0</v>
      </c>
      <c r="I94" s="38">
        <v>6.0</v>
      </c>
      <c r="J94" s="38">
        <v>7.0</v>
      </c>
      <c r="K94" s="38">
        <v>3.0</v>
      </c>
      <c r="L94" s="38">
        <f t="shared" si="298"/>
        <v>24</v>
      </c>
      <c r="M94" s="30">
        <f t="shared" si="299"/>
        <v>33</v>
      </c>
      <c r="N94" s="30">
        <f t="shared" si="300"/>
        <v>25</v>
      </c>
      <c r="O94" s="30">
        <f t="shared" si="301"/>
        <v>29</v>
      </c>
      <c r="P94" s="30">
        <f t="shared" si="302"/>
        <v>13</v>
      </c>
      <c r="Q94" s="39" t="s">
        <v>69</v>
      </c>
      <c r="R94" s="40" t="s">
        <v>70</v>
      </c>
      <c r="S94" s="30" t="s">
        <v>279</v>
      </c>
      <c r="T94" s="41">
        <v>3.0</v>
      </c>
      <c r="U94" s="61">
        <v>4.0</v>
      </c>
      <c r="V94" s="62">
        <v>6.0</v>
      </c>
      <c r="W94" s="63">
        <v>5.0</v>
      </c>
      <c r="X94" s="64">
        <v>2.0</v>
      </c>
      <c r="Y94" s="65">
        <v>0.0</v>
      </c>
      <c r="Z94" s="66">
        <v>0.0</v>
      </c>
      <c r="AA94" s="65">
        <v>2.0</v>
      </c>
      <c r="AB94" s="67">
        <v>6.0</v>
      </c>
      <c r="AC94" s="48">
        <f t="shared" si="303"/>
        <v>13</v>
      </c>
      <c r="AD94" s="49">
        <f t="shared" si="304"/>
        <v>7</v>
      </c>
      <c r="AE94" s="50">
        <f t="shared" si="305"/>
        <v>8</v>
      </c>
      <c r="AF94" s="51">
        <f t="shared" si="306"/>
        <v>28</v>
      </c>
      <c r="AG94" s="4" t="str">
        <f t="shared" si="307"/>
        <v>L3 - Exceptional</v>
      </c>
      <c r="AH94" s="4" t="str">
        <f t="shared" si="308"/>
        <v>L3 - Exceptional</v>
      </c>
      <c r="AI94" s="4" t="str">
        <f t="shared" si="309"/>
        <v>L2 - Above Average</v>
      </c>
      <c r="AJ94" s="4" t="str">
        <f t="shared" si="310"/>
        <v>L3 - Exceptional</v>
      </c>
      <c r="AK94" s="4" t="str">
        <f t="shared" si="311"/>
        <v>Outstanding verbal skills! Your ability to understand, interpret, and express ideas through words is exceptional. Keep pushing the limits to master even more advanced language tasks.</v>
      </c>
      <c r="AL94" s="4" t="str">
        <f t="shared" ref="AL94:AM94" si="321">SWITCH(AI94,"L1 -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4" s="4" t="str">
        <f t="shared" si="321"/>
        <v>Excellent work! You have shown exceptional aptitude in quantitative reasoning, tackling problems with ease and accuracy. Keep up the great work, and challenge yourself further to stay ahead.</v>
      </c>
      <c r="AN94" s="4" t="str">
        <f t="shared" si="313"/>
        <v>Your aptitude is exceptional across all categories! You are excelling and have the potential to perform at the highest levels. Keep challenging yourself, and consider exploring more advanced materials to maintain your performance.</v>
      </c>
      <c r="AO94" s="68" t="s">
        <v>298</v>
      </c>
      <c r="AP94" s="69">
        <v>6.0</v>
      </c>
      <c r="AQ94" s="69">
        <v>7.0</v>
      </c>
      <c r="AR94" s="69">
        <v>3.0</v>
      </c>
      <c r="AS94" s="69">
        <v>3.0</v>
      </c>
      <c r="AT94" s="68">
        <v>19.0</v>
      </c>
      <c r="AU94" s="70">
        <v>4.75</v>
      </c>
      <c r="AV94" s="54" t="str">
        <f t="shared" si="314"/>
        <v>L2 - GCC</v>
      </c>
      <c r="AW94" s="32" t="str">
        <f t="shared" si="315"/>
        <v>GCC</v>
      </c>
      <c r="AX94" s="32" t="str">
        <f t="shared" si="316"/>
        <v>L2</v>
      </c>
      <c r="AY94" s="30" t="str">
        <f t="shared" si="317"/>
        <v>Roles in GCCs, GSIs or mid-tier product companies.</v>
      </c>
      <c r="AZ94" s="30" t="str">
        <f t="shared" si="318"/>
        <v>Your solid understanding of algorithms and data structures fits roles like Backend Developer or Application Engineer.</v>
      </c>
      <c r="BA94" s="65">
        <v>0.0</v>
      </c>
      <c r="BB94" s="71">
        <v>0.0</v>
      </c>
      <c r="BC94" s="72">
        <v>0.0</v>
      </c>
      <c r="BD94" s="73">
        <v>0.0</v>
      </c>
      <c r="BE94" s="74">
        <v>0.0</v>
      </c>
      <c r="BF94" s="68">
        <v>0.0</v>
      </c>
      <c r="BG94" s="32" t="str">
        <f t="shared" si="319"/>
        <v>LEVEL 1 PROFICIENCY</v>
      </c>
      <c r="BH94" s="32" t="str">
        <f t="shared" si="32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5" hidden="1">
      <c r="A95" s="35" t="s">
        <v>299</v>
      </c>
      <c r="B95" s="35"/>
      <c r="C95" s="35" t="s">
        <v>300</v>
      </c>
      <c r="D95" s="30" t="b">
        <v>1</v>
      </c>
      <c r="E95" s="32" t="b">
        <v>0</v>
      </c>
      <c r="F95" s="32" t="b">
        <v>0</v>
      </c>
      <c r="G95" s="30">
        <v>3.0</v>
      </c>
      <c r="H95" s="30">
        <v>7.0</v>
      </c>
      <c r="I95" s="30">
        <v>6.0</v>
      </c>
      <c r="J95" s="30">
        <v>7.0</v>
      </c>
      <c r="K95" s="30">
        <v>3.0</v>
      </c>
      <c r="L95" s="30"/>
      <c r="M95" s="30"/>
      <c r="N95" s="30"/>
      <c r="O95" s="30"/>
      <c r="P95" s="30"/>
      <c r="Q95" s="30" t="s">
        <v>69</v>
      </c>
      <c r="R95" s="59" t="s">
        <v>70</v>
      </c>
      <c r="S95" s="30" t="s">
        <v>279</v>
      </c>
      <c r="AF95" s="33"/>
      <c r="AG95" s="4"/>
      <c r="AH95" s="4"/>
      <c r="AI95" s="4"/>
      <c r="AJ95" s="4"/>
      <c r="AK95" s="4"/>
      <c r="AL95" s="4"/>
      <c r="AM95" s="4"/>
      <c r="AN95" s="4"/>
    </row>
    <row r="96">
      <c r="A96" s="35" t="s">
        <v>301</v>
      </c>
      <c r="B96" s="35" t="str">
        <f t="shared" ref="B96:B97" si="323">UPPER(A96)</f>
        <v>SACHIN UMARGE</v>
      </c>
      <c r="C96" s="35" t="s">
        <v>302</v>
      </c>
      <c r="D96" s="30" t="b">
        <v>1</v>
      </c>
      <c r="E96" s="30" t="b">
        <v>1</v>
      </c>
      <c r="F96" s="30" t="b">
        <v>1</v>
      </c>
      <c r="G96" s="30">
        <v>3.0</v>
      </c>
      <c r="H96" s="38">
        <v>9.0</v>
      </c>
      <c r="I96" s="38">
        <v>6.0</v>
      </c>
      <c r="J96" s="38">
        <v>7.0</v>
      </c>
      <c r="K96" s="38">
        <v>3.0</v>
      </c>
      <c r="L96" s="38">
        <f t="shared" ref="L96:L97" si="324">SUM(H96:K96)</f>
        <v>25</v>
      </c>
      <c r="M96" s="30">
        <f t="shared" ref="M96:M97" si="325">ROUND((H96/L96)*100,0)</f>
        <v>36</v>
      </c>
      <c r="N96" s="30">
        <f t="shared" ref="N96:N97" si="326">ROUND((I96/L96)*100,0)</f>
        <v>24</v>
      </c>
      <c r="O96" s="30">
        <f t="shared" ref="O96:O97" si="327">ROUND((J96/L96)*100,0)</f>
        <v>28</v>
      </c>
      <c r="P96" s="30">
        <f t="shared" ref="P96:P97" si="328">ROUND((K96/L96)*100,0)</f>
        <v>12</v>
      </c>
      <c r="Q96" s="39" t="s">
        <v>69</v>
      </c>
      <c r="R96" s="40" t="s">
        <v>70</v>
      </c>
      <c r="S96" s="30" t="s">
        <v>279</v>
      </c>
      <c r="T96" s="41">
        <v>3.0</v>
      </c>
      <c r="U96" s="61">
        <v>6.0</v>
      </c>
      <c r="V96" s="62">
        <v>3.0</v>
      </c>
      <c r="W96" s="63">
        <v>2.0</v>
      </c>
      <c r="X96" s="64">
        <v>0.0</v>
      </c>
      <c r="Y96" s="65">
        <v>3.0</v>
      </c>
      <c r="Z96" s="66">
        <v>0.0</v>
      </c>
      <c r="AA96" s="65">
        <v>2.0</v>
      </c>
      <c r="AB96" s="67">
        <v>3.0</v>
      </c>
      <c r="AC96" s="48">
        <f t="shared" ref="AC96:AC102" si="329">T96+U96+V96</f>
        <v>12</v>
      </c>
      <c r="AD96" s="49">
        <f t="shared" ref="AD96:AD102" si="330">W96+X96+Y96</f>
        <v>5</v>
      </c>
      <c r="AE96" s="50">
        <f t="shared" ref="AE96:AE102" si="331">Z96+AA96+AB96</f>
        <v>5</v>
      </c>
      <c r="AF96" s="51">
        <f t="shared" ref="AF96:AF102" si="332">SUM(T96:AB96)</f>
        <v>22</v>
      </c>
      <c r="AG96" s="4" t="str">
        <f t="shared" ref="AG96:AG102" si="333">IF(AF96&lt;=8, "L1 - Below Average", IF(AF96&lt;=26, "L2 - Above Average", IF(AF96&lt;=50, "L3 - Exceptional", "Out of Range")))</f>
        <v>L2 - Above Average</v>
      </c>
      <c r="AH96" s="4" t="str">
        <f t="shared" ref="AH96:AH102" si="334">IF((T96+U96+V96)&lt;=3, "L1 - Below Average", IF((T96+U96+V96)&lt;=11, "L2 - Above Average", IF((T96+U96+V96)&lt;=17, "L3 - Exceptional", "Out of Range")))</f>
        <v>L3 - Exceptional</v>
      </c>
      <c r="AI96" s="4" t="str">
        <f t="shared" ref="AI96:AI102" si="335">IF((W96+X96+Y96)&lt;=5, "L1 - Below Average", IF((W96+X96+Y96)&lt;=9, "L2 - Above Average", IF((W96+X96+Y96)&lt;=15, "L3 - Exceptional", "Out of Range")))</f>
        <v>L1 - Below Average</v>
      </c>
      <c r="AJ96" s="4" t="str">
        <f t="shared" ref="AJ96:AJ102" si="336">IF((Z96+AA96+AB96)&lt;=4, "L1 - Below Average", IF((Z96+AA96+AB96)&lt;=6, "L2 - Above Average", IF((Z96+AA96+AB96)&lt;=18, "L3 - Exceptional", "Out of Range")))</f>
        <v>L2 - Above Average</v>
      </c>
      <c r="AK96" s="4" t="str">
        <f t="shared" ref="AK96:AK102" si="337">SWITCH(AH96,"L1 -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96" s="4" t="str">
        <f t="shared" ref="AL96:AM96" si="322">SWITCH(AI96,"L1 -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96" s="4" t="str">
        <f t="shared" si="322"/>
        <v>You’ve demonstrated a solid grasp of quantitative reasoning and problem-solving. Keep refining your skills for even greater efficiency and speed in tackling complex problems.</v>
      </c>
      <c r="AN96" s="4" t="str">
        <f t="shared" ref="AN96:AN102" si="339">SWITCH(AG96,"L1 -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96" s="68" t="s">
        <v>303</v>
      </c>
      <c r="AP96" s="69">
        <v>5.0</v>
      </c>
      <c r="AQ96" s="69">
        <v>1.0</v>
      </c>
      <c r="AR96" s="69">
        <v>4.0</v>
      </c>
      <c r="AS96" s="69">
        <v>6.0</v>
      </c>
      <c r="AT96" s="68">
        <v>16.0</v>
      </c>
      <c r="AU96" s="70">
        <v>4.0</v>
      </c>
      <c r="AV96" s="54" t="str">
        <f t="shared" ref="AV96:AV97" si="340">IF(AU96&lt;=1, "L4 - Basics", IF(AU96&lt;=3, "L3 - GSI", IF(AU96&lt;=6, "L2 - GCC", "L1 - MAANG")))</f>
        <v>L2 - GCC</v>
      </c>
      <c r="AW96" s="32" t="str">
        <f t="shared" ref="AW96:AW97" si="341">SWITCH(AV96,"L1 - MAANG", "MAANG","L2 - GCC","GCC","L3 - GSI","GSI","L4 - Basics","BASIC","other")</f>
        <v>GCC</v>
      </c>
      <c r="AX96" s="32" t="str">
        <f t="shared" ref="AX96:AX97" si="342">SWITCH(AV96,"L1 - MAANG", "L1","L2 - GCC","L2","L3 - GSI","L3","L4 - Basics","L4","other")</f>
        <v>L2</v>
      </c>
      <c r="AY96" s="30" t="str">
        <f t="shared" ref="AY96:AY97" si="343">SWITCH(AV96,"L1 -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96" s="30" t="str">
        <f t="shared" ref="AZ96:AZ97" si="344">SWITCH(AV96,"L1 -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96" s="65">
        <v>0.0</v>
      </c>
      <c r="BB96" s="71">
        <v>0.0</v>
      </c>
      <c r="BC96" s="72">
        <v>0.0</v>
      </c>
      <c r="BD96" s="73">
        <v>0.0</v>
      </c>
      <c r="BE96" s="74">
        <v>0.0</v>
      </c>
      <c r="BF96" s="68">
        <v>0.0</v>
      </c>
      <c r="BG96" s="32" t="str">
        <f t="shared" ref="BG96:BG97" si="345">if(BF96&lt;=6,"LEVEL 1 PROFICIENCY", if(#REF!&lt;=22,"LEVEL 2 PROFICIENCY",IF(#REF!&lt;=43,"LEVEL 3 PROFICIENCY","LEVEL 4 PROFICIENCY")))</f>
        <v>LEVEL 1 PROFICIENCY</v>
      </c>
      <c r="BH96" s="32" t="str">
        <f t="shared" ref="BH96:BH97" si="346">SWITCH(BG96,"LEVEL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7">
      <c r="A97" s="35" t="s">
        <v>304</v>
      </c>
      <c r="B97" s="35" t="str">
        <f t="shared" si="323"/>
        <v>YASHASWINI K M</v>
      </c>
      <c r="C97" s="35" t="s">
        <v>305</v>
      </c>
      <c r="D97" s="30" t="b">
        <v>1</v>
      </c>
      <c r="E97" s="30" t="b">
        <v>1</v>
      </c>
      <c r="F97" s="30" t="b">
        <v>1</v>
      </c>
      <c r="G97" s="30">
        <v>3.0</v>
      </c>
      <c r="H97" s="38">
        <v>3.0</v>
      </c>
      <c r="I97" s="38">
        <v>6.0</v>
      </c>
      <c r="J97" s="38">
        <v>7.0</v>
      </c>
      <c r="K97" s="38">
        <v>3.0</v>
      </c>
      <c r="L97" s="38">
        <f t="shared" si="324"/>
        <v>19</v>
      </c>
      <c r="M97" s="30">
        <f t="shared" si="325"/>
        <v>16</v>
      </c>
      <c r="N97" s="30">
        <f t="shared" si="326"/>
        <v>32</v>
      </c>
      <c r="O97" s="30">
        <f t="shared" si="327"/>
        <v>37</v>
      </c>
      <c r="P97" s="30">
        <f t="shared" si="328"/>
        <v>16</v>
      </c>
      <c r="Q97" s="39" t="s">
        <v>65</v>
      </c>
      <c r="R97" s="40" t="s">
        <v>66</v>
      </c>
      <c r="S97" s="30" t="s">
        <v>279</v>
      </c>
      <c r="T97" s="41">
        <v>2.0</v>
      </c>
      <c r="U97" s="61">
        <v>6.0</v>
      </c>
      <c r="V97" s="62">
        <v>6.0</v>
      </c>
      <c r="W97" s="63">
        <v>5.0</v>
      </c>
      <c r="X97" s="64">
        <v>0.0</v>
      </c>
      <c r="Y97" s="65">
        <v>4.0</v>
      </c>
      <c r="Z97" s="66">
        <v>0.0</v>
      </c>
      <c r="AA97" s="65">
        <v>2.0</v>
      </c>
      <c r="AB97" s="67">
        <v>6.0</v>
      </c>
      <c r="AC97" s="48">
        <f t="shared" si="329"/>
        <v>14</v>
      </c>
      <c r="AD97" s="49">
        <f t="shared" si="330"/>
        <v>9</v>
      </c>
      <c r="AE97" s="50">
        <f t="shared" si="331"/>
        <v>8</v>
      </c>
      <c r="AF97" s="51">
        <f t="shared" si="332"/>
        <v>31</v>
      </c>
      <c r="AG97" s="4" t="str">
        <f t="shared" si="333"/>
        <v>L3 - Exceptional</v>
      </c>
      <c r="AH97" s="4" t="str">
        <f t="shared" si="334"/>
        <v>L3 - Exceptional</v>
      </c>
      <c r="AI97" s="4" t="str">
        <f t="shared" si="335"/>
        <v>L2 - Above Average</v>
      </c>
      <c r="AJ97" s="4" t="str">
        <f t="shared" si="336"/>
        <v>L3 - Exceptional</v>
      </c>
      <c r="AK97" s="4" t="str">
        <f t="shared" si="337"/>
        <v>Outstanding verbal skills! Your ability to understand, interpret, and express ideas through words is exceptional. Keep pushing the limits to master even more advanced language tasks.</v>
      </c>
      <c r="AL97" s="4" t="str">
        <f t="shared" ref="AL97:AM97" si="338">SWITCH(AI97,"L1 -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7" s="4" t="str">
        <f t="shared" si="338"/>
        <v>Excellent work! You have shown exceptional aptitude in quantitative reasoning, tackling problems with ease and accuracy. Keep up the great work, and challenge yourself further to stay ahead.</v>
      </c>
      <c r="AN97" s="4" t="str">
        <f t="shared" si="339"/>
        <v>Your aptitude is exceptional across all categories! You are excelling and have the potential to perform at the highest levels. Keep challenging yourself, and consider exploring more advanced materials to maintain your performance.</v>
      </c>
      <c r="AO97" s="68" t="s">
        <v>306</v>
      </c>
      <c r="AP97" s="69">
        <v>5.0</v>
      </c>
      <c r="AQ97" s="69">
        <v>6.0</v>
      </c>
      <c r="AR97" s="69">
        <v>10.0</v>
      </c>
      <c r="AS97" s="69">
        <v>4.0</v>
      </c>
      <c r="AT97" s="68">
        <v>25.0</v>
      </c>
      <c r="AU97" s="70">
        <v>6.25</v>
      </c>
      <c r="AV97" s="54" t="str">
        <f t="shared" si="340"/>
        <v>L1 - MAANG</v>
      </c>
      <c r="AW97" s="32" t="str">
        <f t="shared" si="341"/>
        <v>MAANG</v>
      </c>
      <c r="AX97" s="32" t="str">
        <f t="shared" si="342"/>
        <v>L1</v>
      </c>
      <c r="AY97" s="30" t="str">
        <f t="shared" si="343"/>
        <v>Top-tier companies like MAANG and high-performing teams in GCCs. </v>
      </c>
      <c r="AZ97" s="30" t="str">
        <f t="shared" si="344"/>
        <v>Your advanced knowledge makes you ideal for roles like Software Engineer, Algorithm Developer, or Data Scientist in challenging, high-impact environments.</v>
      </c>
      <c r="BA97" s="65">
        <v>0.0</v>
      </c>
      <c r="BB97" s="71">
        <v>0.0</v>
      </c>
      <c r="BC97" s="72">
        <v>0.0</v>
      </c>
      <c r="BD97" s="73">
        <v>0.0</v>
      </c>
      <c r="BE97" s="74">
        <v>0.0</v>
      </c>
      <c r="BF97" s="68">
        <v>0.0</v>
      </c>
      <c r="BG97" s="32" t="str">
        <f t="shared" si="345"/>
        <v>LEVEL 1 PROFICIENCY</v>
      </c>
      <c r="BH97" s="32" t="str">
        <f t="shared" si="34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8" hidden="1">
      <c r="A98" s="31" t="s">
        <v>307</v>
      </c>
      <c r="B98" s="31"/>
      <c r="C98" s="34" t="s">
        <v>308</v>
      </c>
      <c r="D98" s="32" t="b">
        <v>0</v>
      </c>
      <c r="E98" s="30" t="b">
        <v>1</v>
      </c>
      <c r="F98" s="32" t="b">
        <v>0</v>
      </c>
      <c r="G98" s="32">
        <v>2.0</v>
      </c>
      <c r="S98" s="30" t="s">
        <v>60</v>
      </c>
      <c r="T98" s="30">
        <v>2.0</v>
      </c>
      <c r="U98" s="36">
        <v>6.0</v>
      </c>
      <c r="V98" s="36">
        <v>3.0</v>
      </c>
      <c r="W98" s="68">
        <v>1.0</v>
      </c>
      <c r="X98" s="68">
        <v>2.0</v>
      </c>
      <c r="Y98" s="68">
        <v>3.0</v>
      </c>
      <c r="Z98" s="68">
        <v>0.0</v>
      </c>
      <c r="AA98" s="68">
        <v>2.0</v>
      </c>
      <c r="AB98" s="68">
        <v>6.0</v>
      </c>
      <c r="AC98" s="33">
        <f t="shared" si="329"/>
        <v>11</v>
      </c>
      <c r="AD98" s="33">
        <f t="shared" si="330"/>
        <v>6</v>
      </c>
      <c r="AE98" s="33">
        <f t="shared" si="331"/>
        <v>8</v>
      </c>
      <c r="AF98" s="33">
        <f t="shared" si="332"/>
        <v>25</v>
      </c>
      <c r="AG98" s="4" t="str">
        <f t="shared" si="333"/>
        <v>L2 - Above Average</v>
      </c>
      <c r="AH98" s="4" t="str">
        <f t="shared" si="334"/>
        <v>L2 - Above Average</v>
      </c>
      <c r="AI98" s="4" t="str">
        <f t="shared" si="335"/>
        <v>L2 - Above Average</v>
      </c>
      <c r="AJ98" s="4" t="str">
        <f t="shared" si="336"/>
        <v>L3 - Exceptional</v>
      </c>
      <c r="AK98" s="4" t="str">
        <f t="shared" si="337"/>
        <v>You’ve displayed strong verbal reasoning abilities, understanding complex texts and articulating ideas clearly. Continue to expand your vocabulary and comprehension to stay sharp.</v>
      </c>
      <c r="AL98" s="4" t="str">
        <f t="shared" ref="AL98:AM98" si="347">SWITCH(AI98,"L1 -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8" s="4" t="str">
        <f t="shared" si="347"/>
        <v>Excellent work! You have shown exceptional aptitude in quantitative reasoning, tackling problems with ease and accuracy. Keep up the great work, and challenge yourself further to stay ahead.</v>
      </c>
      <c r="AN98" s="4" t="str">
        <f t="shared" si="339"/>
        <v>You have a strong foundation and are performing well across all categories. Keep up the great work and aim for continuous improvement to achieve even higher levels of performance.</v>
      </c>
      <c r="AO98" s="4"/>
      <c r="AP98" s="4"/>
      <c r="AQ98" s="4"/>
      <c r="AR98" s="4"/>
      <c r="AS98" s="4"/>
      <c r="AT98" s="4"/>
      <c r="AU98" s="4"/>
      <c r="AV98" s="4"/>
      <c r="AW98" s="4"/>
      <c r="AX98" s="4"/>
      <c r="AY98" s="4"/>
      <c r="AZ98" s="4"/>
      <c r="BA98" s="4"/>
      <c r="BB98" s="4"/>
      <c r="BC98" s="4"/>
      <c r="BD98" s="4"/>
      <c r="BE98" s="4"/>
      <c r="BF98" s="4"/>
      <c r="BG98" s="4"/>
      <c r="BH98" s="4"/>
    </row>
    <row r="99">
      <c r="A99" s="35" t="s">
        <v>309</v>
      </c>
      <c r="B99" s="35" t="str">
        <f>UPPER(A99)</f>
        <v>DISHA HM</v>
      </c>
      <c r="C99" s="35" t="s">
        <v>310</v>
      </c>
      <c r="D99" s="30" t="b">
        <v>1</v>
      </c>
      <c r="E99" s="30" t="b">
        <v>1</v>
      </c>
      <c r="F99" s="30" t="b">
        <v>1</v>
      </c>
      <c r="G99" s="30">
        <v>3.0</v>
      </c>
      <c r="H99" s="38">
        <v>5.0</v>
      </c>
      <c r="I99" s="38">
        <v>6.0</v>
      </c>
      <c r="J99" s="38">
        <v>7.0</v>
      </c>
      <c r="K99" s="38">
        <v>3.0</v>
      </c>
      <c r="L99" s="38">
        <f>SUM(H99:K99)</f>
        <v>21</v>
      </c>
      <c r="M99" s="30">
        <f>ROUND((H99/L99)*100,0)</f>
        <v>24</v>
      </c>
      <c r="N99" s="30">
        <f>ROUND((I99/L99)*100,0)</f>
        <v>29</v>
      </c>
      <c r="O99" s="30">
        <f>ROUND((J99/L99)*100,0)</f>
        <v>33</v>
      </c>
      <c r="P99" s="30">
        <f>ROUND((K99/L99)*100,0)</f>
        <v>14</v>
      </c>
      <c r="Q99" s="39" t="s">
        <v>65</v>
      </c>
      <c r="R99" s="40" t="s">
        <v>66</v>
      </c>
      <c r="S99" s="30" t="s">
        <v>60</v>
      </c>
      <c r="T99" s="41">
        <v>2.0</v>
      </c>
      <c r="U99" s="61">
        <v>6.0</v>
      </c>
      <c r="V99" s="62">
        <v>3.0</v>
      </c>
      <c r="W99" s="63">
        <v>1.0</v>
      </c>
      <c r="X99" s="64">
        <v>2.0</v>
      </c>
      <c r="Y99" s="65">
        <v>4.0</v>
      </c>
      <c r="Z99" s="66">
        <v>0.0</v>
      </c>
      <c r="AA99" s="65">
        <v>2.0</v>
      </c>
      <c r="AB99" s="67">
        <v>6.0</v>
      </c>
      <c r="AC99" s="48">
        <f t="shared" si="329"/>
        <v>11</v>
      </c>
      <c r="AD99" s="49">
        <f t="shared" si="330"/>
        <v>7</v>
      </c>
      <c r="AE99" s="50">
        <f t="shared" si="331"/>
        <v>8</v>
      </c>
      <c r="AF99" s="51">
        <f t="shared" si="332"/>
        <v>26</v>
      </c>
      <c r="AG99" s="4" t="str">
        <f t="shared" si="333"/>
        <v>L2 - Above Average</v>
      </c>
      <c r="AH99" s="4" t="str">
        <f t="shared" si="334"/>
        <v>L2 - Above Average</v>
      </c>
      <c r="AI99" s="4" t="str">
        <f t="shared" si="335"/>
        <v>L2 - Above Average</v>
      </c>
      <c r="AJ99" s="4" t="str">
        <f t="shared" si="336"/>
        <v>L3 - Exceptional</v>
      </c>
      <c r="AK99" s="4" t="str">
        <f t="shared" si="337"/>
        <v>You’ve displayed strong verbal reasoning abilities, understanding complex texts and articulating ideas clearly. Continue to expand your vocabulary and comprehension to stay sharp.</v>
      </c>
      <c r="AL99" s="4" t="str">
        <f t="shared" ref="AL99:AM99" si="348">SWITCH(AI99,"L1 -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99" s="4" t="str">
        <f t="shared" si="348"/>
        <v>Excellent work! You have shown exceptional aptitude in quantitative reasoning, tackling problems with ease and accuracy. Keep up the great work, and challenge yourself further to stay ahead.</v>
      </c>
      <c r="AN99" s="4" t="str">
        <f t="shared" si="339"/>
        <v>You have a strong foundation and are performing well across all categories. Keep up the great work and aim for continuous improvement to achieve even higher levels of performance.</v>
      </c>
      <c r="AO99" s="68" t="s">
        <v>311</v>
      </c>
      <c r="AP99" s="69">
        <v>10.0</v>
      </c>
      <c r="AQ99" s="69">
        <v>10.0</v>
      </c>
      <c r="AR99" s="69">
        <v>4.0</v>
      </c>
      <c r="AS99" s="69">
        <v>8.0</v>
      </c>
      <c r="AT99" s="68">
        <v>32.0</v>
      </c>
      <c r="AU99" s="70">
        <v>8.0</v>
      </c>
      <c r="AV99" s="54" t="str">
        <f>IF(AU99&lt;=1, "L4 - Basics", IF(AU99&lt;=3, "L3 - GSI", IF(AU99&lt;=6, "L2 - GCC", "L1 - MAANG")))</f>
        <v>L1 - MAANG</v>
      </c>
      <c r="AW99" s="32" t="str">
        <f>SWITCH(AV99,"L1 - MAANG", "MAANG","L2 - GCC","GCC","L3 - GSI","GSI","L4 - Basics","BASIC","other")</f>
        <v>MAANG</v>
      </c>
      <c r="AX99" s="32" t="str">
        <f>SWITCH(AV99,"L1 - MAANG", "L1","L2 - GCC","L2","L3 - GSI","L3","L4 - Basics","L4","other")</f>
        <v>L1</v>
      </c>
      <c r="AY99" s="30" t="str">
        <f>SWITCH(AV99,"L1 -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Z99" s="30" t="str">
        <f>SWITCH(AV99,"L1 -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BA99" s="65">
        <v>0.0</v>
      </c>
      <c r="BB99" s="71">
        <v>0.0</v>
      </c>
      <c r="BC99" s="72">
        <v>0.0</v>
      </c>
      <c r="BD99" s="73">
        <v>0.0</v>
      </c>
      <c r="BE99" s="74">
        <v>0.0</v>
      </c>
      <c r="BF99" s="68">
        <v>0.0</v>
      </c>
      <c r="BG99" s="32" t="str">
        <f>if(BF99&lt;=6,"LEVEL 1 PROFICIENCY", if(#REF!&lt;=22,"LEVEL 2 PROFICIENCY",IF(#REF!&lt;=43,"LEVEL 3 PROFICIENCY","LEVEL 4 PROFICIENCY")))</f>
        <v>LEVEL 1 PROFICIENCY</v>
      </c>
      <c r="BH99" s="32" t="str">
        <f>SWITCH(BG99,"LEVEL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0" hidden="1">
      <c r="A100" s="31" t="s">
        <v>312</v>
      </c>
      <c r="B100" s="31"/>
      <c r="C100" s="75" t="s">
        <v>313</v>
      </c>
      <c r="D100" s="32" t="b">
        <v>0</v>
      </c>
      <c r="E100" s="30" t="b">
        <v>1</v>
      </c>
      <c r="F100" s="32" t="b">
        <v>0</v>
      </c>
      <c r="G100" s="32">
        <v>3.0</v>
      </c>
      <c r="S100" s="30" t="s">
        <v>60</v>
      </c>
      <c r="T100" s="30">
        <v>3.0</v>
      </c>
      <c r="U100" s="36">
        <v>6.0</v>
      </c>
      <c r="V100" s="36">
        <v>6.0</v>
      </c>
      <c r="W100" s="68">
        <v>2.0</v>
      </c>
      <c r="X100" s="68">
        <v>2.0</v>
      </c>
      <c r="Y100" s="68">
        <v>3.0</v>
      </c>
      <c r="Z100" s="68">
        <v>0.0</v>
      </c>
      <c r="AA100" s="68">
        <v>2.0</v>
      </c>
      <c r="AB100" s="68">
        <v>6.0</v>
      </c>
      <c r="AC100" s="33">
        <f t="shared" si="329"/>
        <v>15</v>
      </c>
      <c r="AD100" s="33">
        <f t="shared" si="330"/>
        <v>7</v>
      </c>
      <c r="AE100" s="33">
        <f t="shared" si="331"/>
        <v>8</v>
      </c>
      <c r="AF100" s="33">
        <f t="shared" si="332"/>
        <v>30</v>
      </c>
      <c r="AG100" s="4" t="str">
        <f t="shared" si="333"/>
        <v>L3 - Exceptional</v>
      </c>
      <c r="AH100" s="4" t="str">
        <f t="shared" si="334"/>
        <v>L3 - Exceptional</v>
      </c>
      <c r="AI100" s="4" t="str">
        <f t="shared" si="335"/>
        <v>L2 - Above Average</v>
      </c>
      <c r="AJ100" s="4" t="str">
        <f t="shared" si="336"/>
        <v>L3 - Exceptional</v>
      </c>
      <c r="AK100" s="4" t="str">
        <f t="shared" si="337"/>
        <v>Outstanding verbal skills! Your ability to understand, interpret, and express ideas through words is exceptional. Keep pushing the limits to master even more advanced language tasks.</v>
      </c>
      <c r="AL100" s="4" t="str">
        <f t="shared" ref="AL100:AM100" si="349">SWITCH(AI100,"L1 -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0" s="4" t="str">
        <f t="shared" si="349"/>
        <v>Excellent work! You have shown exceptional aptitude in quantitative reasoning, tackling problems with ease and accuracy. Keep up the great work, and challenge yourself further to stay ahead.</v>
      </c>
      <c r="AN100" s="4" t="str">
        <f t="shared" si="339"/>
        <v>Your aptitude is exceptional across all categories! You are excelling and have the potential to perform at the highest levels. Keep challenging yourself, and consider exploring more advanced materials to maintain your performance.</v>
      </c>
      <c r="AO100" s="4"/>
      <c r="AP100" s="4"/>
      <c r="AQ100" s="4"/>
      <c r="AR100" s="4"/>
      <c r="AS100" s="4"/>
      <c r="AT100" s="4"/>
      <c r="AU100" s="4"/>
      <c r="AV100" s="4"/>
      <c r="AW100" s="4"/>
      <c r="AX100" s="4"/>
      <c r="AY100" s="4"/>
      <c r="AZ100" s="4"/>
      <c r="BA100" s="4"/>
      <c r="BB100" s="4"/>
      <c r="BC100" s="4"/>
      <c r="BD100" s="4"/>
      <c r="BE100" s="4"/>
      <c r="BF100" s="4"/>
      <c r="BG100" s="4"/>
      <c r="BH100" s="4"/>
    </row>
    <row r="101" hidden="1">
      <c r="A101" s="31" t="s">
        <v>314</v>
      </c>
      <c r="B101" s="31"/>
      <c r="C101" s="34" t="s">
        <v>315</v>
      </c>
      <c r="D101" s="32" t="b">
        <v>0</v>
      </c>
      <c r="E101" s="30" t="b">
        <v>1</v>
      </c>
      <c r="F101" s="32" t="b">
        <v>0</v>
      </c>
      <c r="G101" s="32">
        <v>0.0</v>
      </c>
      <c r="S101" s="30" t="s">
        <v>60</v>
      </c>
      <c r="T101" s="30">
        <v>0.0</v>
      </c>
      <c r="U101" s="36">
        <v>4.0</v>
      </c>
      <c r="V101" s="36">
        <v>3.0</v>
      </c>
      <c r="W101" s="68">
        <v>1.0</v>
      </c>
      <c r="X101" s="68">
        <v>0.0</v>
      </c>
      <c r="Y101" s="68">
        <v>1.0</v>
      </c>
      <c r="Z101" s="68">
        <v>0.0</v>
      </c>
      <c r="AA101" s="68">
        <v>0.0</v>
      </c>
      <c r="AB101" s="68">
        <v>6.0</v>
      </c>
      <c r="AC101" s="33">
        <f t="shared" si="329"/>
        <v>7</v>
      </c>
      <c r="AD101" s="33">
        <f t="shared" si="330"/>
        <v>2</v>
      </c>
      <c r="AE101" s="33">
        <f t="shared" si="331"/>
        <v>6</v>
      </c>
      <c r="AF101" s="33">
        <f t="shared" si="332"/>
        <v>15</v>
      </c>
      <c r="AG101" s="4" t="str">
        <f t="shared" si="333"/>
        <v>L2 - Above Average</v>
      </c>
      <c r="AH101" s="4" t="str">
        <f t="shared" si="334"/>
        <v>L2 - Above Average</v>
      </c>
      <c r="AI101" s="4" t="str">
        <f t="shared" si="335"/>
        <v>L1 - Below Average</v>
      </c>
      <c r="AJ101" s="4" t="str">
        <f t="shared" si="336"/>
        <v>L2 - Above Average</v>
      </c>
      <c r="AK101" s="4" t="str">
        <f t="shared" si="337"/>
        <v>You’ve displayed strong verbal reasoning abilities, understanding complex texts and articulating ideas clearly. Continue to expand your vocabulary and comprehension to stay sharp.</v>
      </c>
      <c r="AL101" s="4" t="str">
        <f t="shared" ref="AL101:AM101" si="350">SWITCH(AI101,"L1 -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1" s="4" t="str">
        <f t="shared" si="350"/>
        <v>You’ve demonstrated a solid grasp of quantitative reasoning and problem-solving. Keep refining your skills for even greater efficiency and speed in tackling complex problems.</v>
      </c>
      <c r="AN101" s="4" t="str">
        <f t="shared" si="339"/>
        <v>You have a strong foundation and are performing well across all categories. Keep up the great work and aim for continuous improvement to achieve even higher levels of performance.</v>
      </c>
      <c r="AO101" s="4"/>
      <c r="AP101" s="4"/>
      <c r="AQ101" s="4"/>
      <c r="AR101" s="4"/>
      <c r="AS101" s="4"/>
      <c r="AT101" s="4"/>
      <c r="AU101" s="4"/>
      <c r="AV101" s="4"/>
      <c r="AW101" s="4"/>
      <c r="AX101" s="4"/>
      <c r="AY101" s="4"/>
      <c r="AZ101" s="4"/>
      <c r="BA101" s="4"/>
      <c r="BB101" s="4"/>
      <c r="BC101" s="4"/>
      <c r="BD101" s="4"/>
      <c r="BE101" s="4"/>
      <c r="BF101" s="4"/>
      <c r="BG101" s="4"/>
      <c r="BH101" s="4"/>
    </row>
    <row r="102" hidden="1">
      <c r="A102" s="31" t="s">
        <v>316</v>
      </c>
      <c r="B102" s="31"/>
      <c r="C102" s="34" t="s">
        <v>317</v>
      </c>
      <c r="D102" s="32" t="b">
        <v>0</v>
      </c>
      <c r="E102" s="30" t="b">
        <v>1</v>
      </c>
      <c r="F102" s="32" t="b">
        <v>0</v>
      </c>
      <c r="G102" s="32">
        <v>0.0</v>
      </c>
      <c r="S102" s="30" t="s">
        <v>60</v>
      </c>
      <c r="T102" s="30">
        <v>0.0</v>
      </c>
      <c r="U102" s="36">
        <v>2.0</v>
      </c>
      <c r="V102" s="36">
        <v>8.0</v>
      </c>
      <c r="W102" s="68">
        <v>4.0</v>
      </c>
      <c r="X102" s="68">
        <v>0.0</v>
      </c>
      <c r="Y102" s="68">
        <v>3.0</v>
      </c>
      <c r="Z102" s="68">
        <v>0.0</v>
      </c>
      <c r="AA102" s="68">
        <v>2.0</v>
      </c>
      <c r="AB102" s="68">
        <v>3.0</v>
      </c>
      <c r="AC102" s="33">
        <f t="shared" si="329"/>
        <v>10</v>
      </c>
      <c r="AD102" s="33">
        <f t="shared" si="330"/>
        <v>7</v>
      </c>
      <c r="AE102" s="33">
        <f t="shared" si="331"/>
        <v>5</v>
      </c>
      <c r="AF102" s="33">
        <f t="shared" si="332"/>
        <v>22</v>
      </c>
      <c r="AG102" s="4" t="str">
        <f t="shared" si="333"/>
        <v>L2 - Above Average</v>
      </c>
      <c r="AH102" s="4" t="str">
        <f t="shared" si="334"/>
        <v>L2 - Above Average</v>
      </c>
      <c r="AI102" s="4" t="str">
        <f t="shared" si="335"/>
        <v>L2 - Above Average</v>
      </c>
      <c r="AJ102" s="4" t="str">
        <f t="shared" si="336"/>
        <v>L2 - Above Average</v>
      </c>
      <c r="AK102" s="4" t="str">
        <f t="shared" si="337"/>
        <v>You’ve displayed strong verbal reasoning abilities, understanding complex texts and articulating ideas clearly. Continue to expand your vocabulary and comprehension to stay sharp.</v>
      </c>
      <c r="AL102" s="4" t="str">
        <f t="shared" ref="AL102:AM102" si="351">SWITCH(AI102,"L1 -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2" s="4" t="str">
        <f t="shared" si="351"/>
        <v>You’ve demonstrated a solid grasp of quantitative reasoning and problem-solving. Keep refining your skills for even greater efficiency and speed in tackling complex problems.</v>
      </c>
      <c r="AN102" s="4" t="str">
        <f t="shared" si="339"/>
        <v>You have a strong foundation and are performing well across all categories. Keep up the great work and aim for continuous improvement to achieve even higher levels of performance.</v>
      </c>
      <c r="AO102" s="4"/>
      <c r="AP102" s="4"/>
      <c r="AQ102" s="4"/>
      <c r="AR102" s="4"/>
      <c r="AS102" s="4"/>
      <c r="AT102" s="4"/>
      <c r="AU102" s="4"/>
      <c r="AV102" s="4"/>
      <c r="AW102" s="4"/>
      <c r="AX102" s="4"/>
      <c r="AY102" s="4"/>
      <c r="AZ102" s="4"/>
      <c r="BA102" s="4"/>
      <c r="BB102" s="4"/>
      <c r="BC102" s="4"/>
      <c r="BD102" s="4"/>
      <c r="BE102" s="4"/>
      <c r="BF102" s="4"/>
      <c r="BG102" s="4"/>
      <c r="BH102" s="4"/>
    </row>
    <row r="103" hidden="1">
      <c r="A103" s="35" t="s">
        <v>318</v>
      </c>
      <c r="B103" s="35"/>
      <c r="C103" s="35" t="s">
        <v>319</v>
      </c>
      <c r="D103" s="30" t="b">
        <v>1</v>
      </c>
      <c r="E103" s="32" t="b">
        <v>0</v>
      </c>
      <c r="F103" s="32" t="b">
        <v>0</v>
      </c>
      <c r="G103" s="30">
        <v>5.0</v>
      </c>
      <c r="H103" s="30">
        <v>3.0</v>
      </c>
      <c r="I103" s="30">
        <v>6.0</v>
      </c>
      <c r="J103" s="30">
        <v>7.0</v>
      </c>
      <c r="K103" s="30">
        <v>3.0</v>
      </c>
      <c r="L103" s="30"/>
      <c r="M103" s="30"/>
      <c r="N103" s="30"/>
      <c r="O103" s="30"/>
      <c r="P103" s="30"/>
      <c r="Q103" s="30" t="s">
        <v>65</v>
      </c>
      <c r="R103" s="59" t="s">
        <v>66</v>
      </c>
      <c r="S103" s="30" t="s">
        <v>60</v>
      </c>
      <c r="AF103" s="33"/>
      <c r="AG103" s="4"/>
      <c r="AH103" s="4"/>
      <c r="AI103" s="4"/>
      <c r="AJ103" s="4"/>
      <c r="AK103" s="4"/>
      <c r="AL103" s="4"/>
      <c r="AM103" s="4"/>
      <c r="AN103" s="4"/>
    </row>
    <row r="104" hidden="1">
      <c r="A104" s="35" t="s">
        <v>320</v>
      </c>
      <c r="B104" s="35"/>
      <c r="C104" s="35" t="s">
        <v>321</v>
      </c>
      <c r="D104" s="30" t="b">
        <v>1</v>
      </c>
      <c r="E104" s="30" t="b">
        <v>1</v>
      </c>
      <c r="F104" s="32" t="b">
        <v>0</v>
      </c>
      <c r="G104" s="30">
        <v>3.0</v>
      </c>
      <c r="H104" s="30">
        <v>4.0</v>
      </c>
      <c r="I104" s="30">
        <v>6.0</v>
      </c>
      <c r="J104" s="30">
        <v>7.0</v>
      </c>
      <c r="K104" s="30">
        <v>3.0</v>
      </c>
      <c r="L104" s="30"/>
      <c r="M104" s="30"/>
      <c r="N104" s="30"/>
      <c r="O104" s="30"/>
      <c r="P104" s="30"/>
      <c r="Q104" s="30" t="s">
        <v>65</v>
      </c>
      <c r="R104" s="59" t="s">
        <v>66</v>
      </c>
      <c r="S104" s="30" t="s">
        <v>60</v>
      </c>
      <c r="T104" s="30">
        <v>2.0</v>
      </c>
      <c r="U104" s="36">
        <v>4.0</v>
      </c>
      <c r="V104" s="36">
        <v>6.0</v>
      </c>
      <c r="W104" s="68">
        <v>4.0</v>
      </c>
      <c r="X104" s="68">
        <v>2.0</v>
      </c>
      <c r="Y104" s="68">
        <v>1.0</v>
      </c>
      <c r="Z104" s="68">
        <v>0.0</v>
      </c>
      <c r="AA104" s="68">
        <v>2.0</v>
      </c>
      <c r="AB104" s="68">
        <v>3.0</v>
      </c>
      <c r="AC104" s="33">
        <f>T104+U104+V104</f>
        <v>12</v>
      </c>
      <c r="AD104" s="33">
        <f>W104+X104+Y104</f>
        <v>7</v>
      </c>
      <c r="AE104" s="33">
        <f>Z104+AA104+AB104</f>
        <v>5</v>
      </c>
      <c r="AF104" s="33">
        <f>SUM(T104:AB104)</f>
        <v>24</v>
      </c>
      <c r="AG104" s="4" t="str">
        <f t="shared" ref="AG104:AG106" si="353">IF(AF104&lt;=8, "L1 - Below Average", IF(AF104&lt;=26, "L2 - Above Average", IF(AF104&lt;=50, "L3 - Exceptional", "Out of Range")))</f>
        <v>L2 - Above Average</v>
      </c>
      <c r="AH104" s="4" t="str">
        <f t="shared" ref="AH104:AH106" si="354">IF((T104+U104+V104)&lt;=3, "L1 - Below Average", IF((T104+U104+V104)&lt;=11, "L2 - Above Average", IF((T104+U104+V104)&lt;=17, "L3 - Exceptional", "Out of Range")))</f>
        <v>L3 - Exceptional</v>
      </c>
      <c r="AI104" s="4" t="str">
        <f t="shared" ref="AI104:AI106" si="355">IF((W104+X104+Y104)&lt;=5, "L1 - Below Average", IF((W104+X104+Y104)&lt;=9, "L2 - Above Average", IF((W104+X104+Y104)&lt;=15, "L3 - Exceptional", "Out of Range")))</f>
        <v>L2 - Above Average</v>
      </c>
      <c r="AJ104" s="4" t="str">
        <f t="shared" ref="AJ104:AJ106" si="356">IF((Z104+AA104+AB104)&lt;=4, "L1 - Below Average", IF((Z104+AA104+AB104)&lt;=6, "L2 - Above Average", IF((Z104+AA104+AB104)&lt;=18, "L3 - Exceptional", "Out of Range")))</f>
        <v>L2 - Above Average</v>
      </c>
      <c r="AK104" s="4" t="str">
        <f t="shared" ref="AK104:AK106" si="357">SWITCH(AH104,"L1 -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04" s="4" t="str">
        <f t="shared" ref="AL104:AM104" si="352">SWITCH(AI104,"L1 -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4" s="4" t="str">
        <f t="shared" si="352"/>
        <v>You’ve demonstrated a solid grasp of quantitative reasoning and problem-solving. Keep refining your skills for even greater efficiency and speed in tackling complex problems.</v>
      </c>
      <c r="AN104" s="4" t="str">
        <f t="shared" ref="AN104:AN106" si="359">SWITCH(AG104,"L1 -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04" s="4"/>
      <c r="AP104" s="4"/>
      <c r="AQ104" s="4"/>
      <c r="AR104" s="4"/>
      <c r="AS104" s="4"/>
      <c r="AT104" s="4"/>
      <c r="AU104" s="4"/>
      <c r="AV104" s="4"/>
      <c r="AW104" s="4"/>
      <c r="AX104" s="4"/>
      <c r="AY104" s="4"/>
      <c r="AZ104" s="4"/>
      <c r="BA104" s="4"/>
      <c r="BB104" s="4"/>
      <c r="BC104" s="4"/>
      <c r="BD104" s="4"/>
      <c r="BE104" s="4"/>
      <c r="BF104" s="4"/>
      <c r="BG104" s="4"/>
      <c r="BH104" s="4"/>
    </row>
    <row r="105" hidden="1">
      <c r="A105" s="35" t="s">
        <v>322</v>
      </c>
      <c r="B105" s="35"/>
      <c r="C105" s="35" t="s">
        <v>323</v>
      </c>
      <c r="D105" s="30" t="b">
        <v>1</v>
      </c>
      <c r="E105" s="32" t="b">
        <v>0</v>
      </c>
      <c r="F105" s="32" t="b">
        <v>0</v>
      </c>
      <c r="G105" s="30">
        <v>3.0</v>
      </c>
      <c r="H105" s="30">
        <v>9.0</v>
      </c>
      <c r="I105" s="30">
        <v>6.0</v>
      </c>
      <c r="J105" s="30">
        <v>7.0</v>
      </c>
      <c r="K105" s="30">
        <v>3.0</v>
      </c>
      <c r="L105" s="30"/>
      <c r="M105" s="30"/>
      <c r="N105" s="30"/>
      <c r="O105" s="30"/>
      <c r="P105" s="30"/>
      <c r="Q105" s="30" t="s">
        <v>69</v>
      </c>
      <c r="R105" s="59" t="s">
        <v>70</v>
      </c>
      <c r="S105" s="30" t="s">
        <v>96</v>
      </c>
      <c r="AG105" s="4" t="str">
        <f t="shared" si="353"/>
        <v>L1 - Below Average</v>
      </c>
      <c r="AH105" s="4" t="str">
        <f t="shared" si="354"/>
        <v>L1 - Below Average</v>
      </c>
      <c r="AI105" s="4" t="str">
        <f t="shared" si="355"/>
        <v>L1 - Below Average</v>
      </c>
      <c r="AJ105" s="4" t="str">
        <f t="shared" si="356"/>
        <v>L1 - Below Average</v>
      </c>
      <c r="AK105" s="4" t="str">
        <f t="shared" si="357"/>
        <v>Your verbal skills are on the right track, but some areas may need extra attention. With focused practice, you can improve your vocabulary, comprehension, and communication skills.</v>
      </c>
      <c r="AL105" s="4" t="str">
        <f t="shared" ref="AL105:AM105" si="358">SWITCH(AI105,"L1 -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05" s="4" t="str">
        <f t="shared" si="358"/>
        <v>Your performance indicates that there’s room for improvement in understanding and applying quantitative concepts. With more practice, you can strengthen your skills in this area.</v>
      </c>
      <c r="AN105" s="4" t="str">
        <f t="shared" si="359"/>
        <v>You’ve made a solid start, but there’s room for growth in all areas of aptitude. With continued effort and practice, you’ll see significant improvement. Stay focused and keep working on strengthening your skills.</v>
      </c>
    </row>
    <row r="106" hidden="1">
      <c r="A106" s="31" t="s">
        <v>324</v>
      </c>
      <c r="B106" s="31"/>
      <c r="C106" s="34" t="s">
        <v>325</v>
      </c>
      <c r="D106" s="32" t="b">
        <v>0</v>
      </c>
      <c r="E106" s="30" t="b">
        <v>1</v>
      </c>
      <c r="F106" s="32" t="b">
        <v>0</v>
      </c>
      <c r="G106" s="32">
        <v>3.0</v>
      </c>
      <c r="S106" s="30" t="s">
        <v>96</v>
      </c>
      <c r="T106" s="30">
        <v>3.0</v>
      </c>
      <c r="U106" s="36">
        <v>6.0</v>
      </c>
      <c r="V106" s="36">
        <v>6.0</v>
      </c>
      <c r="W106" s="68">
        <v>5.0</v>
      </c>
      <c r="X106" s="68">
        <v>2.0</v>
      </c>
      <c r="Y106" s="68">
        <v>1.0</v>
      </c>
      <c r="Z106" s="68">
        <v>0.0</v>
      </c>
      <c r="AA106" s="68">
        <v>2.0</v>
      </c>
      <c r="AB106" s="68">
        <v>9.0</v>
      </c>
      <c r="AC106" s="33">
        <f>T106+U106+V106</f>
        <v>15</v>
      </c>
      <c r="AD106" s="33">
        <f>W106+X106+Y106</f>
        <v>8</v>
      </c>
      <c r="AE106" s="33">
        <f>Z106+AA106+AB106</f>
        <v>11</v>
      </c>
      <c r="AF106" s="68">
        <v>22.0</v>
      </c>
      <c r="AG106" s="4" t="str">
        <f t="shared" si="353"/>
        <v>L2 - Above Average</v>
      </c>
      <c r="AH106" s="4" t="str">
        <f t="shared" si="354"/>
        <v>L3 - Exceptional</v>
      </c>
      <c r="AI106" s="4" t="str">
        <f t="shared" si="355"/>
        <v>L2 - Above Average</v>
      </c>
      <c r="AJ106" s="4" t="str">
        <f t="shared" si="356"/>
        <v>L3 - Exceptional</v>
      </c>
      <c r="AK106" s="4" t="str">
        <f t="shared" si="357"/>
        <v>Outstanding verbal skills! Your ability to understand, interpret, and express ideas through words is exceptional. Keep pushing the limits to master even more advanced language tasks.</v>
      </c>
      <c r="AL106" s="4" t="str">
        <f t="shared" ref="AL106:AM106" si="360">SWITCH(AI106,"L1 -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06" s="4" t="str">
        <f t="shared" si="360"/>
        <v>Excellent work! You have shown exceptional aptitude in quantitative reasoning, tackling problems with ease and accuracy. Keep up the great work, and challenge yourself further to stay ahead.</v>
      </c>
      <c r="AN106" s="4" t="str">
        <f t="shared" si="359"/>
        <v>You have a strong foundation and are performing well across all categories. Keep up the great work and aim for continuous improvement to achieve even higher levels of performance.</v>
      </c>
      <c r="AO106" s="4"/>
      <c r="AP106" s="4"/>
      <c r="AQ106" s="4"/>
      <c r="AR106" s="4"/>
      <c r="AS106" s="4"/>
      <c r="AT106" s="4"/>
      <c r="AU106" s="4"/>
      <c r="AV106" s="4"/>
      <c r="AW106" s="4"/>
      <c r="AX106" s="4"/>
      <c r="AY106" s="4"/>
      <c r="AZ106" s="4"/>
      <c r="BA106" s="4"/>
      <c r="BB106" s="4"/>
      <c r="BC106" s="4"/>
      <c r="BD106" s="4"/>
      <c r="BE106" s="4"/>
      <c r="BF106" s="4"/>
      <c r="BG106" s="4"/>
      <c r="BH106" s="4"/>
    </row>
    <row r="107" hidden="1">
      <c r="A107" s="35" t="s">
        <v>326</v>
      </c>
      <c r="B107" s="35"/>
      <c r="C107" s="35" t="s">
        <v>327</v>
      </c>
      <c r="D107" s="30" t="b">
        <v>1</v>
      </c>
      <c r="E107" s="32" t="b">
        <v>0</v>
      </c>
      <c r="F107" s="32" t="b">
        <v>0</v>
      </c>
      <c r="G107" s="30">
        <v>3.0</v>
      </c>
      <c r="H107" s="30">
        <v>0.0</v>
      </c>
      <c r="I107" s="30">
        <v>6.0</v>
      </c>
      <c r="J107" s="30">
        <v>7.0</v>
      </c>
      <c r="K107" s="30">
        <v>3.0</v>
      </c>
      <c r="L107" s="30"/>
      <c r="M107" s="30"/>
      <c r="N107" s="30"/>
      <c r="O107" s="30"/>
      <c r="P107" s="30"/>
      <c r="Q107" s="30" t="s">
        <v>65</v>
      </c>
      <c r="R107" s="59" t="s">
        <v>66</v>
      </c>
      <c r="S107" s="30" t="s">
        <v>96</v>
      </c>
      <c r="AG107" s="4"/>
      <c r="AH107" s="4"/>
      <c r="AI107" s="4"/>
      <c r="AJ107" s="4"/>
      <c r="AK107" s="4"/>
      <c r="AL107" s="4"/>
      <c r="AM107" s="4"/>
      <c r="AN107" s="4"/>
    </row>
    <row r="108" hidden="1">
      <c r="A108" s="35" t="s">
        <v>328</v>
      </c>
      <c r="B108" s="35"/>
      <c r="C108" s="35" t="s">
        <v>329</v>
      </c>
      <c r="D108" s="30" t="b">
        <v>1</v>
      </c>
      <c r="E108" s="32" t="b">
        <v>0</v>
      </c>
      <c r="F108" s="32" t="b">
        <v>0</v>
      </c>
      <c r="G108" s="30">
        <v>3.0</v>
      </c>
      <c r="H108" s="30">
        <v>5.0</v>
      </c>
      <c r="I108" s="30">
        <v>6.0</v>
      </c>
      <c r="J108" s="30">
        <v>7.0</v>
      </c>
      <c r="K108" s="30">
        <v>3.0</v>
      </c>
      <c r="L108" s="30"/>
      <c r="M108" s="30"/>
      <c r="N108" s="30"/>
      <c r="O108" s="30"/>
      <c r="P108" s="30"/>
      <c r="Q108" s="30" t="s">
        <v>65</v>
      </c>
      <c r="R108" s="59" t="s">
        <v>66</v>
      </c>
      <c r="S108" s="30" t="s">
        <v>96</v>
      </c>
      <c r="AG108" s="4"/>
      <c r="AH108" s="4"/>
      <c r="AI108" s="4"/>
      <c r="AJ108" s="4"/>
      <c r="AK108" s="4"/>
      <c r="AL108" s="4"/>
      <c r="AM108" s="4"/>
      <c r="AN108" s="4"/>
    </row>
    <row r="109" hidden="1">
      <c r="A109" s="35" t="s">
        <v>330</v>
      </c>
      <c r="B109" s="35"/>
      <c r="C109" s="35" t="s">
        <v>331</v>
      </c>
      <c r="D109" s="30" t="b">
        <v>1</v>
      </c>
      <c r="E109" s="32" t="b">
        <v>0</v>
      </c>
      <c r="F109" s="32" t="b">
        <v>0</v>
      </c>
      <c r="G109" s="30">
        <v>3.0</v>
      </c>
      <c r="H109" s="30">
        <v>3.0</v>
      </c>
      <c r="I109" s="30">
        <v>6.0</v>
      </c>
      <c r="J109" s="30">
        <v>7.0</v>
      </c>
      <c r="K109" s="30">
        <v>3.0</v>
      </c>
      <c r="L109" s="30"/>
      <c r="M109" s="30"/>
      <c r="N109" s="30"/>
      <c r="O109" s="30"/>
      <c r="P109" s="30"/>
      <c r="Q109" s="30" t="s">
        <v>65</v>
      </c>
      <c r="R109" s="59" t="s">
        <v>66</v>
      </c>
      <c r="S109" s="30" t="s">
        <v>96</v>
      </c>
      <c r="AG109" s="4"/>
      <c r="AH109" s="4"/>
      <c r="AI109" s="4"/>
      <c r="AJ109" s="4"/>
      <c r="AK109" s="4"/>
      <c r="AL109" s="4"/>
      <c r="AM109" s="4"/>
      <c r="AN109" s="4"/>
    </row>
    <row r="110" hidden="1">
      <c r="A110" s="35" t="s">
        <v>332</v>
      </c>
      <c r="B110" s="35"/>
      <c r="C110" s="35" t="s">
        <v>333</v>
      </c>
      <c r="D110" s="30" t="b">
        <v>1</v>
      </c>
      <c r="E110" s="32" t="b">
        <v>0</v>
      </c>
      <c r="F110" s="32" t="b">
        <v>0</v>
      </c>
      <c r="G110" s="30">
        <v>3.0</v>
      </c>
      <c r="H110" s="30">
        <v>8.0</v>
      </c>
      <c r="I110" s="30">
        <v>6.0</v>
      </c>
      <c r="J110" s="30">
        <v>7.0</v>
      </c>
      <c r="K110" s="30">
        <v>3.0</v>
      </c>
      <c r="L110" s="30"/>
      <c r="M110" s="30"/>
      <c r="N110" s="30"/>
      <c r="O110" s="30"/>
      <c r="P110" s="30"/>
      <c r="Q110" s="30" t="s">
        <v>69</v>
      </c>
      <c r="R110" s="59" t="s">
        <v>70</v>
      </c>
      <c r="S110" s="30" t="s">
        <v>96</v>
      </c>
      <c r="AG110" s="4"/>
      <c r="AH110" s="4"/>
      <c r="AI110" s="4"/>
      <c r="AJ110" s="4"/>
      <c r="AK110" s="4"/>
      <c r="AL110" s="4"/>
      <c r="AM110" s="4"/>
      <c r="AN110" s="4"/>
    </row>
    <row r="111">
      <c r="A111" s="35" t="s">
        <v>334</v>
      </c>
      <c r="B111" s="35" t="str">
        <f>UPPER(A111)</f>
        <v>NEHARAJ P</v>
      </c>
      <c r="C111" s="35" t="s">
        <v>335</v>
      </c>
      <c r="D111" s="30" t="b">
        <v>1</v>
      </c>
      <c r="E111" s="30" t="b">
        <v>1</v>
      </c>
      <c r="F111" s="30" t="b">
        <v>1</v>
      </c>
      <c r="G111" s="30">
        <v>3.0</v>
      </c>
      <c r="H111" s="38">
        <v>5.0</v>
      </c>
      <c r="I111" s="38">
        <v>6.0</v>
      </c>
      <c r="J111" s="38">
        <v>7.0</v>
      </c>
      <c r="K111" s="38">
        <v>3.0</v>
      </c>
      <c r="L111" s="38">
        <f>SUM(H111:K111)</f>
        <v>21</v>
      </c>
      <c r="M111" s="30">
        <f>ROUND((H111/L111)*100,0)</f>
        <v>24</v>
      </c>
      <c r="N111" s="30">
        <f>ROUND((I111/L111)*100,0)</f>
        <v>29</v>
      </c>
      <c r="O111" s="30">
        <f>ROUND((J111/L111)*100,0)</f>
        <v>33</v>
      </c>
      <c r="P111" s="30">
        <f>ROUND((K111/L111)*100,0)</f>
        <v>14</v>
      </c>
      <c r="Q111" s="39" t="s">
        <v>65</v>
      </c>
      <c r="R111" s="40" t="s">
        <v>66</v>
      </c>
      <c r="S111" s="30" t="s">
        <v>96</v>
      </c>
      <c r="T111" s="41">
        <v>0.0</v>
      </c>
      <c r="U111" s="42">
        <v>2.0</v>
      </c>
      <c r="V111" s="43">
        <v>3.0</v>
      </c>
      <c r="W111" s="44">
        <v>2.0</v>
      </c>
      <c r="X111" s="45">
        <v>0.0</v>
      </c>
      <c r="Y111" s="42">
        <v>3.0</v>
      </c>
      <c r="Z111" s="46">
        <v>0.0</v>
      </c>
      <c r="AA111" s="42">
        <v>2.0</v>
      </c>
      <c r="AB111" s="47">
        <v>3.0</v>
      </c>
      <c r="AC111" s="48">
        <f>T111+U111+V111</f>
        <v>5</v>
      </c>
      <c r="AD111" s="49">
        <f>W111+X111+Y111</f>
        <v>5</v>
      </c>
      <c r="AE111" s="50">
        <f>Z111+AA111+AB111</f>
        <v>5</v>
      </c>
      <c r="AF111" s="76">
        <v>15.0</v>
      </c>
      <c r="AG111" s="4" t="str">
        <f>IF(AF111&lt;=8, "L1 - Below Average", IF(AF111&lt;=26, "L2 - Above Average", IF(AF111&lt;=50, "L3 - Exceptional", "Out of Range")))</f>
        <v>L2 - Above Average</v>
      </c>
      <c r="AH111" s="4" t="str">
        <f>IF((T111+U111+V111)&lt;=3, "L1 - Below Average", IF((T111+U111+V111)&lt;=11, "L2 - Above Average", IF((T111+U111+V111)&lt;=17, "L3 - Exceptional", "Out of Range")))</f>
        <v>L2 - Above Average</v>
      </c>
      <c r="AI111" s="4" t="str">
        <f>IF((W111+X111+Y111)&lt;=5, "L1 - Below Average", IF((W111+X111+Y111)&lt;=9, "L2 - Above Average", IF((W111+X111+Y111)&lt;=15, "L3 - Exceptional", "Out of Range")))</f>
        <v>L1 - Below Average</v>
      </c>
      <c r="AJ111" s="4" t="str">
        <f>IF((Z111+AA111+AB111)&lt;=4, "L1 - Below Average", IF((Z111+AA111+AB111)&lt;=6, "L2 - Above Average", IF((Z111+AA111+AB111)&lt;=18, "L3 - Exceptional", "Out of Range")))</f>
        <v>L2 - Above Average</v>
      </c>
      <c r="AK111" s="4" t="str">
        <f>SWITCH(AH111,"L1 -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11" s="4" t="str">
        <f t="shared" ref="AL111:AM111" si="361">SWITCH(AI111,"L1 -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1" s="4" t="str">
        <f t="shared" si="361"/>
        <v>You’ve demonstrated a solid grasp of quantitative reasoning and problem-solving. Keep refining your skills for even greater efficiency and speed in tackling complex problems.</v>
      </c>
      <c r="AN111" s="4" t="str">
        <f>SWITCH(AG111,"L1 -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11" s="30" t="s">
        <v>336</v>
      </c>
      <c r="AP111" s="52">
        <v>3.0</v>
      </c>
      <c r="AQ111" s="52">
        <v>7.0</v>
      </c>
      <c r="AR111" s="52">
        <v>7.0</v>
      </c>
      <c r="AS111" s="52">
        <v>7.0</v>
      </c>
      <c r="AT111" s="30">
        <v>24.0</v>
      </c>
      <c r="AU111" s="53">
        <v>6.0</v>
      </c>
      <c r="AV111" s="54" t="str">
        <f>IF(AU111&lt;=1, "L4 - Basics", IF(AU111&lt;=3, "L3 - GSI", IF(AU111&lt;=6, "L2 - GCC", "L1 - MAANG")))</f>
        <v>L2 - GCC</v>
      </c>
      <c r="AW111" s="32" t="str">
        <f>SWITCH(AV111,"L1 - MAANG", "MAANG","L2 - GCC","GCC","L3 - GSI","GSI","L4 - Basics","BASIC","other")</f>
        <v>GCC</v>
      </c>
      <c r="AX111" s="32" t="str">
        <f>SWITCH(AV111,"L1 - MAANG", "L1","L2 - GCC","L2","L3 - GSI","L3","L4 - Basics","L4","other")</f>
        <v>L2</v>
      </c>
      <c r="AY111" s="30" t="str">
        <f>SWITCH(AV111,"L1 -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11" s="30" t="str">
        <f>SWITCH(AV111,"L1 -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11" s="42">
        <v>0.0</v>
      </c>
      <c r="BB111" s="55">
        <v>0.0</v>
      </c>
      <c r="BC111" s="56">
        <v>0.0</v>
      </c>
      <c r="BD111" s="57">
        <v>0.0</v>
      </c>
      <c r="BE111" s="58">
        <v>0.0</v>
      </c>
      <c r="BF111" s="30">
        <v>0.0</v>
      </c>
      <c r="BG111" s="32" t="str">
        <f>if(BF111&lt;=6,"LEVEL 1 PROFICIENCY", if(#REF!&lt;=22,"LEVEL 2 PROFICIENCY",IF(#REF!&lt;=43,"LEVEL 3 PROFICIENCY","LEVEL 4 PROFICIENCY")))</f>
        <v>LEVEL 1 PROFICIENCY</v>
      </c>
      <c r="BH111" s="32" t="str">
        <f>SWITCH(BG111,"LEVEL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2" hidden="1">
      <c r="A112" s="35" t="s">
        <v>337</v>
      </c>
      <c r="B112" s="35"/>
      <c r="C112" s="35" t="s">
        <v>338</v>
      </c>
      <c r="D112" s="30" t="b">
        <v>1</v>
      </c>
      <c r="E112" s="32" t="b">
        <v>0</v>
      </c>
      <c r="F112" s="32" t="b">
        <v>0</v>
      </c>
      <c r="G112" s="30">
        <v>3.0</v>
      </c>
      <c r="H112" s="30">
        <v>8.0</v>
      </c>
      <c r="I112" s="30">
        <v>6.0</v>
      </c>
      <c r="J112" s="30">
        <v>7.0</v>
      </c>
      <c r="K112" s="30">
        <v>3.0</v>
      </c>
      <c r="L112" s="30"/>
      <c r="M112" s="30"/>
      <c r="N112" s="30"/>
      <c r="O112" s="30"/>
      <c r="P112" s="30"/>
      <c r="Q112" s="30" t="s">
        <v>69</v>
      </c>
      <c r="R112" s="59" t="s">
        <v>70</v>
      </c>
      <c r="S112" s="30" t="s">
        <v>96</v>
      </c>
      <c r="AG112" s="4"/>
      <c r="AH112" s="4"/>
      <c r="AI112" s="4"/>
      <c r="AJ112" s="4"/>
      <c r="AK112" s="4"/>
      <c r="AL112" s="4"/>
      <c r="AM112" s="4"/>
      <c r="AN112" s="4"/>
    </row>
    <row r="113" hidden="1">
      <c r="A113" s="35" t="s">
        <v>339</v>
      </c>
      <c r="B113" s="35"/>
      <c r="C113" s="35" t="s">
        <v>340</v>
      </c>
      <c r="D113" s="30" t="b">
        <v>1</v>
      </c>
      <c r="E113" s="32" t="b">
        <v>0</v>
      </c>
      <c r="F113" s="32" t="b">
        <v>0</v>
      </c>
      <c r="G113" s="30">
        <v>3.0</v>
      </c>
      <c r="H113" s="30">
        <v>7.0</v>
      </c>
      <c r="I113" s="30">
        <v>6.0</v>
      </c>
      <c r="J113" s="30">
        <v>7.0</v>
      </c>
      <c r="K113" s="30">
        <v>3.0</v>
      </c>
      <c r="L113" s="30"/>
      <c r="M113" s="30"/>
      <c r="N113" s="30"/>
      <c r="O113" s="30"/>
      <c r="P113" s="30"/>
      <c r="Q113" s="30" t="s">
        <v>69</v>
      </c>
      <c r="R113" s="59" t="s">
        <v>70</v>
      </c>
      <c r="S113" s="30" t="s">
        <v>96</v>
      </c>
      <c r="AG113" s="4"/>
      <c r="AH113" s="4"/>
      <c r="AI113" s="4"/>
      <c r="AJ113" s="4"/>
      <c r="AK113" s="4"/>
      <c r="AL113" s="4"/>
      <c r="AM113" s="4"/>
      <c r="AN113" s="4"/>
    </row>
    <row r="114" hidden="1">
      <c r="A114" s="35" t="s">
        <v>341</v>
      </c>
      <c r="B114" s="35"/>
      <c r="C114" s="35" t="s">
        <v>342</v>
      </c>
      <c r="D114" s="30" t="b">
        <v>1</v>
      </c>
      <c r="E114" s="32" t="b">
        <v>0</v>
      </c>
      <c r="F114" s="32" t="b">
        <v>0</v>
      </c>
      <c r="G114" s="30">
        <v>5.0</v>
      </c>
      <c r="H114" s="30">
        <v>2.0</v>
      </c>
      <c r="I114" s="30">
        <v>6.0</v>
      </c>
      <c r="J114" s="30">
        <v>7.0</v>
      </c>
      <c r="K114" s="30">
        <v>3.0</v>
      </c>
      <c r="L114" s="30"/>
      <c r="M114" s="30"/>
      <c r="N114" s="30"/>
      <c r="O114" s="30"/>
      <c r="P114" s="30"/>
      <c r="Q114" s="30" t="s">
        <v>65</v>
      </c>
      <c r="R114" s="59" t="s">
        <v>66</v>
      </c>
      <c r="S114" s="30" t="s">
        <v>96</v>
      </c>
      <c r="AG114" s="4"/>
      <c r="AH114" s="4"/>
      <c r="AI114" s="4"/>
      <c r="AJ114" s="4"/>
      <c r="AK114" s="4"/>
      <c r="AL114" s="4"/>
      <c r="AM114" s="4"/>
      <c r="AN114" s="4"/>
    </row>
    <row r="115">
      <c r="A115" s="35" t="s">
        <v>343</v>
      </c>
      <c r="B115" s="35" t="str">
        <f t="shared" ref="B115:B116" si="363">UPPER(A115)</f>
        <v>MINCHU N C</v>
      </c>
      <c r="C115" s="35" t="s">
        <v>344</v>
      </c>
      <c r="D115" s="30" t="b">
        <v>1</v>
      </c>
      <c r="E115" s="30" t="b">
        <v>1</v>
      </c>
      <c r="F115" s="30" t="b">
        <v>1</v>
      </c>
      <c r="G115" s="30">
        <v>3.0</v>
      </c>
      <c r="H115" s="38">
        <v>2.0</v>
      </c>
      <c r="I115" s="38">
        <v>6.0</v>
      </c>
      <c r="J115" s="38">
        <v>7.0</v>
      </c>
      <c r="K115" s="38">
        <v>3.0</v>
      </c>
      <c r="L115" s="38">
        <f t="shared" ref="L115:L116" si="364">SUM(H115:K115)</f>
        <v>18</v>
      </c>
      <c r="M115" s="30">
        <f t="shared" ref="M115:M116" si="365">ROUND((H115/L115)*100,0)</f>
        <v>11</v>
      </c>
      <c r="N115" s="30">
        <f t="shared" ref="N115:N116" si="366">ROUND((I115/L115)*100,0)</f>
        <v>33</v>
      </c>
      <c r="O115" s="30">
        <f t="shared" ref="O115:O116" si="367">ROUND((J115/L115)*100,0)</f>
        <v>39</v>
      </c>
      <c r="P115" s="30">
        <f t="shared" ref="P115:P116" si="368">ROUND((K115/L115)*100,0)</f>
        <v>17</v>
      </c>
      <c r="Q115" s="39" t="s">
        <v>65</v>
      </c>
      <c r="R115" s="40" t="s">
        <v>66</v>
      </c>
      <c r="S115" s="30" t="s">
        <v>345</v>
      </c>
      <c r="T115" s="41">
        <v>1.0</v>
      </c>
      <c r="U115" s="61">
        <v>2.0</v>
      </c>
      <c r="V115" s="62">
        <v>0.0</v>
      </c>
      <c r="W115" s="63">
        <v>0.0</v>
      </c>
      <c r="X115" s="64">
        <v>0.0</v>
      </c>
      <c r="Y115" s="65">
        <v>4.0</v>
      </c>
      <c r="Z115" s="66">
        <v>0.0</v>
      </c>
      <c r="AA115" s="65">
        <v>2.0</v>
      </c>
      <c r="AB115" s="67">
        <v>6.0</v>
      </c>
      <c r="AC115" s="48">
        <f t="shared" ref="AC115:AC116" si="369">T115+U115+V115</f>
        <v>3</v>
      </c>
      <c r="AD115" s="49">
        <f t="shared" ref="AD115:AD116" si="370">W115+X115+Y115</f>
        <v>4</v>
      </c>
      <c r="AE115" s="50">
        <f t="shared" ref="AE115:AE116" si="371">Z115+AA115+AB115</f>
        <v>8</v>
      </c>
      <c r="AF115" s="77">
        <v>15.0</v>
      </c>
      <c r="AG115" s="4" t="str">
        <f t="shared" ref="AG115:AG116" si="372">IF(AF115&lt;=8, "L1 - Below Average", IF(AF115&lt;=26, "L2 - Above Average", IF(AF115&lt;=50, "L3 - Exceptional", "Out of Range")))</f>
        <v>L2 - Above Average</v>
      </c>
      <c r="AH115" s="4" t="str">
        <f t="shared" ref="AH115:AH116" si="373">IF((T115+U115+V115)&lt;=3, "L1 - Below Average", IF((T115+U115+V115)&lt;=11, "L2 - Above Average", IF((T115+U115+V115)&lt;=17, "L3 - Exceptional", "Out of Range")))</f>
        <v>L1 - Below Average</v>
      </c>
      <c r="AI115" s="4" t="str">
        <f t="shared" ref="AI115:AI116" si="374">IF((W115+X115+Y115)&lt;=5, "L1 - Below Average", IF((W115+X115+Y115)&lt;=9, "L2 - Above Average", IF((W115+X115+Y115)&lt;=15, "L3 - Exceptional", "Out of Range")))</f>
        <v>L1 - Below Average</v>
      </c>
      <c r="AJ115" s="4" t="str">
        <f t="shared" ref="AJ115:AJ116" si="375">IF((Z115+AA115+AB115)&lt;=4, "L1 - Below Average", IF((Z115+AA115+AB115)&lt;=6, "L2 - Above Average", IF((Z115+AA115+AB115)&lt;=18, "L3 - Exceptional", "Out of Range")))</f>
        <v>L3 - Exceptional</v>
      </c>
      <c r="AK115" s="4" t="str">
        <f t="shared" ref="AK115:AK116" si="376">SWITCH(AH115,"L1 -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115" s="4" t="str">
        <f t="shared" ref="AL115:AM115" si="362">SWITCH(AI115,"L1 -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5" s="4" t="str">
        <f t="shared" si="362"/>
        <v>Excellent work! You have shown exceptional aptitude in quantitative reasoning, tackling problems with ease and accuracy. Keep up the great work, and challenge yourself further to stay ahead.</v>
      </c>
      <c r="AN115" s="4" t="str">
        <f t="shared" ref="AN115:AN116" si="378">SWITCH(AG115,"L1 -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15" s="68" t="s">
        <v>346</v>
      </c>
      <c r="AP115" s="69">
        <v>5.0</v>
      </c>
      <c r="AQ115" s="69">
        <v>6.0</v>
      </c>
      <c r="AR115" s="69">
        <v>3.0</v>
      </c>
      <c r="AS115" s="69">
        <v>0.0</v>
      </c>
      <c r="AT115" s="68">
        <v>14.0</v>
      </c>
      <c r="AU115" s="70">
        <v>3.5</v>
      </c>
      <c r="AV115" s="54" t="str">
        <f t="shared" ref="AV115:AV116" si="379">IF(AU115&lt;=1, "L4 - Basics", IF(AU115&lt;=3, "L3 - GSI", IF(AU115&lt;=6, "L2 - GCC", "L1 - MAANG")))</f>
        <v>L2 - GCC</v>
      </c>
      <c r="AW115" s="32" t="str">
        <f t="shared" ref="AW115:AW116" si="380">SWITCH(AV115,"L1 - MAANG", "MAANG","L2 - GCC","GCC","L3 - GSI","GSI","L4 - Basics","BASIC","other")</f>
        <v>GCC</v>
      </c>
      <c r="AX115" s="32" t="str">
        <f t="shared" ref="AX115:AX116" si="381">SWITCH(AV115,"L1 - MAANG", "L1","L2 - GCC","L2","L3 - GSI","L3","L4 - Basics","L4","other")</f>
        <v>L2</v>
      </c>
      <c r="AY115" s="30" t="str">
        <f t="shared" ref="AY115:AY116" si="382">SWITCH(AV115,"L1 -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15" s="30" t="str">
        <f t="shared" ref="AZ115:AZ116" si="383">SWITCH(AV115,"L1 -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15" s="65">
        <v>0.0</v>
      </c>
      <c r="BB115" s="71">
        <v>0.0</v>
      </c>
      <c r="BC115" s="72">
        <v>0.0</v>
      </c>
      <c r="BD115" s="73">
        <v>0.0</v>
      </c>
      <c r="BE115" s="74">
        <v>0.0</v>
      </c>
      <c r="BF115" s="68">
        <v>0.0</v>
      </c>
      <c r="BG115" s="32" t="str">
        <f t="shared" ref="BG115:BG116" si="384">if(BF115&lt;=6,"LEVEL 1 PROFICIENCY", if(#REF!&lt;=22,"LEVEL 2 PROFICIENCY",IF(#REF!&lt;=43,"LEVEL 3 PROFICIENCY","LEVEL 4 PROFICIENCY")))</f>
        <v>LEVEL 1 PROFICIENCY</v>
      </c>
      <c r="BH115" s="32" t="str">
        <f t="shared" ref="BH115:BH116" si="385">SWITCH(BG115,"LEVEL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6">
      <c r="A116" s="35" t="s">
        <v>347</v>
      </c>
      <c r="B116" s="35" t="str">
        <f t="shared" si="363"/>
        <v>ARUN KUMAR K S</v>
      </c>
      <c r="C116" s="35" t="s">
        <v>348</v>
      </c>
      <c r="D116" s="30" t="b">
        <v>1</v>
      </c>
      <c r="E116" s="30" t="b">
        <v>1</v>
      </c>
      <c r="F116" s="30" t="b">
        <v>1</v>
      </c>
      <c r="G116" s="30">
        <v>3.0</v>
      </c>
      <c r="H116" s="38">
        <v>3.0</v>
      </c>
      <c r="I116" s="38">
        <v>6.0</v>
      </c>
      <c r="J116" s="38">
        <v>7.0</v>
      </c>
      <c r="K116" s="38">
        <v>3.0</v>
      </c>
      <c r="L116" s="38">
        <f t="shared" si="364"/>
        <v>19</v>
      </c>
      <c r="M116" s="30">
        <f t="shared" si="365"/>
        <v>16</v>
      </c>
      <c r="N116" s="30">
        <f t="shared" si="366"/>
        <v>32</v>
      </c>
      <c r="O116" s="30">
        <f t="shared" si="367"/>
        <v>37</v>
      </c>
      <c r="P116" s="30">
        <f t="shared" si="368"/>
        <v>16</v>
      </c>
      <c r="Q116" s="39" t="s">
        <v>65</v>
      </c>
      <c r="R116" s="40" t="s">
        <v>66</v>
      </c>
      <c r="S116" s="30" t="s">
        <v>173</v>
      </c>
      <c r="T116" s="41">
        <v>3.0</v>
      </c>
      <c r="U116" s="61">
        <v>6.0</v>
      </c>
      <c r="V116" s="62">
        <v>3.0</v>
      </c>
      <c r="W116" s="63">
        <v>1.0</v>
      </c>
      <c r="X116" s="64">
        <v>2.0</v>
      </c>
      <c r="Y116" s="65">
        <v>1.0</v>
      </c>
      <c r="Z116" s="66">
        <v>0.0</v>
      </c>
      <c r="AA116" s="65">
        <v>4.0</v>
      </c>
      <c r="AB116" s="67">
        <v>0.0</v>
      </c>
      <c r="AC116" s="48">
        <f t="shared" si="369"/>
        <v>12</v>
      </c>
      <c r="AD116" s="49">
        <f t="shared" si="370"/>
        <v>4</v>
      </c>
      <c r="AE116" s="50">
        <f t="shared" si="371"/>
        <v>4</v>
      </c>
      <c r="AF116" s="77">
        <v>10.0</v>
      </c>
      <c r="AG116" s="4" t="str">
        <f t="shared" si="372"/>
        <v>L2 - Above Average</v>
      </c>
      <c r="AH116" s="4" t="str">
        <f t="shared" si="373"/>
        <v>L3 - Exceptional</v>
      </c>
      <c r="AI116" s="4" t="str">
        <f t="shared" si="374"/>
        <v>L1 - Below Average</v>
      </c>
      <c r="AJ116" s="4" t="str">
        <f t="shared" si="375"/>
        <v>L1 - Below Average</v>
      </c>
      <c r="AK116" s="4" t="str">
        <f t="shared" si="376"/>
        <v>Outstanding verbal skills! Your ability to understand, interpret, and express ideas through words is exceptional. Keep pushing the limits to master even more advanced language tasks.</v>
      </c>
      <c r="AL116" s="4" t="str">
        <f t="shared" ref="AL116:AM116" si="377">SWITCH(AI116,"L1 -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6" s="4" t="str">
        <f t="shared" si="377"/>
        <v>Your performance indicates that there’s room for improvement in understanding and applying quantitative concepts. With more practice, you can strengthen your skills in this area.</v>
      </c>
      <c r="AN116" s="4" t="str">
        <f t="shared" si="378"/>
        <v>You have a strong foundation and are performing well across all categories. Keep up the great work and aim for continuous improvement to achieve even higher levels of performance.</v>
      </c>
      <c r="AO116" s="68" t="s">
        <v>349</v>
      </c>
      <c r="AP116" s="69">
        <v>4.0</v>
      </c>
      <c r="AQ116" s="69">
        <v>3.0</v>
      </c>
      <c r="AR116" s="69">
        <v>0.0</v>
      </c>
      <c r="AS116" s="69">
        <v>10.0</v>
      </c>
      <c r="AT116" s="68">
        <v>17.0</v>
      </c>
      <c r="AU116" s="70">
        <v>4.25</v>
      </c>
      <c r="AV116" s="54" t="str">
        <f t="shared" si="379"/>
        <v>L2 - GCC</v>
      </c>
      <c r="AW116" s="32" t="str">
        <f t="shared" si="380"/>
        <v>GCC</v>
      </c>
      <c r="AX116" s="32" t="str">
        <f t="shared" si="381"/>
        <v>L2</v>
      </c>
      <c r="AY116" s="30" t="str">
        <f t="shared" si="382"/>
        <v>Roles in GCCs, GSIs or mid-tier product companies.</v>
      </c>
      <c r="AZ116" s="30" t="str">
        <f t="shared" si="383"/>
        <v>Your solid understanding of algorithms and data structures fits roles like Backend Developer or Application Engineer.</v>
      </c>
      <c r="BA116" s="65">
        <v>0.0</v>
      </c>
      <c r="BB116" s="71">
        <v>0.0</v>
      </c>
      <c r="BC116" s="72">
        <v>0.0</v>
      </c>
      <c r="BD116" s="73">
        <v>0.0</v>
      </c>
      <c r="BE116" s="74">
        <v>0.0</v>
      </c>
      <c r="BF116" s="68">
        <v>0.0</v>
      </c>
      <c r="BG116" s="32" t="str">
        <f t="shared" si="384"/>
        <v>LEVEL 1 PROFICIENCY</v>
      </c>
      <c r="BH116" s="32" t="str">
        <f t="shared" si="385"/>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7" hidden="1">
      <c r="A117" s="35" t="s">
        <v>350</v>
      </c>
      <c r="B117" s="35"/>
      <c r="C117" s="35" t="s">
        <v>351</v>
      </c>
      <c r="D117" s="30" t="b">
        <v>1</v>
      </c>
      <c r="E117" s="32" t="b">
        <v>0</v>
      </c>
      <c r="F117" s="32" t="b">
        <v>0</v>
      </c>
      <c r="G117" s="30">
        <v>3.0</v>
      </c>
      <c r="H117" s="30">
        <v>8.0</v>
      </c>
      <c r="I117" s="30">
        <v>6.0</v>
      </c>
      <c r="J117" s="30">
        <v>7.0</v>
      </c>
      <c r="K117" s="30">
        <v>3.0</v>
      </c>
      <c r="L117" s="30"/>
      <c r="M117" s="30"/>
      <c r="N117" s="30"/>
      <c r="O117" s="30"/>
      <c r="P117" s="30"/>
      <c r="Q117" s="30" t="s">
        <v>69</v>
      </c>
      <c r="R117" s="59" t="s">
        <v>70</v>
      </c>
      <c r="S117" s="30" t="s">
        <v>168</v>
      </c>
      <c r="AG117" s="4"/>
      <c r="AH117" s="4"/>
      <c r="AI117" s="4"/>
      <c r="AJ117" s="4"/>
      <c r="AK117" s="4"/>
      <c r="AL117" s="4"/>
      <c r="AM117" s="4"/>
      <c r="AN117" s="4"/>
    </row>
    <row r="118" hidden="1">
      <c r="A118" s="31" t="s">
        <v>352</v>
      </c>
      <c r="B118" s="31"/>
      <c r="C118" s="34" t="s">
        <v>353</v>
      </c>
      <c r="D118" s="32" t="b">
        <v>0</v>
      </c>
      <c r="E118" s="30" t="b">
        <v>1</v>
      </c>
      <c r="F118" s="32" t="b">
        <v>0</v>
      </c>
      <c r="S118" s="30" t="s">
        <v>168</v>
      </c>
      <c r="T118" s="30">
        <v>1.0</v>
      </c>
      <c r="U118" s="36">
        <v>4.0</v>
      </c>
      <c r="V118" s="36">
        <v>3.0</v>
      </c>
      <c r="W118" s="68">
        <v>2.0</v>
      </c>
      <c r="X118" s="68">
        <v>0.0</v>
      </c>
      <c r="Y118" s="68">
        <v>0.0</v>
      </c>
      <c r="Z118" s="68">
        <v>0.0</v>
      </c>
      <c r="AA118" s="68">
        <v>2.0</v>
      </c>
      <c r="AB118" s="68">
        <v>3.0</v>
      </c>
      <c r="AC118" s="33">
        <f t="shared" ref="AC118:AC120" si="387">T118+U118+V118</f>
        <v>8</v>
      </c>
      <c r="AD118" s="33">
        <f t="shared" ref="AD118:AD120" si="388">W118+X118+Y118</f>
        <v>2</v>
      </c>
      <c r="AE118" s="33">
        <f t="shared" ref="AE118:AE120" si="389">Z118+AA118+AB118</f>
        <v>5</v>
      </c>
      <c r="AF118" s="68">
        <v>9.0</v>
      </c>
      <c r="AG118" s="4" t="str">
        <f t="shared" ref="AG118:AG120" si="390">IF(AF118&lt;=8, "L1 - Below Average", IF(AF118&lt;=26, "L2 - Above Average", IF(AF118&lt;=50, "L3 - Exceptional", "Out of Range")))</f>
        <v>L2 - Above Average</v>
      </c>
      <c r="AH118" s="4" t="str">
        <f t="shared" ref="AH118:AH120" si="391">IF((T118+U118+V118)&lt;=3, "L1 - Below Average", IF((T118+U118+V118)&lt;=11, "L2 - Above Average", IF((T118+U118+V118)&lt;=17, "L3 - Exceptional", "Out of Range")))</f>
        <v>L2 - Above Average</v>
      </c>
      <c r="AI118" s="4" t="str">
        <f t="shared" ref="AI118:AI120" si="392">IF((W118+X118+Y118)&lt;=5, "L1 - Below Average", IF((W118+X118+Y118)&lt;=9, "L2 - Above Average", IF((W118+X118+Y118)&lt;=15, "L3 - Exceptional", "Out of Range")))</f>
        <v>L1 - Below Average</v>
      </c>
      <c r="AJ118" s="4" t="str">
        <f t="shared" ref="AJ118:AJ120" si="393">IF((Z118+AA118+AB118)&lt;=4, "L1 - Below Average", IF((Z118+AA118+AB118)&lt;=6, "L2 - Above Average", IF((Z118+AA118+AB118)&lt;=18, "L3 - Exceptional", "Out of Range")))</f>
        <v>L2 - Above Average</v>
      </c>
      <c r="AK118" s="4" t="str">
        <f t="shared" ref="AK118:AK120" si="394">SWITCH(AH118,"L1 -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18" s="4" t="str">
        <f t="shared" ref="AL118:AM118" si="386">SWITCH(AI118,"L1 -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8" s="4" t="str">
        <f t="shared" si="386"/>
        <v>You’ve demonstrated a solid grasp of quantitative reasoning and problem-solving. Keep refining your skills for even greater efficiency and speed in tackling complex problems.</v>
      </c>
      <c r="AN118" s="4" t="str">
        <f t="shared" ref="AN118:AN120" si="396">SWITCH(AG118,"L1 -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18" s="4"/>
      <c r="AP118" s="4"/>
      <c r="AQ118" s="4"/>
      <c r="AR118" s="4"/>
      <c r="AS118" s="4"/>
      <c r="AT118" s="4"/>
      <c r="AU118" s="4"/>
      <c r="AV118" s="4"/>
      <c r="AW118" s="4"/>
      <c r="AX118" s="4"/>
      <c r="AY118" s="4"/>
      <c r="AZ118" s="4"/>
      <c r="BA118" s="4"/>
      <c r="BB118" s="4"/>
      <c r="BC118" s="4"/>
      <c r="BD118" s="4"/>
      <c r="BE118" s="4"/>
      <c r="BF118" s="4"/>
      <c r="BG118" s="4"/>
      <c r="BH118" s="4"/>
    </row>
    <row r="119">
      <c r="A119" s="35" t="s">
        <v>354</v>
      </c>
      <c r="B119" s="35" t="str">
        <f t="shared" ref="B119:B120" si="397">UPPER(A119)</f>
        <v>BUSHRA KHANUM</v>
      </c>
      <c r="C119" s="35" t="s">
        <v>355</v>
      </c>
      <c r="D119" s="30" t="b">
        <v>1</v>
      </c>
      <c r="E119" s="30" t="b">
        <v>1</v>
      </c>
      <c r="F119" s="30" t="b">
        <v>1</v>
      </c>
      <c r="G119" s="30">
        <v>3.0</v>
      </c>
      <c r="H119" s="38">
        <v>4.0</v>
      </c>
      <c r="I119" s="38">
        <v>6.0</v>
      </c>
      <c r="J119" s="38">
        <v>7.0</v>
      </c>
      <c r="K119" s="38">
        <v>3.0</v>
      </c>
      <c r="L119" s="38">
        <f t="shared" ref="L119:L120" si="398">SUM(H119:K119)</f>
        <v>20</v>
      </c>
      <c r="M119" s="30">
        <f t="shared" ref="M119:M120" si="399">ROUND((H119/L119)*100,0)</f>
        <v>20</v>
      </c>
      <c r="N119" s="30">
        <f t="shared" ref="N119:N120" si="400">ROUND((I119/L119)*100,0)</f>
        <v>30</v>
      </c>
      <c r="O119" s="30">
        <f t="shared" ref="O119:O120" si="401">ROUND((J119/L119)*100,0)</f>
        <v>35</v>
      </c>
      <c r="P119" s="30">
        <f t="shared" ref="P119:P120" si="402">ROUND((K119/L119)*100,0)</f>
        <v>15</v>
      </c>
      <c r="Q119" s="39" t="s">
        <v>65</v>
      </c>
      <c r="R119" s="40" t="s">
        <v>66</v>
      </c>
      <c r="S119" s="30" t="s">
        <v>173</v>
      </c>
      <c r="T119" s="41">
        <v>2.0</v>
      </c>
      <c r="U119" s="61">
        <v>4.0</v>
      </c>
      <c r="V119" s="62">
        <v>6.0</v>
      </c>
      <c r="W119" s="63">
        <v>3.0</v>
      </c>
      <c r="X119" s="64">
        <v>2.0</v>
      </c>
      <c r="Y119" s="65">
        <v>0.0</v>
      </c>
      <c r="Z119" s="66">
        <v>0.0</v>
      </c>
      <c r="AA119" s="65">
        <v>2.0</v>
      </c>
      <c r="AB119" s="67">
        <v>0.0</v>
      </c>
      <c r="AC119" s="48">
        <f t="shared" si="387"/>
        <v>12</v>
      </c>
      <c r="AD119" s="49">
        <f t="shared" si="388"/>
        <v>5</v>
      </c>
      <c r="AE119" s="50">
        <f t="shared" si="389"/>
        <v>2</v>
      </c>
      <c r="AF119" s="77">
        <v>7.0</v>
      </c>
      <c r="AG119" s="4" t="str">
        <f t="shared" si="390"/>
        <v>L1 - Below Average</v>
      </c>
      <c r="AH119" s="4" t="str">
        <f t="shared" si="391"/>
        <v>L3 - Exceptional</v>
      </c>
      <c r="AI119" s="4" t="str">
        <f t="shared" si="392"/>
        <v>L1 - Below Average</v>
      </c>
      <c r="AJ119" s="4" t="str">
        <f t="shared" si="393"/>
        <v>L1 - Below Average</v>
      </c>
      <c r="AK119" s="4" t="str">
        <f t="shared" si="394"/>
        <v>Outstanding verbal skills! Your ability to understand, interpret, and express ideas through words is exceptional. Keep pushing the limits to master even more advanced language tasks.</v>
      </c>
      <c r="AL119" s="4" t="str">
        <f t="shared" ref="AL119:AM119" si="395">SWITCH(AI119,"L1 -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19" s="4" t="str">
        <f t="shared" si="395"/>
        <v>Your performance indicates that there’s room for improvement in understanding and applying quantitative concepts. With more practice, you can strengthen your skills in this area.</v>
      </c>
      <c r="AN119" s="4" t="str">
        <f t="shared" si="396"/>
        <v>You’ve made a solid start, but there’s room for growth in all areas of aptitude. With continued effort and practice, you’ll see significant improvement. Stay focused and keep working on strengthening your skills.</v>
      </c>
      <c r="AO119" s="68" t="s">
        <v>356</v>
      </c>
      <c r="AP119" s="69">
        <v>6.0</v>
      </c>
      <c r="AQ119" s="69">
        <v>0.0</v>
      </c>
      <c r="AR119" s="69">
        <v>4.0</v>
      </c>
      <c r="AS119" s="69">
        <v>3.0</v>
      </c>
      <c r="AT119" s="68">
        <v>13.0</v>
      </c>
      <c r="AU119" s="70">
        <v>3.25</v>
      </c>
      <c r="AV119" s="54" t="str">
        <f t="shared" ref="AV119:AV120" si="404">IF(AU119&lt;=1, "L4 - Basics", IF(AU119&lt;=3, "L3 - GSI", IF(AU119&lt;=6, "L2 - GCC", "L1 - MAANG")))</f>
        <v>L2 - GCC</v>
      </c>
      <c r="AW119" s="32" t="str">
        <f t="shared" ref="AW119:AW120" si="405">SWITCH(AV119,"L1 - MAANG", "MAANG","L2 - GCC","GCC","L3 - GSI","GSI","L4 - Basics","BASIC","other")</f>
        <v>GCC</v>
      </c>
      <c r="AX119" s="32" t="str">
        <f t="shared" ref="AX119:AX120" si="406">SWITCH(AV119,"L1 - MAANG", "L1","L2 - GCC","L2","L3 - GSI","L3","L4 - Basics","L4","other")</f>
        <v>L2</v>
      </c>
      <c r="AY119" s="30" t="str">
        <f t="shared" ref="AY119:AY120" si="407">SWITCH(AV119,"L1 -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19" s="30" t="str">
        <f t="shared" ref="AZ119:AZ120" si="408">SWITCH(AV119,"L1 -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19" s="65">
        <v>0.0</v>
      </c>
      <c r="BB119" s="71">
        <v>0.0</v>
      </c>
      <c r="BC119" s="72">
        <v>0.0</v>
      </c>
      <c r="BD119" s="73">
        <v>0.0</v>
      </c>
      <c r="BE119" s="74">
        <v>0.0</v>
      </c>
      <c r="BF119" s="68">
        <v>0.0</v>
      </c>
      <c r="BG119" s="32" t="str">
        <f t="shared" ref="BG119:BG120" si="409">if(BF119&lt;=6,"LEVEL 1 PROFICIENCY", if(#REF!&lt;=22,"LEVEL 2 PROFICIENCY",IF(#REF!&lt;=43,"LEVEL 3 PROFICIENCY","LEVEL 4 PROFICIENCY")))</f>
        <v>LEVEL 1 PROFICIENCY</v>
      </c>
      <c r="BH119" s="32" t="str">
        <f t="shared" ref="BH119:BH120" si="410">SWITCH(BG119,"LEVEL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0">
      <c r="A120" s="35" t="s">
        <v>357</v>
      </c>
      <c r="B120" s="35" t="str">
        <f t="shared" si="397"/>
        <v>CHANDANA S GOWDA</v>
      </c>
      <c r="C120" s="35" t="s">
        <v>358</v>
      </c>
      <c r="D120" s="30" t="b">
        <v>1</v>
      </c>
      <c r="E120" s="30" t="b">
        <v>1</v>
      </c>
      <c r="F120" s="30" t="b">
        <v>1</v>
      </c>
      <c r="G120" s="30">
        <v>3.0</v>
      </c>
      <c r="H120" s="38">
        <v>5.0</v>
      </c>
      <c r="I120" s="38">
        <v>6.0</v>
      </c>
      <c r="J120" s="38">
        <v>7.0</v>
      </c>
      <c r="K120" s="38">
        <v>3.0</v>
      </c>
      <c r="L120" s="38">
        <f t="shared" si="398"/>
        <v>21</v>
      </c>
      <c r="M120" s="30">
        <f t="shared" si="399"/>
        <v>24</v>
      </c>
      <c r="N120" s="30">
        <f t="shared" si="400"/>
        <v>29</v>
      </c>
      <c r="O120" s="30">
        <f t="shared" si="401"/>
        <v>33</v>
      </c>
      <c r="P120" s="30">
        <f t="shared" si="402"/>
        <v>14</v>
      </c>
      <c r="Q120" s="39" t="s">
        <v>65</v>
      </c>
      <c r="R120" s="40" t="s">
        <v>66</v>
      </c>
      <c r="S120" s="30" t="s">
        <v>173</v>
      </c>
      <c r="T120" s="41">
        <v>3.0</v>
      </c>
      <c r="U120" s="61">
        <v>6.0</v>
      </c>
      <c r="V120" s="62">
        <v>6.0</v>
      </c>
      <c r="W120" s="63">
        <v>5.0</v>
      </c>
      <c r="X120" s="64">
        <v>0.0</v>
      </c>
      <c r="Y120" s="65">
        <v>4.0</v>
      </c>
      <c r="Z120" s="66">
        <v>0.0</v>
      </c>
      <c r="AA120" s="65">
        <v>4.0</v>
      </c>
      <c r="AB120" s="67">
        <v>6.0</v>
      </c>
      <c r="AC120" s="48">
        <f t="shared" si="387"/>
        <v>15</v>
      </c>
      <c r="AD120" s="49">
        <f t="shared" si="388"/>
        <v>9</v>
      </c>
      <c r="AE120" s="50">
        <f t="shared" si="389"/>
        <v>10</v>
      </c>
      <c r="AF120" s="77">
        <v>24.0</v>
      </c>
      <c r="AG120" s="4" t="str">
        <f t="shared" si="390"/>
        <v>L2 - Above Average</v>
      </c>
      <c r="AH120" s="4" t="str">
        <f t="shared" si="391"/>
        <v>L3 - Exceptional</v>
      </c>
      <c r="AI120" s="4" t="str">
        <f t="shared" si="392"/>
        <v>L2 - Above Average</v>
      </c>
      <c r="AJ120" s="4" t="str">
        <f t="shared" si="393"/>
        <v>L3 - Exceptional</v>
      </c>
      <c r="AK120" s="4" t="str">
        <f t="shared" si="394"/>
        <v>Outstanding verbal skills! Your ability to understand, interpret, and express ideas through words is exceptional. Keep pushing the limits to master even more advanced language tasks.</v>
      </c>
      <c r="AL120" s="4" t="str">
        <f t="shared" ref="AL120:AM120" si="403">SWITCH(AI120,"L1 -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0" s="4" t="str">
        <f t="shared" si="403"/>
        <v>Excellent work! You have shown exceptional aptitude in quantitative reasoning, tackling problems with ease and accuracy. Keep up the great work, and challenge yourself further to stay ahead.</v>
      </c>
      <c r="AN120" s="4" t="str">
        <f t="shared" si="396"/>
        <v>You have a strong foundation and are performing well across all categories. Keep up the great work and aim for continuous improvement to achieve even higher levels of performance.</v>
      </c>
      <c r="AO120" s="68" t="s">
        <v>359</v>
      </c>
      <c r="AP120" s="69">
        <v>5.0</v>
      </c>
      <c r="AQ120" s="69">
        <v>0.0</v>
      </c>
      <c r="AR120" s="69">
        <v>2.0</v>
      </c>
      <c r="AS120" s="69">
        <v>3.0</v>
      </c>
      <c r="AT120" s="68">
        <v>10.0</v>
      </c>
      <c r="AU120" s="70">
        <v>2.5</v>
      </c>
      <c r="AV120" s="54" t="str">
        <f t="shared" si="404"/>
        <v>L3 - GSI</v>
      </c>
      <c r="AW120" s="32" t="str">
        <f t="shared" si="405"/>
        <v>GSI</v>
      </c>
      <c r="AX120" s="32" t="str">
        <f t="shared" si="406"/>
        <v>L3</v>
      </c>
      <c r="AY120" s="30" t="str">
        <f t="shared" si="407"/>
        <v>Entry-level roles in service-based companies or startups.</v>
      </c>
      <c r="AZ120" s="30" t="str">
        <f t="shared" si="408"/>
        <v>You currently fit roles such as Junior Developer, Support Engineer, or Test Engineer. Build on your fundamentals to grow into advanced positions.</v>
      </c>
      <c r="BA120" s="65">
        <v>0.0</v>
      </c>
      <c r="BB120" s="71">
        <v>0.0</v>
      </c>
      <c r="BC120" s="72">
        <v>0.0</v>
      </c>
      <c r="BD120" s="73">
        <v>0.0</v>
      </c>
      <c r="BE120" s="74">
        <v>0.0</v>
      </c>
      <c r="BF120" s="68">
        <v>0.0</v>
      </c>
      <c r="BG120" s="32" t="str">
        <f t="shared" si="409"/>
        <v>LEVEL 1 PROFICIENCY</v>
      </c>
      <c r="BH120" s="32" t="str">
        <f t="shared" si="410"/>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1" hidden="1">
      <c r="A121" s="35" t="s">
        <v>360</v>
      </c>
      <c r="B121" s="35"/>
      <c r="C121" s="35" t="s">
        <v>361</v>
      </c>
      <c r="D121" s="30" t="b">
        <v>1</v>
      </c>
      <c r="E121" s="32" t="b">
        <v>0</v>
      </c>
      <c r="F121" s="32" t="b">
        <v>0</v>
      </c>
      <c r="G121" s="30">
        <v>3.0</v>
      </c>
      <c r="H121" s="30">
        <v>0.0</v>
      </c>
      <c r="I121" s="30">
        <v>6.0</v>
      </c>
      <c r="J121" s="30">
        <v>7.0</v>
      </c>
      <c r="K121" s="30">
        <v>3.0</v>
      </c>
      <c r="L121" s="30"/>
      <c r="M121" s="30"/>
      <c r="N121" s="30"/>
      <c r="O121" s="30"/>
      <c r="P121" s="30"/>
      <c r="Q121" s="30" t="s">
        <v>65</v>
      </c>
      <c r="R121" s="59" t="s">
        <v>66</v>
      </c>
      <c r="S121" s="30" t="s">
        <v>168</v>
      </c>
      <c r="AG121" s="4"/>
      <c r="AH121" s="4"/>
      <c r="AI121" s="4"/>
      <c r="AJ121" s="4"/>
      <c r="AK121" s="4"/>
      <c r="AL121" s="4"/>
      <c r="AM121" s="4"/>
      <c r="AN121" s="4"/>
    </row>
    <row r="122">
      <c r="A122" s="35" t="s">
        <v>362</v>
      </c>
      <c r="B122" s="35" t="str">
        <f>UPPER(A122)</f>
        <v>GOWDA YASHVI MANJUNATH</v>
      </c>
      <c r="C122" s="35" t="s">
        <v>363</v>
      </c>
      <c r="D122" s="30" t="b">
        <v>1</v>
      </c>
      <c r="E122" s="30" t="b">
        <v>1</v>
      </c>
      <c r="F122" s="30" t="b">
        <v>1</v>
      </c>
      <c r="G122" s="30">
        <v>3.0</v>
      </c>
      <c r="H122" s="38">
        <v>8.0</v>
      </c>
      <c r="I122" s="38">
        <v>6.0</v>
      </c>
      <c r="J122" s="38">
        <v>7.0</v>
      </c>
      <c r="K122" s="38">
        <v>3.0</v>
      </c>
      <c r="L122" s="38">
        <f>SUM(H122:K122)</f>
        <v>24</v>
      </c>
      <c r="M122" s="30">
        <f>ROUND((H122/L122)*100,0)</f>
        <v>33</v>
      </c>
      <c r="N122" s="30">
        <f>ROUND((I122/L122)*100,0)</f>
        <v>25</v>
      </c>
      <c r="O122" s="30">
        <f>ROUND((J122/L122)*100,0)</f>
        <v>29</v>
      </c>
      <c r="P122" s="30">
        <f>ROUND((K122/L122)*100,0)</f>
        <v>13</v>
      </c>
      <c r="Q122" s="39" t="s">
        <v>69</v>
      </c>
      <c r="R122" s="40" t="s">
        <v>70</v>
      </c>
      <c r="S122" s="30" t="s">
        <v>173</v>
      </c>
      <c r="T122" s="41">
        <v>2.0</v>
      </c>
      <c r="U122" s="61">
        <v>4.0</v>
      </c>
      <c r="V122" s="62">
        <v>3.0</v>
      </c>
      <c r="W122" s="63">
        <v>2.0</v>
      </c>
      <c r="X122" s="64">
        <v>2.0</v>
      </c>
      <c r="Y122" s="65">
        <v>0.0</v>
      </c>
      <c r="Z122" s="66">
        <v>0.0</v>
      </c>
      <c r="AA122" s="65">
        <v>4.0</v>
      </c>
      <c r="AB122" s="67">
        <v>0.0</v>
      </c>
      <c r="AC122" s="48">
        <f>T122+U122+V122</f>
        <v>9</v>
      </c>
      <c r="AD122" s="49">
        <f>W122+X122+Y122</f>
        <v>4</v>
      </c>
      <c r="AE122" s="50">
        <f>Z122+AA122+AB122</f>
        <v>4</v>
      </c>
      <c r="AF122" s="77">
        <v>10.0</v>
      </c>
      <c r="AG122" s="4" t="str">
        <f>IF(AF122&lt;=8, "L1 - Below Average", IF(AF122&lt;=26, "L2 - Above Average", IF(AF122&lt;=50, "L3 - Exceptional", "Out of Range")))</f>
        <v>L2 - Above Average</v>
      </c>
      <c r="AH122" s="4" t="str">
        <f>IF((T122+U122+V122)&lt;=3, "L1 - Below Average", IF((T122+U122+V122)&lt;=11, "L2 - Above Average", IF((T122+U122+V122)&lt;=17, "L3 - Exceptional", "Out of Range")))</f>
        <v>L2 - Above Average</v>
      </c>
      <c r="AI122" s="4" t="str">
        <f>IF((W122+X122+Y122)&lt;=5, "L1 - Below Average", IF((W122+X122+Y122)&lt;=9, "L2 - Above Average", IF((W122+X122+Y122)&lt;=15, "L3 - Exceptional", "Out of Range")))</f>
        <v>L1 - Below Average</v>
      </c>
      <c r="AJ122" s="4" t="str">
        <f>IF((Z122+AA122+AB122)&lt;=4, "L1 - Below Average", IF((Z122+AA122+AB122)&lt;=6, "L2 - Above Average", IF((Z122+AA122+AB122)&lt;=18, "L3 - Exceptional", "Out of Range")))</f>
        <v>L1 - Below Average</v>
      </c>
      <c r="AK122" s="4" t="str">
        <f>SWITCH(AH122,"L1 -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22" s="4" t="str">
        <f t="shared" ref="AL122:AM122" si="411">SWITCH(AI122,"L1 -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2" s="4" t="str">
        <f t="shared" si="411"/>
        <v>Your performance indicates that there’s room for improvement in understanding and applying quantitative concepts. With more practice, you can strengthen your skills in this area.</v>
      </c>
      <c r="AN122" s="4" t="str">
        <f>SWITCH(AG122,"L1 -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22" s="68" t="s">
        <v>364</v>
      </c>
      <c r="AP122" s="69">
        <v>5.0</v>
      </c>
      <c r="AQ122" s="69">
        <v>5.0</v>
      </c>
      <c r="AR122" s="69">
        <v>0.0</v>
      </c>
      <c r="AS122" s="69">
        <v>3.0</v>
      </c>
      <c r="AT122" s="68">
        <v>13.0</v>
      </c>
      <c r="AU122" s="70">
        <v>3.25</v>
      </c>
      <c r="AV122" s="54" t="str">
        <f>IF(AU122&lt;=1, "L4 - Basics", IF(AU122&lt;=3, "L3 - GSI", IF(AU122&lt;=6, "L2 - GCC", "L1 - MAANG")))</f>
        <v>L2 - GCC</v>
      </c>
      <c r="AW122" s="32" t="str">
        <f>SWITCH(AV122,"L1 - MAANG", "MAANG","L2 - GCC","GCC","L3 - GSI","GSI","L4 - Basics","BASIC","other")</f>
        <v>GCC</v>
      </c>
      <c r="AX122" s="32" t="str">
        <f>SWITCH(AV122,"L1 - MAANG", "L1","L2 - GCC","L2","L3 - GSI","L3","L4 - Basics","L4","other")</f>
        <v>L2</v>
      </c>
      <c r="AY122" s="30" t="str">
        <f>SWITCH(AV122,"L1 -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22" s="30" t="str">
        <f>SWITCH(AV122,"L1 -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22" s="65">
        <v>0.0</v>
      </c>
      <c r="BB122" s="71">
        <v>0.0</v>
      </c>
      <c r="BC122" s="72">
        <v>0.0</v>
      </c>
      <c r="BD122" s="73">
        <v>0.0</v>
      </c>
      <c r="BE122" s="74">
        <v>0.0</v>
      </c>
      <c r="BF122" s="68">
        <v>0.0</v>
      </c>
      <c r="BG122" s="32" t="str">
        <f>if(BF122&lt;=6,"LEVEL 1 PROFICIENCY", if(#REF!&lt;=22,"LEVEL 2 PROFICIENCY",IF(#REF!&lt;=43,"LEVEL 3 PROFICIENCY","LEVEL 4 PROFICIENCY")))</f>
        <v>LEVEL 1 PROFICIENCY</v>
      </c>
      <c r="BH122" s="32" t="str">
        <f>SWITCH(BG122,"LEVEL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3" hidden="1">
      <c r="A123" s="35" t="s">
        <v>365</v>
      </c>
      <c r="B123" s="35"/>
      <c r="C123" s="35" t="s">
        <v>366</v>
      </c>
      <c r="D123" s="30" t="b">
        <v>1</v>
      </c>
      <c r="E123" s="32" t="b">
        <v>0</v>
      </c>
      <c r="F123" s="32" t="b">
        <v>0</v>
      </c>
      <c r="G123" s="30">
        <v>3.0</v>
      </c>
      <c r="H123" s="30">
        <v>4.0</v>
      </c>
      <c r="I123" s="30">
        <v>6.0</v>
      </c>
      <c r="J123" s="30">
        <v>7.0</v>
      </c>
      <c r="K123" s="30">
        <v>3.0</v>
      </c>
      <c r="L123" s="30"/>
      <c r="M123" s="30"/>
      <c r="N123" s="30"/>
      <c r="O123" s="30"/>
      <c r="P123" s="30"/>
      <c r="Q123" s="30" t="s">
        <v>65</v>
      </c>
      <c r="R123" s="59" t="s">
        <v>66</v>
      </c>
      <c r="S123" s="30" t="s">
        <v>168</v>
      </c>
      <c r="AG123" s="4"/>
      <c r="AH123" s="4"/>
      <c r="AI123" s="4"/>
      <c r="AJ123" s="4"/>
      <c r="AK123" s="4"/>
      <c r="AL123" s="4"/>
      <c r="AM123" s="4"/>
      <c r="AN123" s="4"/>
    </row>
    <row r="124">
      <c r="A124" s="35" t="s">
        <v>367</v>
      </c>
      <c r="B124" s="35" t="str">
        <f>UPPER(A124)</f>
        <v>JEEVA S</v>
      </c>
      <c r="C124" s="35" t="s">
        <v>368</v>
      </c>
      <c r="D124" s="30" t="b">
        <v>1</v>
      </c>
      <c r="E124" s="30" t="b">
        <v>1</v>
      </c>
      <c r="F124" s="30" t="b">
        <v>1</v>
      </c>
      <c r="G124" s="30">
        <v>3.0</v>
      </c>
      <c r="H124" s="38">
        <v>2.0</v>
      </c>
      <c r="I124" s="38">
        <v>6.0</v>
      </c>
      <c r="J124" s="38">
        <v>7.0</v>
      </c>
      <c r="K124" s="38">
        <v>3.0</v>
      </c>
      <c r="L124" s="38">
        <f>SUM(H124:K124)</f>
        <v>18</v>
      </c>
      <c r="M124" s="30">
        <f>ROUND((H124/L124)*100,0)</f>
        <v>11</v>
      </c>
      <c r="N124" s="30">
        <f>ROUND((I124/L124)*100,0)</f>
        <v>33</v>
      </c>
      <c r="O124" s="30">
        <f>ROUND((J124/L124)*100,0)</f>
        <v>39</v>
      </c>
      <c r="P124" s="30">
        <f>ROUND((K124/L124)*100,0)</f>
        <v>17</v>
      </c>
      <c r="Q124" s="39" t="s">
        <v>65</v>
      </c>
      <c r="R124" s="40" t="s">
        <v>66</v>
      </c>
      <c r="S124" s="30" t="s">
        <v>173</v>
      </c>
      <c r="T124" s="41">
        <v>1.0</v>
      </c>
      <c r="U124" s="61">
        <v>0.0</v>
      </c>
      <c r="V124" s="62">
        <v>5.0</v>
      </c>
      <c r="W124" s="63">
        <v>1.0</v>
      </c>
      <c r="X124" s="64">
        <v>2.0</v>
      </c>
      <c r="Y124" s="65">
        <v>3.0</v>
      </c>
      <c r="Z124" s="66">
        <v>0.0</v>
      </c>
      <c r="AA124" s="65">
        <v>2.0</v>
      </c>
      <c r="AB124" s="67">
        <v>3.0</v>
      </c>
      <c r="AC124" s="48">
        <f>T124+U124+V124</f>
        <v>6</v>
      </c>
      <c r="AD124" s="49">
        <f>W124+X124+Y124</f>
        <v>6</v>
      </c>
      <c r="AE124" s="50">
        <f>Z124+AA124+AB124</f>
        <v>5</v>
      </c>
      <c r="AF124" s="77">
        <v>14.0</v>
      </c>
      <c r="AG124" s="4" t="str">
        <f>IF(AF124&lt;=8, "L1 - Below Average", IF(AF124&lt;=26, "L2 - Above Average", IF(AF124&lt;=50, "L3 - Exceptional", "Out of Range")))</f>
        <v>L2 - Above Average</v>
      </c>
      <c r="AH124" s="4" t="str">
        <f>IF((T124+U124+V124)&lt;=3, "L1 - Below Average", IF((T124+U124+V124)&lt;=11, "L2 - Above Average", IF((T124+U124+V124)&lt;=17, "L3 - Exceptional", "Out of Range")))</f>
        <v>L2 - Above Average</v>
      </c>
      <c r="AI124" s="4" t="str">
        <f>IF((W124+X124+Y124)&lt;=5, "L1 - Below Average", IF((W124+X124+Y124)&lt;=9, "L2 - Above Average", IF((W124+X124+Y124)&lt;=15, "L3 - Exceptional", "Out of Range")))</f>
        <v>L2 - Above Average</v>
      </c>
      <c r="AJ124" s="4" t="str">
        <f>IF((Z124+AA124+AB124)&lt;=4, "L1 - Below Average", IF((Z124+AA124+AB124)&lt;=6, "L2 - Above Average", IF((Z124+AA124+AB124)&lt;=18, "L3 - Exceptional", "Out of Range")))</f>
        <v>L2 - Above Average</v>
      </c>
      <c r="AK124" s="4" t="str">
        <f>SWITCH(AH124,"L1 -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24" s="4" t="str">
        <f t="shared" ref="AL124:AM124" si="412">SWITCH(AI124,"L1 -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4" s="4" t="str">
        <f t="shared" si="412"/>
        <v>You’ve demonstrated a solid grasp of quantitative reasoning and problem-solving. Keep refining your skills for even greater efficiency and speed in tackling complex problems.</v>
      </c>
      <c r="AN124" s="4" t="str">
        <f>SWITCH(AG124,"L1 -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24" s="68" t="s">
        <v>369</v>
      </c>
      <c r="AP124" s="69">
        <v>6.0</v>
      </c>
      <c r="AQ124" s="69">
        <v>3.0</v>
      </c>
      <c r="AR124" s="69">
        <v>4.0</v>
      </c>
      <c r="AS124" s="69">
        <v>3.0</v>
      </c>
      <c r="AT124" s="68">
        <v>16.0</v>
      </c>
      <c r="AU124" s="70">
        <v>4.0</v>
      </c>
      <c r="AV124" s="54" t="str">
        <f>IF(AU124&lt;=1, "L4 - Basics", IF(AU124&lt;=3, "L3 - GSI", IF(AU124&lt;=6, "L2 - GCC", "L1 - MAANG")))</f>
        <v>L2 - GCC</v>
      </c>
      <c r="AW124" s="32" t="str">
        <f>SWITCH(AV124,"L1 - MAANG", "MAANG","L2 - GCC","GCC","L3 - GSI","GSI","L4 - Basics","BASIC","other")</f>
        <v>GCC</v>
      </c>
      <c r="AX124" s="32" t="str">
        <f>SWITCH(AV124,"L1 - MAANG", "L1","L2 - GCC","L2","L3 - GSI","L3","L4 - Basics","L4","other")</f>
        <v>L2</v>
      </c>
      <c r="AY124" s="30" t="str">
        <f>SWITCH(AV124,"L1 -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24" s="30" t="str">
        <f>SWITCH(AV124,"L1 -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24" s="65">
        <v>0.0</v>
      </c>
      <c r="BB124" s="71">
        <v>0.0</v>
      </c>
      <c r="BC124" s="72">
        <v>0.0</v>
      </c>
      <c r="BD124" s="73">
        <v>0.0</v>
      </c>
      <c r="BE124" s="74">
        <v>0.0</v>
      </c>
      <c r="BF124" s="68">
        <v>0.0</v>
      </c>
      <c r="BG124" s="32" t="str">
        <f>if(BF124&lt;=6,"LEVEL 1 PROFICIENCY", if(#REF!&lt;=22,"LEVEL 2 PROFICIENCY",IF(#REF!&lt;=43,"LEVEL 3 PROFICIENCY","LEVEL 4 PROFICIENCY")))</f>
        <v>LEVEL 1 PROFICIENCY</v>
      </c>
      <c r="BH124" s="32" t="str">
        <f>SWITCH(BG124,"LEVEL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5" hidden="1">
      <c r="A125" s="35" t="s">
        <v>370</v>
      </c>
      <c r="B125" s="35"/>
      <c r="C125" s="35" t="s">
        <v>371</v>
      </c>
      <c r="D125" s="30" t="b">
        <v>1</v>
      </c>
      <c r="E125" s="32" t="b">
        <v>0</v>
      </c>
      <c r="F125" s="32" t="b">
        <v>0</v>
      </c>
      <c r="G125" s="30">
        <v>3.0</v>
      </c>
      <c r="H125" s="30">
        <v>2.0</v>
      </c>
      <c r="I125" s="30">
        <v>6.0</v>
      </c>
      <c r="J125" s="30">
        <v>7.0</v>
      </c>
      <c r="K125" s="30">
        <v>3.0</v>
      </c>
      <c r="L125" s="30"/>
      <c r="M125" s="30"/>
      <c r="N125" s="30"/>
      <c r="O125" s="30"/>
      <c r="P125" s="30"/>
      <c r="Q125" s="30" t="s">
        <v>65</v>
      </c>
      <c r="R125" s="59" t="s">
        <v>66</v>
      </c>
      <c r="S125" s="30" t="s">
        <v>168</v>
      </c>
      <c r="AG125" s="4"/>
      <c r="AH125" s="4"/>
      <c r="AI125" s="4"/>
      <c r="AJ125" s="4"/>
      <c r="AK125" s="4"/>
      <c r="AL125" s="4"/>
      <c r="AM125" s="4"/>
      <c r="AN125" s="4"/>
    </row>
    <row r="126" hidden="1">
      <c r="A126" s="35" t="s">
        <v>372</v>
      </c>
      <c r="B126" s="35"/>
      <c r="C126" s="35" t="s">
        <v>373</v>
      </c>
      <c r="D126" s="30" t="b">
        <v>1</v>
      </c>
      <c r="E126" s="32" t="b">
        <v>0</v>
      </c>
      <c r="F126" s="32" t="b">
        <v>0</v>
      </c>
      <c r="G126" s="30">
        <v>3.0</v>
      </c>
      <c r="H126" s="30">
        <v>3.0</v>
      </c>
      <c r="I126" s="30">
        <v>6.0</v>
      </c>
      <c r="J126" s="30">
        <v>7.0</v>
      </c>
      <c r="K126" s="30">
        <v>3.0</v>
      </c>
      <c r="L126" s="30"/>
      <c r="M126" s="30"/>
      <c r="N126" s="30"/>
      <c r="O126" s="30"/>
      <c r="P126" s="30"/>
      <c r="Q126" s="30" t="s">
        <v>65</v>
      </c>
      <c r="R126" s="59" t="s">
        <v>66</v>
      </c>
      <c r="S126" s="30" t="s">
        <v>168</v>
      </c>
      <c r="AG126" s="4"/>
      <c r="AH126" s="4"/>
      <c r="AI126" s="4"/>
      <c r="AJ126" s="4"/>
      <c r="AK126" s="4"/>
      <c r="AL126" s="4"/>
      <c r="AM126" s="4"/>
      <c r="AN126" s="4"/>
    </row>
    <row r="127">
      <c r="A127" s="35" t="s">
        <v>374</v>
      </c>
      <c r="B127" s="35" t="str">
        <f t="shared" ref="B127:B129" si="414">UPPER(A127)</f>
        <v>MUHAMMAD ABUBAKR</v>
      </c>
      <c r="C127" s="35" t="s">
        <v>375</v>
      </c>
      <c r="D127" s="30" t="b">
        <v>1</v>
      </c>
      <c r="E127" s="30" t="b">
        <v>1</v>
      </c>
      <c r="F127" s="30" t="b">
        <v>1</v>
      </c>
      <c r="G127" s="30">
        <v>3.0</v>
      </c>
      <c r="H127" s="38">
        <v>10.0</v>
      </c>
      <c r="I127" s="38">
        <v>6.0</v>
      </c>
      <c r="J127" s="38">
        <v>7.0</v>
      </c>
      <c r="K127" s="38">
        <v>3.0</v>
      </c>
      <c r="L127" s="38">
        <f t="shared" ref="L127:L129" si="415">SUM(H127:K127)</f>
        <v>26</v>
      </c>
      <c r="M127" s="30">
        <f t="shared" ref="M127:M129" si="416">ROUND((H127/L127)*100,0)</f>
        <v>38</v>
      </c>
      <c r="N127" s="30">
        <f t="shared" ref="N127:N129" si="417">ROUND((I127/L127)*100,0)</f>
        <v>23</v>
      </c>
      <c r="O127" s="30">
        <f t="shared" ref="O127:O129" si="418">ROUND((J127/L127)*100,0)</f>
        <v>27</v>
      </c>
      <c r="P127" s="30">
        <f t="shared" ref="P127:P129" si="419">ROUND((K127/L127)*100,0)</f>
        <v>12</v>
      </c>
      <c r="Q127" s="39" t="s">
        <v>69</v>
      </c>
      <c r="R127" s="40" t="s">
        <v>70</v>
      </c>
      <c r="S127" s="30" t="s">
        <v>173</v>
      </c>
      <c r="T127" s="41">
        <v>2.0</v>
      </c>
      <c r="U127" s="61">
        <v>4.0</v>
      </c>
      <c r="V127" s="62">
        <v>5.0</v>
      </c>
      <c r="W127" s="63">
        <v>2.0</v>
      </c>
      <c r="X127" s="64">
        <v>2.0</v>
      </c>
      <c r="Y127" s="65">
        <v>4.0</v>
      </c>
      <c r="Z127" s="66">
        <v>0.0</v>
      </c>
      <c r="AA127" s="65">
        <v>4.0</v>
      </c>
      <c r="AB127" s="67">
        <v>9.0</v>
      </c>
      <c r="AC127" s="48">
        <f t="shared" ref="AC127:AC129" si="420">T127+U127+V127</f>
        <v>11</v>
      </c>
      <c r="AD127" s="49">
        <f t="shared" ref="AD127:AD129" si="421">W127+X127+Y127</f>
        <v>8</v>
      </c>
      <c r="AE127" s="50">
        <f t="shared" ref="AE127:AE129" si="422">Z127+AA127+AB127</f>
        <v>13</v>
      </c>
      <c r="AF127" s="77">
        <v>29.0</v>
      </c>
      <c r="AG127" s="4" t="str">
        <f t="shared" ref="AG127:AG129" si="423">IF(AF127&lt;=8, "L1 - Below Average", IF(AF127&lt;=26, "L2 - Above Average", IF(AF127&lt;=50, "L3 - Exceptional", "Out of Range")))</f>
        <v>L3 - Exceptional</v>
      </c>
      <c r="AH127" s="4" t="str">
        <f t="shared" ref="AH127:AH129" si="424">IF((T127+U127+V127)&lt;=3, "L1 - Below Average", IF((T127+U127+V127)&lt;=11, "L2 - Above Average", IF((T127+U127+V127)&lt;=17, "L3 - Exceptional", "Out of Range")))</f>
        <v>L2 - Above Average</v>
      </c>
      <c r="AI127" s="4" t="str">
        <f t="shared" ref="AI127:AI129" si="425">IF((W127+X127+Y127)&lt;=5, "L1 - Below Average", IF((W127+X127+Y127)&lt;=9, "L2 - Above Average", IF((W127+X127+Y127)&lt;=15, "L3 - Exceptional", "Out of Range")))</f>
        <v>L2 - Above Average</v>
      </c>
      <c r="AJ127" s="4" t="str">
        <f t="shared" ref="AJ127:AJ129" si="426">IF((Z127+AA127+AB127)&lt;=4, "L1 - Below Average", IF((Z127+AA127+AB127)&lt;=6, "L2 - Above Average", IF((Z127+AA127+AB127)&lt;=18, "L3 - Exceptional", "Out of Range")))</f>
        <v>L3 - Exceptional</v>
      </c>
      <c r="AK127" s="4" t="str">
        <f t="shared" ref="AK127:AK129" si="427">SWITCH(AH127,"L1 -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27" s="4" t="str">
        <f t="shared" ref="AL127:AM127" si="413">SWITCH(AI127,"L1 -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27" s="4" t="str">
        <f t="shared" si="413"/>
        <v>Excellent work! You have shown exceptional aptitude in quantitative reasoning, tackling problems with ease and accuracy. Keep up the great work, and challenge yourself further to stay ahead.</v>
      </c>
      <c r="AN127" s="4" t="str">
        <f t="shared" ref="AN127:AN129" si="429">SWITCH(AG127,"L1 -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Your aptitude is exceptional across all categories! You are excelling and have the potential to perform at the highest levels. Keep challenging yourself, and consider exploring more advanced materials to maintain your performance.</v>
      </c>
      <c r="AO127" s="68" t="s">
        <v>376</v>
      </c>
      <c r="AP127" s="69">
        <v>0.0</v>
      </c>
      <c r="AQ127" s="69">
        <v>4.0</v>
      </c>
      <c r="AR127" s="69">
        <v>3.0</v>
      </c>
      <c r="AS127" s="69">
        <v>0.0</v>
      </c>
      <c r="AT127" s="68">
        <v>7.0</v>
      </c>
      <c r="AU127" s="70">
        <v>1.75</v>
      </c>
      <c r="AV127" s="54" t="str">
        <f t="shared" ref="AV127:AV129" si="430">IF(AU127&lt;=1, "L4 - Basics", IF(AU127&lt;=3, "L3 - GSI", IF(AU127&lt;=6, "L2 - GCC", "L1 - MAANG")))</f>
        <v>L3 - GSI</v>
      </c>
      <c r="AW127" s="32" t="str">
        <f t="shared" ref="AW127:AW129" si="431">SWITCH(AV127,"L1 - MAANG", "MAANG","L2 - GCC","GCC","L3 - GSI","GSI","L4 - Basics","BASIC","other")</f>
        <v>GSI</v>
      </c>
      <c r="AX127" s="32" t="str">
        <f t="shared" ref="AX127:AX129" si="432">SWITCH(AV127,"L1 - MAANG", "L1","L2 - GCC","L2","L3 - GSI","L3","L4 - Basics","L4","other")</f>
        <v>L3</v>
      </c>
      <c r="AY127" s="30" t="str">
        <f t="shared" ref="AY127:AY129" si="433">SWITCH(AV127,"L1 -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127" s="30" t="str">
        <f t="shared" ref="AZ127:AZ129" si="434">SWITCH(AV127,"L1 -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127" s="65">
        <v>0.0</v>
      </c>
      <c r="BB127" s="71">
        <v>0.0</v>
      </c>
      <c r="BC127" s="72">
        <v>0.0</v>
      </c>
      <c r="BD127" s="73">
        <v>0.0</v>
      </c>
      <c r="BE127" s="74">
        <v>0.0</v>
      </c>
      <c r="BF127" s="68">
        <v>0.0</v>
      </c>
      <c r="BG127" s="32" t="str">
        <f t="shared" ref="BG127:BG129" si="435">if(BF127&lt;=6,"LEVEL 1 PROFICIENCY", if(#REF!&lt;=22,"LEVEL 2 PROFICIENCY",IF(#REF!&lt;=43,"LEVEL 3 PROFICIENCY","LEVEL 4 PROFICIENCY")))</f>
        <v>LEVEL 1 PROFICIENCY</v>
      </c>
      <c r="BH127" s="32" t="str">
        <f t="shared" ref="BH127:BH129" si="436">SWITCH(BG127,"LEVEL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8">
      <c r="A128" s="35" t="s">
        <v>377</v>
      </c>
      <c r="B128" s="35" t="str">
        <f t="shared" si="414"/>
        <v>PUSHPA RAGHA Y S</v>
      </c>
      <c r="C128" s="35" t="s">
        <v>378</v>
      </c>
      <c r="D128" s="30" t="b">
        <v>1</v>
      </c>
      <c r="E128" s="30" t="b">
        <v>1</v>
      </c>
      <c r="F128" s="30" t="b">
        <v>1</v>
      </c>
      <c r="G128" s="30">
        <v>3.0</v>
      </c>
      <c r="H128" s="38">
        <v>1.0</v>
      </c>
      <c r="I128" s="38">
        <v>6.0</v>
      </c>
      <c r="J128" s="38">
        <v>7.0</v>
      </c>
      <c r="K128" s="38">
        <v>3.0</v>
      </c>
      <c r="L128" s="38">
        <f t="shared" si="415"/>
        <v>17</v>
      </c>
      <c r="M128" s="30">
        <f t="shared" si="416"/>
        <v>6</v>
      </c>
      <c r="N128" s="30">
        <f t="shared" si="417"/>
        <v>35</v>
      </c>
      <c r="O128" s="30">
        <f t="shared" si="418"/>
        <v>41</v>
      </c>
      <c r="P128" s="30">
        <f t="shared" si="419"/>
        <v>18</v>
      </c>
      <c r="Q128" s="39" t="s">
        <v>65</v>
      </c>
      <c r="R128" s="40" t="s">
        <v>66</v>
      </c>
      <c r="S128" s="30" t="s">
        <v>173</v>
      </c>
      <c r="T128" s="41">
        <v>1.0</v>
      </c>
      <c r="U128" s="61">
        <v>0.0</v>
      </c>
      <c r="V128" s="62">
        <v>6.0</v>
      </c>
      <c r="W128" s="63">
        <v>5.0</v>
      </c>
      <c r="X128" s="64">
        <v>0.0</v>
      </c>
      <c r="Y128" s="65">
        <v>0.0</v>
      </c>
      <c r="Z128" s="66">
        <v>0.0</v>
      </c>
      <c r="AA128" s="65">
        <v>0.0</v>
      </c>
      <c r="AB128" s="67">
        <v>3.0</v>
      </c>
      <c r="AC128" s="48">
        <f t="shared" si="420"/>
        <v>7</v>
      </c>
      <c r="AD128" s="49">
        <f t="shared" si="421"/>
        <v>5</v>
      </c>
      <c r="AE128" s="50">
        <f t="shared" si="422"/>
        <v>3</v>
      </c>
      <c r="AF128" s="77">
        <v>8.0</v>
      </c>
      <c r="AG128" s="4" t="str">
        <f t="shared" si="423"/>
        <v>L1 - Below Average</v>
      </c>
      <c r="AH128" s="4" t="str">
        <f t="shared" si="424"/>
        <v>L2 - Above Average</v>
      </c>
      <c r="AI128" s="4" t="str">
        <f t="shared" si="425"/>
        <v>L1 - Below Average</v>
      </c>
      <c r="AJ128" s="4" t="str">
        <f t="shared" si="426"/>
        <v>L1 - Below Average</v>
      </c>
      <c r="AK128" s="4" t="str">
        <f t="shared" si="427"/>
        <v>You’ve displayed strong verbal reasoning abilities, understanding complex texts and articulating ideas clearly. Continue to expand your vocabulary and comprehension to stay sharp.</v>
      </c>
      <c r="AL128" s="4" t="str">
        <f t="shared" ref="AL128:AM128" si="428">SWITCH(AI128,"L1 -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8" s="4" t="str">
        <f t="shared" si="428"/>
        <v>Your performance indicates that there’s room for improvement in understanding and applying quantitative concepts. With more practice, you can strengthen your skills in this area.</v>
      </c>
      <c r="AN128" s="4" t="str">
        <f t="shared" si="429"/>
        <v>You’ve made a solid start, but there’s room for growth in all areas of aptitude. With continued effort and practice, you’ll see significant improvement. Stay focused and keep working on strengthening your skills.</v>
      </c>
      <c r="AO128" s="68" t="s">
        <v>379</v>
      </c>
      <c r="AP128" s="69">
        <v>2.0</v>
      </c>
      <c r="AQ128" s="69">
        <v>9.0</v>
      </c>
      <c r="AR128" s="69">
        <v>4.0</v>
      </c>
      <c r="AS128" s="69">
        <v>3.0</v>
      </c>
      <c r="AT128" s="68">
        <v>18.0</v>
      </c>
      <c r="AU128" s="70">
        <v>4.5</v>
      </c>
      <c r="AV128" s="54" t="str">
        <f t="shared" si="430"/>
        <v>L2 - GCC</v>
      </c>
      <c r="AW128" s="32" t="str">
        <f t="shared" si="431"/>
        <v>GCC</v>
      </c>
      <c r="AX128" s="32" t="str">
        <f t="shared" si="432"/>
        <v>L2</v>
      </c>
      <c r="AY128" s="30" t="str">
        <f t="shared" si="433"/>
        <v>Roles in GCCs, GSIs or mid-tier product companies.</v>
      </c>
      <c r="AZ128" s="30" t="str">
        <f t="shared" si="434"/>
        <v>Your solid understanding of algorithms and data structures fits roles like Backend Developer or Application Engineer.</v>
      </c>
      <c r="BA128" s="65">
        <v>0.0</v>
      </c>
      <c r="BB128" s="71">
        <v>0.0</v>
      </c>
      <c r="BC128" s="72">
        <v>0.0</v>
      </c>
      <c r="BD128" s="73">
        <v>0.0</v>
      </c>
      <c r="BE128" s="74">
        <v>0.0</v>
      </c>
      <c r="BF128" s="68">
        <v>0.0</v>
      </c>
      <c r="BG128" s="32" t="str">
        <f t="shared" si="435"/>
        <v>LEVEL 1 PROFICIENCY</v>
      </c>
      <c r="BH128" s="32" t="str">
        <f t="shared" si="43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9">
      <c r="A129" s="35" t="s">
        <v>380</v>
      </c>
      <c r="B129" s="35" t="str">
        <f t="shared" si="414"/>
        <v>RANJITHA.H</v>
      </c>
      <c r="C129" s="35" t="s">
        <v>381</v>
      </c>
      <c r="D129" s="30" t="b">
        <v>1</v>
      </c>
      <c r="E129" s="30" t="b">
        <v>1</v>
      </c>
      <c r="F129" s="30" t="b">
        <v>1</v>
      </c>
      <c r="G129" s="30">
        <v>2.0</v>
      </c>
      <c r="H129" s="38">
        <v>3.0</v>
      </c>
      <c r="I129" s="38">
        <v>6.0</v>
      </c>
      <c r="J129" s="38">
        <v>7.0</v>
      </c>
      <c r="K129" s="38">
        <v>3.0</v>
      </c>
      <c r="L129" s="38">
        <f t="shared" si="415"/>
        <v>19</v>
      </c>
      <c r="M129" s="30">
        <f t="shared" si="416"/>
        <v>16</v>
      </c>
      <c r="N129" s="30">
        <f t="shared" si="417"/>
        <v>32</v>
      </c>
      <c r="O129" s="30">
        <f t="shared" si="418"/>
        <v>37</v>
      </c>
      <c r="P129" s="30">
        <f t="shared" si="419"/>
        <v>16</v>
      </c>
      <c r="Q129" s="39" t="s">
        <v>65</v>
      </c>
      <c r="R129" s="40" t="s">
        <v>66</v>
      </c>
      <c r="S129" s="30" t="s">
        <v>173</v>
      </c>
      <c r="T129" s="41">
        <v>1.0</v>
      </c>
      <c r="U129" s="61">
        <v>4.0</v>
      </c>
      <c r="V129" s="62">
        <v>0.0</v>
      </c>
      <c r="W129" s="63">
        <v>1.0</v>
      </c>
      <c r="X129" s="64">
        <v>0.0</v>
      </c>
      <c r="Y129" s="65">
        <v>0.0</v>
      </c>
      <c r="Z129" s="66">
        <v>0.0</v>
      </c>
      <c r="AA129" s="65">
        <v>2.0</v>
      </c>
      <c r="AB129" s="67">
        <v>0.0</v>
      </c>
      <c r="AC129" s="48">
        <f t="shared" si="420"/>
        <v>5</v>
      </c>
      <c r="AD129" s="49">
        <f t="shared" si="421"/>
        <v>1</v>
      </c>
      <c r="AE129" s="50">
        <f t="shared" si="422"/>
        <v>2</v>
      </c>
      <c r="AF129" s="77">
        <v>3.0</v>
      </c>
      <c r="AG129" s="4" t="str">
        <f t="shared" si="423"/>
        <v>L1 - Below Average</v>
      </c>
      <c r="AH129" s="4" t="str">
        <f t="shared" si="424"/>
        <v>L2 - Above Average</v>
      </c>
      <c r="AI129" s="4" t="str">
        <f t="shared" si="425"/>
        <v>L1 - Below Average</v>
      </c>
      <c r="AJ129" s="4" t="str">
        <f t="shared" si="426"/>
        <v>L1 - Below Average</v>
      </c>
      <c r="AK129" s="4" t="str">
        <f t="shared" si="427"/>
        <v>You’ve displayed strong verbal reasoning abilities, understanding complex texts and articulating ideas clearly. Continue to expand your vocabulary and comprehension to stay sharp.</v>
      </c>
      <c r="AL129" s="4" t="str">
        <f t="shared" ref="AL129:AM129" si="437">SWITCH(AI129,"L1 -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29" s="4" t="str">
        <f t="shared" si="437"/>
        <v>Your performance indicates that there’s room for improvement in understanding and applying quantitative concepts. With more practice, you can strengthen your skills in this area.</v>
      </c>
      <c r="AN129" s="4" t="str">
        <f t="shared" si="429"/>
        <v>You’ve made a solid start, but there’s room for growth in all areas of aptitude. With continued effort and practice, you’ll see significant improvement. Stay focused and keep working on strengthening your skills.</v>
      </c>
      <c r="AO129" s="68" t="s">
        <v>382</v>
      </c>
      <c r="AP129" s="69">
        <v>0.0</v>
      </c>
      <c r="AQ129" s="69">
        <v>0.0</v>
      </c>
      <c r="AR129" s="69">
        <v>8.0</v>
      </c>
      <c r="AS129" s="69">
        <v>4.0</v>
      </c>
      <c r="AT129" s="68">
        <v>12.0</v>
      </c>
      <c r="AU129" s="70">
        <v>3.0</v>
      </c>
      <c r="AV129" s="54" t="str">
        <f t="shared" si="430"/>
        <v>L3 - GSI</v>
      </c>
      <c r="AW129" s="32" t="str">
        <f t="shared" si="431"/>
        <v>GSI</v>
      </c>
      <c r="AX129" s="32" t="str">
        <f t="shared" si="432"/>
        <v>L3</v>
      </c>
      <c r="AY129" s="30" t="str">
        <f t="shared" si="433"/>
        <v>Entry-level roles in service-based companies or startups.</v>
      </c>
      <c r="AZ129" s="30" t="str">
        <f t="shared" si="434"/>
        <v>You currently fit roles such as Junior Developer, Support Engineer, or Test Engineer. Build on your fundamentals to grow into advanced positions.</v>
      </c>
      <c r="BA129" s="65">
        <v>0.0</v>
      </c>
      <c r="BB129" s="71">
        <v>0.0</v>
      </c>
      <c r="BC129" s="72">
        <v>0.0</v>
      </c>
      <c r="BD129" s="73">
        <v>0.0</v>
      </c>
      <c r="BE129" s="74">
        <v>0.0</v>
      </c>
      <c r="BF129" s="68">
        <v>0.0</v>
      </c>
      <c r="BG129" s="32" t="str">
        <f t="shared" si="435"/>
        <v>LEVEL 1 PROFICIENCY</v>
      </c>
      <c r="BH129" s="32" t="str">
        <f t="shared" si="436"/>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0" hidden="1">
      <c r="A130" s="35" t="s">
        <v>383</v>
      </c>
      <c r="B130" s="35"/>
      <c r="C130" s="35" t="s">
        <v>384</v>
      </c>
      <c r="D130" s="30" t="b">
        <v>1</v>
      </c>
      <c r="E130" s="32" t="b">
        <v>0</v>
      </c>
      <c r="F130" s="32" t="b">
        <v>0</v>
      </c>
      <c r="G130" s="30">
        <v>3.0</v>
      </c>
      <c r="H130" s="30">
        <v>3.0</v>
      </c>
      <c r="I130" s="30">
        <v>6.0</v>
      </c>
      <c r="J130" s="30">
        <v>7.0</v>
      </c>
      <c r="K130" s="30">
        <v>3.0</v>
      </c>
      <c r="L130" s="30"/>
      <c r="M130" s="30"/>
      <c r="N130" s="30"/>
      <c r="O130" s="30"/>
      <c r="P130" s="30"/>
      <c r="Q130" s="30" t="s">
        <v>65</v>
      </c>
      <c r="R130" s="59" t="s">
        <v>66</v>
      </c>
      <c r="S130" s="30" t="s">
        <v>168</v>
      </c>
      <c r="AG130" s="4"/>
      <c r="AH130" s="4"/>
      <c r="AI130" s="4"/>
      <c r="AJ130" s="4"/>
      <c r="AK130" s="4"/>
      <c r="AL130" s="4"/>
      <c r="AM130" s="4"/>
      <c r="AN130" s="4"/>
    </row>
    <row r="131" hidden="1">
      <c r="A131" s="35" t="s">
        <v>385</v>
      </c>
      <c r="B131" s="35"/>
      <c r="C131" s="35" t="s">
        <v>386</v>
      </c>
      <c r="D131" s="30" t="b">
        <v>1</v>
      </c>
      <c r="E131" s="32" t="b">
        <v>0</v>
      </c>
      <c r="F131" s="32" t="b">
        <v>0</v>
      </c>
      <c r="G131" s="30">
        <v>3.0</v>
      </c>
      <c r="H131" s="30">
        <v>4.0</v>
      </c>
      <c r="I131" s="30">
        <v>6.0</v>
      </c>
      <c r="J131" s="30">
        <v>7.0</v>
      </c>
      <c r="K131" s="30">
        <v>3.0</v>
      </c>
      <c r="L131" s="30"/>
      <c r="M131" s="30"/>
      <c r="N131" s="30"/>
      <c r="O131" s="30"/>
      <c r="P131" s="30"/>
      <c r="Q131" s="30" t="s">
        <v>65</v>
      </c>
      <c r="R131" s="59" t="s">
        <v>66</v>
      </c>
      <c r="S131" s="30" t="s">
        <v>168</v>
      </c>
      <c r="AG131" s="4"/>
      <c r="AH131" s="4"/>
      <c r="AI131" s="4"/>
      <c r="AJ131" s="4"/>
      <c r="AK131" s="4"/>
      <c r="AL131" s="4"/>
      <c r="AM131" s="4"/>
      <c r="AN131" s="4"/>
    </row>
    <row r="132">
      <c r="A132" s="35" t="s">
        <v>387</v>
      </c>
      <c r="B132" s="35" t="str">
        <f t="shared" ref="B132:B134" si="439">UPPER(A132)</f>
        <v>SINCHANA S</v>
      </c>
      <c r="C132" s="35" t="s">
        <v>388</v>
      </c>
      <c r="D132" s="30" t="b">
        <v>1</v>
      </c>
      <c r="E132" s="30" t="b">
        <v>1</v>
      </c>
      <c r="F132" s="30" t="b">
        <v>1</v>
      </c>
      <c r="G132" s="30">
        <v>3.0</v>
      </c>
      <c r="H132" s="38">
        <v>7.0</v>
      </c>
      <c r="I132" s="38">
        <v>6.0</v>
      </c>
      <c r="J132" s="38">
        <v>7.0</v>
      </c>
      <c r="K132" s="38">
        <v>3.0</v>
      </c>
      <c r="L132" s="38">
        <f t="shared" ref="L132:L134" si="440">SUM(H132:K132)</f>
        <v>23</v>
      </c>
      <c r="M132" s="30">
        <f t="shared" ref="M132:M134" si="441">ROUND((H132/L132)*100,0)</f>
        <v>30</v>
      </c>
      <c r="N132" s="30">
        <f t="shared" ref="N132:N134" si="442">ROUND((I132/L132)*100,0)</f>
        <v>26</v>
      </c>
      <c r="O132" s="30">
        <f t="shared" ref="O132:O134" si="443">ROUND((J132/L132)*100,0)</f>
        <v>30</v>
      </c>
      <c r="P132" s="30">
        <f t="shared" ref="P132:P134" si="444">ROUND((K132/L132)*100,0)</f>
        <v>13</v>
      </c>
      <c r="Q132" s="39" t="s">
        <v>69</v>
      </c>
      <c r="R132" s="40" t="s">
        <v>70</v>
      </c>
      <c r="S132" s="30" t="s">
        <v>173</v>
      </c>
      <c r="T132" s="41">
        <v>3.0</v>
      </c>
      <c r="U132" s="61">
        <v>6.0</v>
      </c>
      <c r="V132" s="62">
        <v>3.0</v>
      </c>
      <c r="W132" s="63">
        <v>3.0</v>
      </c>
      <c r="X132" s="64">
        <v>0.0</v>
      </c>
      <c r="Y132" s="65">
        <v>0.0</v>
      </c>
      <c r="Z132" s="66">
        <v>0.0</v>
      </c>
      <c r="AA132" s="65">
        <v>2.0</v>
      </c>
      <c r="AB132" s="67">
        <v>6.0</v>
      </c>
      <c r="AC132" s="48">
        <f t="shared" ref="AC132:AC134" si="445">T132+U132+V132</f>
        <v>12</v>
      </c>
      <c r="AD132" s="49">
        <f t="shared" ref="AD132:AD134" si="446">W132+X132+Y132</f>
        <v>3</v>
      </c>
      <c r="AE132" s="50">
        <f t="shared" ref="AE132:AE134" si="447">Z132+AA132+AB132</f>
        <v>8</v>
      </c>
      <c r="AF132" s="77">
        <v>14.0</v>
      </c>
      <c r="AG132" s="4" t="str">
        <f t="shared" ref="AG132:AG136" si="448">IF(AF132&lt;=8, "L1 - Below Average", IF(AF132&lt;=26, "L2 - Above Average", IF(AF132&lt;=50, "L3 - Exceptional", "Out of Range")))</f>
        <v>L2 - Above Average</v>
      </c>
      <c r="AH132" s="4" t="str">
        <f t="shared" ref="AH132:AH136" si="449">IF((T132+U132+V132)&lt;=3, "L1 - Below Average", IF((T132+U132+V132)&lt;=11, "L2 - Above Average", IF((T132+U132+V132)&lt;=17, "L3 - Exceptional", "Out of Range")))</f>
        <v>L3 - Exceptional</v>
      </c>
      <c r="AI132" s="4" t="str">
        <f t="shared" ref="AI132:AI136" si="450">IF((W132+X132+Y132)&lt;=5, "L1 - Below Average", IF((W132+X132+Y132)&lt;=9, "L2 - Above Average", IF((W132+X132+Y132)&lt;=15, "L3 - Exceptional", "Out of Range")))</f>
        <v>L1 - Below Average</v>
      </c>
      <c r="AJ132" s="4" t="str">
        <f t="shared" ref="AJ132:AJ136" si="451">IF((Z132+AA132+AB132)&lt;=4, "L1 - Below Average", IF((Z132+AA132+AB132)&lt;=6, "L2 - Above Average", IF((Z132+AA132+AB132)&lt;=18, "L3 - Exceptional", "Out of Range")))</f>
        <v>L3 - Exceptional</v>
      </c>
      <c r="AK132" s="4" t="str">
        <f t="shared" ref="AK132:AK136" si="452">SWITCH(AH132,"L1 -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32" s="4" t="str">
        <f t="shared" ref="AL132:AM132" si="438">SWITCH(AI132,"L1 -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2" s="4" t="str">
        <f t="shared" si="438"/>
        <v>Excellent work! You have shown exceptional aptitude in quantitative reasoning, tackling problems with ease and accuracy. Keep up the great work, and challenge yourself further to stay ahead.</v>
      </c>
      <c r="AN132" s="4" t="str">
        <f t="shared" ref="AN132:AN136" si="454">SWITCH(AG132,"L1 -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32" s="68" t="s">
        <v>389</v>
      </c>
      <c r="AP132" s="69">
        <v>0.0</v>
      </c>
      <c r="AQ132" s="69">
        <v>2.0</v>
      </c>
      <c r="AR132" s="69">
        <v>3.0</v>
      </c>
      <c r="AS132" s="69">
        <v>0.0</v>
      </c>
      <c r="AT132" s="68">
        <v>5.0</v>
      </c>
      <c r="AU132" s="70">
        <v>1.25</v>
      </c>
      <c r="AV132" s="54" t="str">
        <f t="shared" ref="AV132:AV134" si="455">IF(AU132&lt;=1, "L4 - Basics", IF(AU132&lt;=3, "L3 - GSI", IF(AU132&lt;=6, "L2 - GCC", "L1 - MAANG")))</f>
        <v>L3 - GSI</v>
      </c>
      <c r="AW132" s="32" t="str">
        <f t="shared" ref="AW132:AW134" si="456">SWITCH(AV132,"L1 - MAANG", "MAANG","L2 - GCC","GCC","L3 - GSI","GSI","L4 - Basics","BASIC","other")</f>
        <v>GSI</v>
      </c>
      <c r="AX132" s="32" t="str">
        <f t="shared" ref="AX132:AX134" si="457">SWITCH(AV132,"L1 - MAANG", "L1","L2 - GCC","L2","L3 - GSI","L3","L4 - Basics","L4","other")</f>
        <v>L3</v>
      </c>
      <c r="AY132" s="30" t="str">
        <f t="shared" ref="AY132:AY134" si="458">SWITCH(AV132,"L1 - MAANG", "Top-tier companies like MAANG and high-performing teams in GCCs. ","L2 - GCC","Roles in GCCs, GSIs or mid-tier product companies.","L3 - GSI","Entry-level roles in service-based companies or startups.","L4 - Basics","Technical support, manual testing, or internships.","other")</f>
        <v>Entry-level roles in service-based companies or startups.</v>
      </c>
      <c r="AZ132" s="30" t="str">
        <f t="shared" ref="AZ132:AZ134" si="459">SWITCH(AV132,"L1 -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 currently fit roles such as Junior Developer, Support Engineer, or Test Engineer. Build on your fundamentals to grow into advanced positions.</v>
      </c>
      <c r="BA132" s="65">
        <v>0.0</v>
      </c>
      <c r="BB132" s="71">
        <v>0.0</v>
      </c>
      <c r="BC132" s="72">
        <v>0.0</v>
      </c>
      <c r="BD132" s="73">
        <v>0.0</v>
      </c>
      <c r="BE132" s="74">
        <v>0.0</v>
      </c>
      <c r="BF132" s="68">
        <v>0.0</v>
      </c>
      <c r="BG132" s="32" t="str">
        <f t="shared" ref="BG132:BG134" si="460">if(BF132&lt;=6,"LEVEL 1 PROFICIENCY", if(#REF!&lt;=22,"LEVEL 2 PROFICIENCY",IF(#REF!&lt;=43,"LEVEL 3 PROFICIENCY","LEVEL 4 PROFICIENCY")))</f>
        <v>LEVEL 1 PROFICIENCY</v>
      </c>
      <c r="BH132" s="32" t="str">
        <f t="shared" ref="BH132:BH134" si="461">SWITCH(BG132,"LEVEL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3">
      <c r="A133" s="35" t="s">
        <v>390</v>
      </c>
      <c r="B133" s="35" t="str">
        <f t="shared" si="439"/>
        <v>SPANDANA B</v>
      </c>
      <c r="C133" s="35" t="s">
        <v>391</v>
      </c>
      <c r="D133" s="30" t="b">
        <v>1</v>
      </c>
      <c r="E133" s="30" t="b">
        <v>1</v>
      </c>
      <c r="F133" s="30" t="b">
        <v>1</v>
      </c>
      <c r="G133" s="30">
        <v>3.0</v>
      </c>
      <c r="H133" s="38">
        <v>2.0</v>
      </c>
      <c r="I133" s="38">
        <v>6.0</v>
      </c>
      <c r="J133" s="38">
        <v>7.0</v>
      </c>
      <c r="K133" s="38">
        <v>3.0</v>
      </c>
      <c r="L133" s="38">
        <f t="shared" si="440"/>
        <v>18</v>
      </c>
      <c r="M133" s="30">
        <f t="shared" si="441"/>
        <v>11</v>
      </c>
      <c r="N133" s="30">
        <f t="shared" si="442"/>
        <v>33</v>
      </c>
      <c r="O133" s="30">
        <f t="shared" si="443"/>
        <v>39</v>
      </c>
      <c r="P133" s="30">
        <f t="shared" si="444"/>
        <v>17</v>
      </c>
      <c r="Q133" s="39" t="s">
        <v>65</v>
      </c>
      <c r="R133" s="40" t="s">
        <v>66</v>
      </c>
      <c r="S133" s="30" t="s">
        <v>173</v>
      </c>
      <c r="T133" s="41">
        <v>1.0</v>
      </c>
      <c r="U133" s="61">
        <v>6.0</v>
      </c>
      <c r="V133" s="62">
        <v>3.0</v>
      </c>
      <c r="W133" s="63">
        <v>0.0</v>
      </c>
      <c r="X133" s="64">
        <v>2.0</v>
      </c>
      <c r="Y133" s="65">
        <v>1.0</v>
      </c>
      <c r="Z133" s="66">
        <v>0.0</v>
      </c>
      <c r="AA133" s="65">
        <v>4.0</v>
      </c>
      <c r="AB133" s="67">
        <v>0.0</v>
      </c>
      <c r="AC133" s="48">
        <f t="shared" si="445"/>
        <v>10</v>
      </c>
      <c r="AD133" s="49">
        <f t="shared" si="446"/>
        <v>3</v>
      </c>
      <c r="AE133" s="50">
        <f t="shared" si="447"/>
        <v>4</v>
      </c>
      <c r="AF133" s="77">
        <v>9.0</v>
      </c>
      <c r="AG133" s="4" t="str">
        <f t="shared" si="448"/>
        <v>L2 - Above Average</v>
      </c>
      <c r="AH133" s="4" t="str">
        <f t="shared" si="449"/>
        <v>L2 - Above Average</v>
      </c>
      <c r="AI133" s="4" t="str">
        <f t="shared" si="450"/>
        <v>L1 - Below Average</v>
      </c>
      <c r="AJ133" s="4" t="str">
        <f t="shared" si="451"/>
        <v>L1 - Below Average</v>
      </c>
      <c r="AK133" s="4" t="str">
        <f t="shared" si="452"/>
        <v>You’ve displayed strong verbal reasoning abilities, understanding complex texts and articulating ideas clearly. Continue to expand your vocabulary and comprehension to stay sharp.</v>
      </c>
      <c r="AL133" s="4" t="str">
        <f t="shared" ref="AL133:AM133" si="453">SWITCH(AI133,"L1 -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3" s="4" t="str">
        <f t="shared" si="453"/>
        <v>Your performance indicates that there’s room for improvement in understanding and applying quantitative concepts. With more practice, you can strengthen your skills in this area.</v>
      </c>
      <c r="AN133" s="4" t="str">
        <f t="shared" si="454"/>
        <v>You have a strong foundation and are performing well across all categories. Keep up the great work and aim for continuous improvement to achieve even higher levels of performance.</v>
      </c>
      <c r="AO133" s="68" t="s">
        <v>392</v>
      </c>
      <c r="AP133" s="69">
        <v>0.0</v>
      </c>
      <c r="AQ133" s="69">
        <v>7.0</v>
      </c>
      <c r="AR133" s="69">
        <v>0.0</v>
      </c>
      <c r="AS133" s="69">
        <v>7.0</v>
      </c>
      <c r="AT133" s="68">
        <v>14.0</v>
      </c>
      <c r="AU133" s="70">
        <v>3.5</v>
      </c>
      <c r="AV133" s="54" t="str">
        <f t="shared" si="455"/>
        <v>L2 - GCC</v>
      </c>
      <c r="AW133" s="32" t="str">
        <f t="shared" si="456"/>
        <v>GCC</v>
      </c>
      <c r="AX133" s="32" t="str">
        <f t="shared" si="457"/>
        <v>L2</v>
      </c>
      <c r="AY133" s="30" t="str">
        <f t="shared" si="458"/>
        <v>Roles in GCCs, GSIs or mid-tier product companies.</v>
      </c>
      <c r="AZ133" s="30" t="str">
        <f t="shared" si="459"/>
        <v>Your solid understanding of algorithms and data structures fits roles like Backend Developer or Application Engineer.</v>
      </c>
      <c r="BA133" s="65">
        <v>0.0</v>
      </c>
      <c r="BB133" s="71">
        <v>0.0</v>
      </c>
      <c r="BC133" s="72">
        <v>0.0</v>
      </c>
      <c r="BD133" s="73">
        <v>0.0</v>
      </c>
      <c r="BE133" s="74">
        <v>0.0</v>
      </c>
      <c r="BF133" s="68">
        <v>0.0</v>
      </c>
      <c r="BG133" s="32" t="str">
        <f t="shared" si="460"/>
        <v>LEVEL 1 PROFICIENCY</v>
      </c>
      <c r="BH133" s="32" t="str">
        <f t="shared" si="46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4">
      <c r="A134" s="35" t="s">
        <v>393</v>
      </c>
      <c r="B134" s="35" t="str">
        <f t="shared" si="439"/>
        <v>USHA BM</v>
      </c>
      <c r="C134" s="35" t="s">
        <v>394</v>
      </c>
      <c r="D134" s="30" t="b">
        <v>1</v>
      </c>
      <c r="E134" s="30" t="b">
        <v>1</v>
      </c>
      <c r="F134" s="30" t="b">
        <v>1</v>
      </c>
      <c r="G134" s="30">
        <v>3.0</v>
      </c>
      <c r="H134" s="38">
        <v>6.0</v>
      </c>
      <c r="I134" s="38">
        <v>6.0</v>
      </c>
      <c r="J134" s="38">
        <v>7.0</v>
      </c>
      <c r="K134" s="38">
        <v>3.0</v>
      </c>
      <c r="L134" s="38">
        <f t="shared" si="440"/>
        <v>22</v>
      </c>
      <c r="M134" s="30">
        <f t="shared" si="441"/>
        <v>27</v>
      </c>
      <c r="N134" s="30">
        <f t="shared" si="442"/>
        <v>27</v>
      </c>
      <c r="O134" s="30">
        <f t="shared" si="443"/>
        <v>32</v>
      </c>
      <c r="P134" s="30">
        <f t="shared" si="444"/>
        <v>14</v>
      </c>
      <c r="Q134" s="39" t="s">
        <v>99</v>
      </c>
      <c r="R134" s="40" t="s">
        <v>100</v>
      </c>
      <c r="S134" s="30" t="s">
        <v>173</v>
      </c>
      <c r="T134" s="41">
        <v>2.0</v>
      </c>
      <c r="U134" s="61">
        <v>4.0</v>
      </c>
      <c r="V134" s="62">
        <v>5.0</v>
      </c>
      <c r="W134" s="63">
        <v>3.0</v>
      </c>
      <c r="X134" s="64">
        <v>0.0</v>
      </c>
      <c r="Y134" s="65">
        <v>1.0</v>
      </c>
      <c r="Z134" s="66">
        <v>0.0</v>
      </c>
      <c r="AA134" s="65">
        <v>4.0</v>
      </c>
      <c r="AB134" s="67">
        <v>3.0</v>
      </c>
      <c r="AC134" s="48">
        <f t="shared" si="445"/>
        <v>11</v>
      </c>
      <c r="AD134" s="49">
        <f t="shared" si="446"/>
        <v>4</v>
      </c>
      <c r="AE134" s="50">
        <f t="shared" si="447"/>
        <v>7</v>
      </c>
      <c r="AF134" s="77">
        <v>16.0</v>
      </c>
      <c r="AG134" s="4" t="str">
        <f t="shared" si="448"/>
        <v>L2 - Above Average</v>
      </c>
      <c r="AH134" s="4" t="str">
        <f t="shared" si="449"/>
        <v>L2 - Above Average</v>
      </c>
      <c r="AI134" s="4" t="str">
        <f t="shared" si="450"/>
        <v>L1 - Below Average</v>
      </c>
      <c r="AJ134" s="4" t="str">
        <f t="shared" si="451"/>
        <v>L3 - Exceptional</v>
      </c>
      <c r="AK134" s="4" t="str">
        <f t="shared" si="452"/>
        <v>You’ve displayed strong verbal reasoning abilities, understanding complex texts and articulating ideas clearly. Continue to expand your vocabulary and comprehension to stay sharp.</v>
      </c>
      <c r="AL134" s="4" t="str">
        <f t="shared" ref="AL134:AM134" si="462">SWITCH(AI134,"L1 -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4" s="4" t="str">
        <f t="shared" si="462"/>
        <v>Excellent work! You have shown exceptional aptitude in quantitative reasoning, tackling problems with ease and accuracy. Keep up the great work, and challenge yourself further to stay ahead.</v>
      </c>
      <c r="AN134" s="4" t="str">
        <f t="shared" si="454"/>
        <v>You have a strong foundation and are performing well across all categories. Keep up the great work and aim for continuous improvement to achieve even higher levels of performance.</v>
      </c>
      <c r="AO134" s="68" t="s">
        <v>395</v>
      </c>
      <c r="AP134" s="69">
        <v>2.0</v>
      </c>
      <c r="AQ134" s="69">
        <v>2.0</v>
      </c>
      <c r="AR134" s="69">
        <v>8.0</v>
      </c>
      <c r="AS134" s="69">
        <v>3.0</v>
      </c>
      <c r="AT134" s="68">
        <v>15.0</v>
      </c>
      <c r="AU134" s="70">
        <v>3.75</v>
      </c>
      <c r="AV134" s="54" t="str">
        <f t="shared" si="455"/>
        <v>L2 - GCC</v>
      </c>
      <c r="AW134" s="32" t="str">
        <f t="shared" si="456"/>
        <v>GCC</v>
      </c>
      <c r="AX134" s="32" t="str">
        <f t="shared" si="457"/>
        <v>L2</v>
      </c>
      <c r="AY134" s="30" t="str">
        <f t="shared" si="458"/>
        <v>Roles in GCCs, GSIs or mid-tier product companies.</v>
      </c>
      <c r="AZ134" s="30" t="str">
        <f t="shared" si="459"/>
        <v>Your solid understanding of algorithms and data structures fits roles like Backend Developer or Application Engineer.</v>
      </c>
      <c r="BA134" s="65">
        <v>0.0</v>
      </c>
      <c r="BB134" s="71">
        <v>0.0</v>
      </c>
      <c r="BC134" s="72">
        <v>0.0</v>
      </c>
      <c r="BD134" s="73">
        <v>0.0</v>
      </c>
      <c r="BE134" s="74">
        <v>0.0</v>
      </c>
      <c r="BF134" s="68">
        <v>0.0</v>
      </c>
      <c r="BG134" s="32" t="str">
        <f t="shared" si="460"/>
        <v>LEVEL 1 PROFICIENCY</v>
      </c>
      <c r="BH134" s="32" t="str">
        <f t="shared" si="46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5" hidden="1">
      <c r="A135" s="35" t="s">
        <v>396</v>
      </c>
      <c r="B135" s="35"/>
      <c r="C135" s="35" t="s">
        <v>397</v>
      </c>
      <c r="D135" s="30" t="b">
        <v>1</v>
      </c>
      <c r="E135" s="32" t="b">
        <v>0</v>
      </c>
      <c r="F135" s="32" t="b">
        <v>0</v>
      </c>
      <c r="G135" s="30">
        <v>3.0</v>
      </c>
      <c r="H135" s="30">
        <v>4.0</v>
      </c>
      <c r="I135" s="30">
        <v>6.0</v>
      </c>
      <c r="J135" s="30">
        <v>7.0</v>
      </c>
      <c r="K135" s="30">
        <v>3.0</v>
      </c>
      <c r="L135" s="30"/>
      <c r="M135" s="30"/>
      <c r="N135" s="30"/>
      <c r="O135" s="30"/>
      <c r="P135" s="30"/>
      <c r="Q135" s="30" t="s">
        <v>65</v>
      </c>
      <c r="R135" s="59" t="s">
        <v>66</v>
      </c>
      <c r="S135" s="30" t="s">
        <v>168</v>
      </c>
      <c r="AG135" s="4" t="str">
        <f t="shared" si="448"/>
        <v>L1 - Below Average</v>
      </c>
      <c r="AH135" s="4" t="str">
        <f t="shared" si="449"/>
        <v>L1 - Below Average</v>
      </c>
      <c r="AI135" s="4" t="str">
        <f t="shared" si="450"/>
        <v>L1 - Below Average</v>
      </c>
      <c r="AJ135" s="4" t="str">
        <f t="shared" si="451"/>
        <v>L1 - Below Average</v>
      </c>
      <c r="AK135" s="4" t="str">
        <f t="shared" si="452"/>
        <v>Your verbal skills are on the right track, but some areas may need extra attention. With focused practice, you can improve your vocabulary, comprehension, and communication skills.</v>
      </c>
      <c r="AL135" s="4" t="str">
        <f t="shared" ref="AL135:AM135" si="463">SWITCH(AI135,"L1 -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5" s="4" t="str">
        <f t="shared" si="463"/>
        <v>Your performance indicates that there’s room for improvement in understanding and applying quantitative concepts. With more practice, you can strengthen your skills in this area.</v>
      </c>
      <c r="AN135" s="4" t="str">
        <f t="shared" si="454"/>
        <v>You’ve made a solid start, but there’s room for growth in all areas of aptitude. With continued effort and practice, you’ll see significant improvement. Stay focused and keep working on strengthening your skills.</v>
      </c>
    </row>
    <row r="136" hidden="1">
      <c r="A136" s="31" t="s">
        <v>398</v>
      </c>
      <c r="B136" s="31"/>
      <c r="C136" s="31" t="s">
        <v>399</v>
      </c>
      <c r="D136" s="32" t="b">
        <v>0</v>
      </c>
      <c r="E136" s="30" t="b">
        <v>1</v>
      </c>
      <c r="F136" s="32" t="b">
        <v>0</v>
      </c>
      <c r="G136" s="32">
        <v>2.0</v>
      </c>
      <c r="S136" s="30" t="s">
        <v>168</v>
      </c>
      <c r="T136" s="30">
        <v>2.0</v>
      </c>
      <c r="U136" s="36">
        <v>4.0</v>
      </c>
      <c r="V136" s="36">
        <v>3.0</v>
      </c>
      <c r="W136" s="68">
        <v>4.0</v>
      </c>
      <c r="X136" s="68">
        <v>2.0</v>
      </c>
      <c r="Y136" s="68">
        <v>0.0</v>
      </c>
      <c r="Z136" s="68">
        <v>0.0</v>
      </c>
      <c r="AA136" s="68">
        <v>4.0</v>
      </c>
      <c r="AB136" s="68">
        <v>6.0</v>
      </c>
      <c r="AC136" s="33">
        <f>T136+U136+V136</f>
        <v>9</v>
      </c>
      <c r="AD136" s="33">
        <f>W136+X136+Y136</f>
        <v>6</v>
      </c>
      <c r="AE136" s="33">
        <f>Z136+AA136+AB136</f>
        <v>10</v>
      </c>
      <c r="AF136" s="68">
        <v>25.0</v>
      </c>
      <c r="AG136" s="4" t="str">
        <f t="shared" si="448"/>
        <v>L2 - Above Average</v>
      </c>
      <c r="AH136" s="4" t="str">
        <f t="shared" si="449"/>
        <v>L2 - Above Average</v>
      </c>
      <c r="AI136" s="4" t="str">
        <f t="shared" si="450"/>
        <v>L2 - Above Average</v>
      </c>
      <c r="AJ136" s="4" t="str">
        <f t="shared" si="451"/>
        <v>L3 - Exceptional</v>
      </c>
      <c r="AK136" s="4" t="str">
        <f t="shared" si="452"/>
        <v>You’ve displayed strong verbal reasoning abilities, understanding complex texts and articulating ideas clearly. Continue to expand your vocabulary and comprehension to stay sharp.</v>
      </c>
      <c r="AL136" s="4" t="str">
        <f t="shared" ref="AL136:AM136" si="464">SWITCH(AI136,"L1 -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36" s="4" t="str">
        <f t="shared" si="464"/>
        <v>Excellent work! You have shown exceptional aptitude in quantitative reasoning, tackling problems with ease and accuracy. Keep up the great work, and challenge yourself further to stay ahead.</v>
      </c>
      <c r="AN136" s="4" t="str">
        <f t="shared" si="454"/>
        <v>You have a strong foundation and are performing well across all categories. Keep up the great work and aim for continuous improvement to achieve even higher levels of performance.</v>
      </c>
      <c r="AO136" s="4"/>
      <c r="AP136" s="4"/>
      <c r="AQ136" s="4"/>
      <c r="AR136" s="4"/>
      <c r="AS136" s="4"/>
      <c r="AT136" s="4"/>
      <c r="AU136" s="4"/>
      <c r="AV136" s="4"/>
      <c r="AW136" s="4"/>
      <c r="AX136" s="4"/>
      <c r="AY136" s="4"/>
      <c r="AZ136" s="4"/>
      <c r="BA136" s="4"/>
      <c r="BB136" s="4"/>
      <c r="BC136" s="4"/>
      <c r="BD136" s="4"/>
      <c r="BE136" s="4"/>
      <c r="BF136" s="4"/>
      <c r="BG136" s="4"/>
      <c r="BH136" s="4"/>
    </row>
    <row r="137" hidden="1">
      <c r="A137" s="35" t="s">
        <v>400</v>
      </c>
      <c r="B137" s="35"/>
      <c r="C137" s="35" t="s">
        <v>401</v>
      </c>
      <c r="D137" s="30" t="b">
        <v>1</v>
      </c>
      <c r="E137" s="32" t="b">
        <v>0</v>
      </c>
      <c r="F137" s="32" t="b">
        <v>0</v>
      </c>
      <c r="G137" s="30">
        <v>5.0</v>
      </c>
      <c r="H137" s="30">
        <v>4.0</v>
      </c>
      <c r="I137" s="30">
        <v>6.0</v>
      </c>
      <c r="J137" s="30">
        <v>7.0</v>
      </c>
      <c r="K137" s="30">
        <v>3.0</v>
      </c>
      <c r="L137" s="30"/>
      <c r="M137" s="30"/>
      <c r="N137" s="30"/>
      <c r="O137" s="30"/>
      <c r="P137" s="30"/>
      <c r="Q137" s="30" t="s">
        <v>65</v>
      </c>
      <c r="R137" s="59" t="s">
        <v>66</v>
      </c>
      <c r="S137" s="30" t="s">
        <v>168</v>
      </c>
      <c r="AG137" s="4"/>
      <c r="AH137" s="4"/>
      <c r="AI137" s="4"/>
      <c r="AJ137" s="4"/>
      <c r="AK137" s="4"/>
      <c r="AL137" s="4"/>
      <c r="AM137" s="4"/>
      <c r="AN137" s="4"/>
    </row>
    <row r="138" hidden="1">
      <c r="A138" s="35" t="s">
        <v>402</v>
      </c>
      <c r="B138" s="35"/>
      <c r="C138" s="35" t="s">
        <v>403</v>
      </c>
      <c r="D138" s="30" t="b">
        <v>1</v>
      </c>
      <c r="E138" s="32" t="b">
        <v>0</v>
      </c>
      <c r="F138" s="32" t="b">
        <v>0</v>
      </c>
      <c r="G138" s="30">
        <v>3.0</v>
      </c>
      <c r="H138" s="30">
        <v>2.0</v>
      </c>
      <c r="I138" s="30">
        <v>6.0</v>
      </c>
      <c r="J138" s="30">
        <v>7.0</v>
      </c>
      <c r="K138" s="30">
        <v>3.0</v>
      </c>
      <c r="L138" s="30"/>
      <c r="M138" s="30"/>
      <c r="N138" s="30"/>
      <c r="O138" s="30"/>
      <c r="P138" s="30"/>
      <c r="Q138" s="30" t="s">
        <v>65</v>
      </c>
      <c r="R138" s="59" t="s">
        <v>66</v>
      </c>
      <c r="S138" s="30" t="s">
        <v>173</v>
      </c>
      <c r="AG138" s="4"/>
      <c r="AH138" s="4"/>
      <c r="AI138" s="4"/>
      <c r="AJ138" s="4"/>
      <c r="AK138" s="4"/>
      <c r="AL138" s="4"/>
      <c r="AM138" s="4"/>
      <c r="AN138" s="4"/>
    </row>
    <row r="139">
      <c r="A139" s="35" t="s">
        <v>404</v>
      </c>
      <c r="B139" s="35" t="str">
        <f>UPPER(A139)</f>
        <v>KOMALA E DODDAMANI</v>
      </c>
      <c r="C139" s="35" t="s">
        <v>405</v>
      </c>
      <c r="D139" s="30" t="b">
        <v>1</v>
      </c>
      <c r="E139" s="30" t="b">
        <v>1</v>
      </c>
      <c r="F139" s="30" t="b">
        <v>1</v>
      </c>
      <c r="G139" s="30">
        <v>3.0</v>
      </c>
      <c r="H139" s="38">
        <v>3.0</v>
      </c>
      <c r="I139" s="38">
        <v>6.0</v>
      </c>
      <c r="J139" s="38">
        <v>7.0</v>
      </c>
      <c r="K139" s="38">
        <v>3.0</v>
      </c>
      <c r="L139" s="38">
        <f>SUM(H139:K139)</f>
        <v>19</v>
      </c>
      <c r="M139" s="30">
        <f>ROUND((H139/L139)*100,0)</f>
        <v>16</v>
      </c>
      <c r="N139" s="30">
        <f>ROUND((I139/L139)*100,0)</f>
        <v>32</v>
      </c>
      <c r="O139" s="30">
        <f>ROUND((J139/L139)*100,0)</f>
        <v>37</v>
      </c>
      <c r="P139" s="30">
        <f>ROUND((K139/L139)*100,0)</f>
        <v>16</v>
      </c>
      <c r="Q139" s="39" t="s">
        <v>65</v>
      </c>
      <c r="R139" s="40" t="s">
        <v>66</v>
      </c>
      <c r="S139" s="30" t="s">
        <v>173</v>
      </c>
      <c r="T139" s="41">
        <v>1.0</v>
      </c>
      <c r="U139" s="61">
        <v>4.0</v>
      </c>
      <c r="V139" s="62">
        <v>3.0</v>
      </c>
      <c r="W139" s="63">
        <v>1.0</v>
      </c>
      <c r="X139" s="64">
        <v>0.0</v>
      </c>
      <c r="Y139" s="65">
        <v>0.0</v>
      </c>
      <c r="Z139" s="66">
        <v>0.0</v>
      </c>
      <c r="AA139" s="65">
        <v>2.0</v>
      </c>
      <c r="AB139" s="67">
        <v>3.0</v>
      </c>
      <c r="AC139" s="48">
        <f>T139+U139+V139</f>
        <v>8</v>
      </c>
      <c r="AD139" s="49">
        <f>W139+X139+Y139</f>
        <v>1</v>
      </c>
      <c r="AE139" s="50">
        <f>Z139+AA139+AB139</f>
        <v>5</v>
      </c>
      <c r="AF139" s="77">
        <v>6.0</v>
      </c>
      <c r="AG139" s="4" t="str">
        <f>IF(AF139&lt;=8, "L1 - Below Average", IF(AF139&lt;=26, "L2 - Above Average", IF(AF139&lt;=50, "L3 - Exceptional", "Out of Range")))</f>
        <v>L1 - Below Average</v>
      </c>
      <c r="AH139" s="4" t="str">
        <f>IF((T139+U139+V139)&lt;=3, "L1 - Below Average", IF((T139+U139+V139)&lt;=11, "L2 - Above Average", IF((T139+U139+V139)&lt;=17, "L3 - Exceptional", "Out of Range")))</f>
        <v>L2 - Above Average</v>
      </c>
      <c r="AI139" s="4" t="str">
        <f>IF((W139+X139+Y139)&lt;=5, "L1 - Below Average", IF((W139+X139+Y139)&lt;=9, "L2 - Above Average", IF((W139+X139+Y139)&lt;=15, "L3 - Exceptional", "Out of Range")))</f>
        <v>L1 - Below Average</v>
      </c>
      <c r="AJ139" s="4" t="str">
        <f>IF((Z139+AA139+AB139)&lt;=4, "L1 - Below Average", IF((Z139+AA139+AB139)&lt;=6, "L2 - Above Average", IF((Z139+AA139+AB139)&lt;=18, "L3 - Exceptional", "Out of Range")))</f>
        <v>L2 - Above Average</v>
      </c>
      <c r="AK139" s="4" t="str">
        <f>SWITCH(AH139,"L1 -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39" s="4" t="str">
        <f t="shared" ref="AL139:AM139" si="465">SWITCH(AI139,"L1 -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39" s="4" t="str">
        <f t="shared" si="465"/>
        <v>You’ve demonstrated a solid grasp of quantitative reasoning and problem-solving. Keep refining your skills for even greater efficiency and speed in tackling complex problems.</v>
      </c>
      <c r="AN139" s="4" t="str">
        <f>SWITCH(AG139,"L1 -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You’ve made a solid start, but there’s room for growth in all areas of aptitude. With continued effort and practice, you’ll see significant improvement. Stay focused and keep working on strengthening your skills.</v>
      </c>
      <c r="AO139" s="68" t="s">
        <v>406</v>
      </c>
      <c r="AP139" s="69">
        <v>0.0</v>
      </c>
      <c r="AQ139" s="69">
        <v>0.0</v>
      </c>
      <c r="AR139" s="69">
        <v>0.0</v>
      </c>
      <c r="AS139" s="69">
        <v>0.0</v>
      </c>
      <c r="AT139" s="68">
        <v>0.0</v>
      </c>
      <c r="AU139" s="70">
        <v>0.0</v>
      </c>
      <c r="AV139" s="54" t="str">
        <f>IF(AU139&lt;=1, "L4 - Basics", IF(AU139&lt;=3, "L3 - GSI", IF(AU139&lt;=6, "L2 - GCC", "L1 - MAANG")))</f>
        <v>L4 - Basics</v>
      </c>
      <c r="AW139" s="32" t="str">
        <f>SWITCH(AV139,"L1 - MAANG", "MAANG","L2 - GCC","GCC","L3 - GSI","GSI","L4 - Basics","BASIC","other")</f>
        <v>BASIC</v>
      </c>
      <c r="AX139" s="32" t="str">
        <f>SWITCH(AV139,"L1 - MAANG", "L1","L2 - GCC","L2","L3 - GSI","L3","L4 - Basics","L4","other")</f>
        <v>L4</v>
      </c>
      <c r="AY139" s="30" t="str">
        <f>SWITCH(AV139,"L1 -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139" s="30" t="str">
        <f>SWITCH(AV139,"L1 -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139" s="65">
        <v>0.0</v>
      </c>
      <c r="BB139" s="71">
        <v>0.0</v>
      </c>
      <c r="BC139" s="72">
        <v>0.0</v>
      </c>
      <c r="BD139" s="73">
        <v>0.0</v>
      </c>
      <c r="BE139" s="74">
        <v>0.0</v>
      </c>
      <c r="BF139" s="68">
        <v>0.0</v>
      </c>
      <c r="BG139" s="32" t="str">
        <f>if(BF139&lt;=6,"LEVEL 1 PROFICIENCY", if(#REF!&lt;=22,"LEVEL 2 PROFICIENCY",IF(#REF!&lt;=43,"LEVEL 3 PROFICIENCY","LEVEL 4 PROFICIENCY")))</f>
        <v>LEVEL 1 PROFICIENCY</v>
      </c>
      <c r="BH139" s="32" t="str">
        <f>SWITCH(BG139,"LEVEL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0" hidden="1">
      <c r="A140" s="35" t="s">
        <v>407</v>
      </c>
      <c r="B140" s="35"/>
      <c r="C140" s="35" t="s">
        <v>408</v>
      </c>
      <c r="D140" s="30" t="b">
        <v>1</v>
      </c>
      <c r="E140" s="32" t="b">
        <v>0</v>
      </c>
      <c r="F140" s="32" t="b">
        <v>0</v>
      </c>
      <c r="G140" s="30">
        <v>3.0</v>
      </c>
      <c r="H140" s="30">
        <v>6.0</v>
      </c>
      <c r="I140" s="30">
        <v>6.0</v>
      </c>
      <c r="J140" s="30">
        <v>7.0</v>
      </c>
      <c r="K140" s="30">
        <v>3.0</v>
      </c>
      <c r="L140" s="30"/>
      <c r="M140" s="30"/>
      <c r="N140" s="30"/>
      <c r="O140" s="30"/>
      <c r="P140" s="30"/>
      <c r="Q140" s="30" t="s">
        <v>99</v>
      </c>
      <c r="R140" s="59" t="s">
        <v>100</v>
      </c>
      <c r="S140" s="30" t="s">
        <v>173</v>
      </c>
      <c r="AG140" s="4"/>
      <c r="AH140" s="4"/>
      <c r="AI140" s="4"/>
      <c r="AJ140" s="4"/>
      <c r="AK140" s="4"/>
      <c r="AL140" s="4"/>
      <c r="AM140" s="4"/>
      <c r="AN140" s="4"/>
    </row>
    <row r="141">
      <c r="A141" s="35" t="s">
        <v>409</v>
      </c>
      <c r="B141" s="35" t="str">
        <f>UPPER(A141)</f>
        <v>POORVIKA B E</v>
      </c>
      <c r="C141" s="35" t="s">
        <v>410</v>
      </c>
      <c r="D141" s="30" t="b">
        <v>1</v>
      </c>
      <c r="E141" s="30" t="b">
        <v>1</v>
      </c>
      <c r="F141" s="30" t="b">
        <v>1</v>
      </c>
      <c r="G141" s="30">
        <v>3.0</v>
      </c>
      <c r="H141" s="38">
        <v>6.0</v>
      </c>
      <c r="I141" s="38">
        <v>6.0</v>
      </c>
      <c r="J141" s="38">
        <v>7.0</v>
      </c>
      <c r="K141" s="38">
        <v>3.0</v>
      </c>
      <c r="L141" s="38">
        <f>SUM(H141:K141)</f>
        <v>22</v>
      </c>
      <c r="M141" s="30">
        <f>ROUND((H141/L141)*100,0)</f>
        <v>27</v>
      </c>
      <c r="N141" s="30">
        <f>ROUND((I141/L141)*100,0)</f>
        <v>27</v>
      </c>
      <c r="O141" s="30">
        <f>ROUND((J141/L141)*100,0)</f>
        <v>32</v>
      </c>
      <c r="P141" s="30">
        <f>ROUND((K141/L141)*100,0)</f>
        <v>14</v>
      </c>
      <c r="Q141" s="39" t="s">
        <v>99</v>
      </c>
      <c r="R141" s="40" t="s">
        <v>100</v>
      </c>
      <c r="S141" s="30" t="s">
        <v>173</v>
      </c>
      <c r="T141" s="41">
        <v>0.0</v>
      </c>
      <c r="U141" s="61">
        <v>6.0</v>
      </c>
      <c r="V141" s="62">
        <v>5.0</v>
      </c>
      <c r="W141" s="63">
        <v>2.0</v>
      </c>
      <c r="X141" s="64">
        <v>0.0</v>
      </c>
      <c r="Y141" s="65">
        <v>4.0</v>
      </c>
      <c r="Z141" s="66">
        <v>0.0</v>
      </c>
      <c r="AA141" s="65">
        <v>0.0</v>
      </c>
      <c r="AB141" s="67">
        <v>3.0</v>
      </c>
      <c r="AC141" s="48">
        <f>T141+U141+V141</f>
        <v>11</v>
      </c>
      <c r="AD141" s="49">
        <f>W141+X141+Y141</f>
        <v>6</v>
      </c>
      <c r="AE141" s="50">
        <f>Z141+AA141+AB141</f>
        <v>3</v>
      </c>
      <c r="AF141" s="77">
        <v>12.0</v>
      </c>
      <c r="AG141" s="4" t="str">
        <f>IF(AF141&lt;=8, "L1 - Below Average", IF(AF141&lt;=26, "L2 - Above Average", IF(AF141&lt;=50, "L3 - Exceptional", "Out of Range")))</f>
        <v>L2 - Above Average</v>
      </c>
      <c r="AH141" s="4" t="str">
        <f>IF((T141+U141+V141)&lt;=3, "L1 - Below Average", IF((T141+U141+V141)&lt;=11, "L2 - Above Average", IF((T141+U141+V141)&lt;=17, "L3 - Exceptional", "Out of Range")))</f>
        <v>L2 - Above Average</v>
      </c>
      <c r="AI141" s="4" t="str">
        <f>IF((W141+X141+Y141)&lt;=5, "L1 - Below Average", IF((W141+X141+Y141)&lt;=9, "L2 - Above Average", IF((W141+X141+Y141)&lt;=15, "L3 - Exceptional", "Out of Range")))</f>
        <v>L2 - Above Average</v>
      </c>
      <c r="AJ141" s="4" t="str">
        <f>IF((Z141+AA141+AB141)&lt;=4, "L1 - Below Average", IF((Z141+AA141+AB141)&lt;=6, "L2 - Above Average", IF((Z141+AA141+AB141)&lt;=18, "L3 - Exceptional", "Out of Range")))</f>
        <v>L1 - Below Average</v>
      </c>
      <c r="AK141" s="4" t="str">
        <f>SWITCH(AH141,"L1 -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41" s="4" t="str">
        <f t="shared" ref="AL141:AM141" si="466">SWITCH(AI141,"L1 -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1" s="4" t="str">
        <f t="shared" si="466"/>
        <v>Your performance indicates that there’s room for improvement in understanding and applying quantitative concepts. With more practice, you can strengthen your skills in this area.</v>
      </c>
      <c r="AN141" s="4" t="str">
        <f>SWITCH(AG141,"L1 -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41" s="68" t="s">
        <v>411</v>
      </c>
      <c r="AP141" s="69">
        <v>0.0</v>
      </c>
      <c r="AQ141" s="69">
        <v>0.0</v>
      </c>
      <c r="AR141" s="69">
        <v>3.0</v>
      </c>
      <c r="AS141" s="69">
        <v>0.0</v>
      </c>
      <c r="AT141" s="68">
        <v>3.0</v>
      </c>
      <c r="AU141" s="70">
        <v>0.75</v>
      </c>
      <c r="AV141" s="54" t="str">
        <f>IF(AU141&lt;=1, "L4 - Basics", IF(AU141&lt;=3, "L3 - GSI", IF(AU141&lt;=6, "L2 - GCC", "L1 - MAANG")))</f>
        <v>L4 - Basics</v>
      </c>
      <c r="AW141" s="32" t="str">
        <f>SWITCH(AV141,"L1 - MAANG", "MAANG","L2 - GCC","GCC","L3 - GSI","GSI","L4 - Basics","BASIC","other")</f>
        <v>BASIC</v>
      </c>
      <c r="AX141" s="32" t="str">
        <f>SWITCH(AV141,"L1 - MAANG", "L1","L2 - GCC","L2","L3 - GSI","L3","L4 - Basics","L4","other")</f>
        <v>L4</v>
      </c>
      <c r="AY141" s="30" t="str">
        <f>SWITCH(AV141,"L1 - MAANG", "Top-tier companies like MAANG and high-performing teams in GCCs. ","L2 - GCC","Roles in GCCs, GSIs or mid-tier product companies.","L3 - GSI","Entry-level roles in service-based companies or startups.","L4 - Basics","Technical support, manual testing, or internships.","other")</f>
        <v>Technical support, manual testing, or internships.</v>
      </c>
      <c r="AZ141" s="30" t="str">
        <f>SWITCH(AV141,"L1 -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Focus on improving syntax, debugging, and algorithms to advance your career.</v>
      </c>
      <c r="BA141" s="65">
        <v>0.0</v>
      </c>
      <c r="BB141" s="71">
        <v>0.0</v>
      </c>
      <c r="BC141" s="72">
        <v>0.0</v>
      </c>
      <c r="BD141" s="73">
        <v>0.0</v>
      </c>
      <c r="BE141" s="74">
        <v>0.0</v>
      </c>
      <c r="BF141" s="68">
        <v>0.0</v>
      </c>
      <c r="BG141" s="32" t="str">
        <f>if(BF141&lt;=6,"LEVEL 1 PROFICIENCY", if(#REF!&lt;=22,"LEVEL 2 PROFICIENCY",IF(#REF!&lt;=43,"LEVEL 3 PROFICIENCY","LEVEL 4 PROFICIENCY")))</f>
        <v>LEVEL 1 PROFICIENCY</v>
      </c>
      <c r="BH141" s="32" t="str">
        <f>SWITCH(BG141,"LEVEL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2" hidden="1">
      <c r="A142" s="35" t="s">
        <v>412</v>
      </c>
      <c r="B142" s="35"/>
      <c r="C142" s="35" t="s">
        <v>413</v>
      </c>
      <c r="D142" s="30" t="b">
        <v>1</v>
      </c>
      <c r="E142" s="32" t="b">
        <v>0</v>
      </c>
      <c r="F142" s="32" t="b">
        <v>0</v>
      </c>
      <c r="G142" s="30">
        <v>3.0</v>
      </c>
      <c r="H142" s="30">
        <v>5.0</v>
      </c>
      <c r="I142" s="30">
        <v>6.0</v>
      </c>
      <c r="J142" s="30">
        <v>7.0</v>
      </c>
      <c r="K142" s="30">
        <v>3.0</v>
      </c>
      <c r="L142" s="30"/>
      <c r="M142" s="30"/>
      <c r="N142" s="30"/>
      <c r="O142" s="30"/>
      <c r="P142" s="30"/>
      <c r="Q142" s="30" t="s">
        <v>65</v>
      </c>
      <c r="R142" s="59" t="s">
        <v>66</v>
      </c>
      <c r="S142" s="30" t="s">
        <v>173</v>
      </c>
      <c r="AG142" s="4"/>
      <c r="AH142" s="4"/>
      <c r="AI142" s="4"/>
      <c r="AJ142" s="4"/>
      <c r="AK142" s="4"/>
      <c r="AL142" s="4"/>
      <c r="AM142" s="4"/>
      <c r="AN142" s="4"/>
    </row>
    <row r="143" hidden="1">
      <c r="A143" s="35" t="s">
        <v>414</v>
      </c>
      <c r="B143" s="35"/>
      <c r="C143" s="35" t="s">
        <v>415</v>
      </c>
      <c r="D143" s="30" t="b">
        <v>1</v>
      </c>
      <c r="E143" s="32" t="b">
        <v>0</v>
      </c>
      <c r="F143" s="32" t="b">
        <v>0</v>
      </c>
      <c r="G143" s="30">
        <v>3.0</v>
      </c>
      <c r="H143" s="30">
        <v>10.0</v>
      </c>
      <c r="I143" s="30">
        <v>6.0</v>
      </c>
      <c r="J143" s="30">
        <v>7.0</v>
      </c>
      <c r="K143" s="30">
        <v>3.0</v>
      </c>
      <c r="L143" s="30"/>
      <c r="M143" s="30"/>
      <c r="N143" s="30"/>
      <c r="O143" s="30"/>
      <c r="P143" s="30"/>
      <c r="Q143" s="30" t="s">
        <v>69</v>
      </c>
      <c r="R143" s="59" t="s">
        <v>70</v>
      </c>
      <c r="S143" s="30" t="s">
        <v>173</v>
      </c>
      <c r="AG143" s="4"/>
      <c r="AH143" s="4"/>
      <c r="AI143" s="4"/>
      <c r="AJ143" s="4"/>
      <c r="AK143" s="4"/>
      <c r="AL143" s="4"/>
      <c r="AM143" s="4"/>
      <c r="AN143" s="4"/>
    </row>
    <row r="144">
      <c r="A144" s="35" t="s">
        <v>416</v>
      </c>
      <c r="B144" s="35" t="str">
        <f>UPPER(A144)</f>
        <v>THANUSHREE M S</v>
      </c>
      <c r="C144" s="35" t="s">
        <v>417</v>
      </c>
      <c r="D144" s="30" t="b">
        <v>1</v>
      </c>
      <c r="E144" s="30" t="b">
        <v>1</v>
      </c>
      <c r="F144" s="30" t="b">
        <v>1</v>
      </c>
      <c r="G144" s="30">
        <v>3.0</v>
      </c>
      <c r="H144" s="38">
        <v>6.0</v>
      </c>
      <c r="I144" s="38">
        <v>6.0</v>
      </c>
      <c r="J144" s="38">
        <v>7.0</v>
      </c>
      <c r="K144" s="38">
        <v>3.0</v>
      </c>
      <c r="L144" s="38">
        <f>SUM(H144:K144)</f>
        <v>22</v>
      </c>
      <c r="M144" s="30">
        <f>ROUND((H144/L144)*100,0)</f>
        <v>27</v>
      </c>
      <c r="N144" s="30">
        <f>ROUND((I144/L144)*100,0)</f>
        <v>27</v>
      </c>
      <c r="O144" s="30">
        <f>ROUND((J144/L144)*100,0)</f>
        <v>32</v>
      </c>
      <c r="P144" s="30">
        <f>ROUND((K144/L144)*100,0)</f>
        <v>14</v>
      </c>
      <c r="Q144" s="39" t="s">
        <v>99</v>
      </c>
      <c r="R144" s="40" t="s">
        <v>100</v>
      </c>
      <c r="S144" s="30" t="s">
        <v>173</v>
      </c>
      <c r="T144" s="41">
        <v>2.0</v>
      </c>
      <c r="U144" s="61">
        <v>4.0</v>
      </c>
      <c r="V144" s="62">
        <v>6.0</v>
      </c>
      <c r="W144" s="63">
        <v>2.0</v>
      </c>
      <c r="X144" s="64">
        <v>0.0</v>
      </c>
      <c r="Y144" s="65">
        <v>3.0</v>
      </c>
      <c r="Z144" s="66">
        <v>0.0</v>
      </c>
      <c r="AA144" s="65">
        <v>4.0</v>
      </c>
      <c r="AB144" s="67">
        <v>6.0</v>
      </c>
      <c r="AC144" s="48">
        <f>T144+U144+V144</f>
        <v>12</v>
      </c>
      <c r="AD144" s="49">
        <f>W144+X144+Y144</f>
        <v>5</v>
      </c>
      <c r="AE144" s="50">
        <f>Z144+AA144+AB144</f>
        <v>10</v>
      </c>
      <c r="AF144" s="77">
        <v>20.0</v>
      </c>
      <c r="AG144" s="4" t="str">
        <f>IF(AF144&lt;=8, "L1 - Below Average", IF(AF144&lt;=26, "L2 - Above Average", IF(AF144&lt;=50, "L3 - Exceptional", "Out of Range")))</f>
        <v>L2 - Above Average</v>
      </c>
      <c r="AH144" s="4" t="str">
        <f>IF((T144+U144+V144)&lt;=3, "L1 - Below Average", IF((T144+U144+V144)&lt;=11, "L2 - Above Average", IF((T144+U144+V144)&lt;=17, "L3 - Exceptional", "Out of Range")))</f>
        <v>L3 - Exceptional</v>
      </c>
      <c r="AI144" s="4" t="str">
        <f>IF((W144+X144+Y144)&lt;=5, "L1 - Below Average", IF((W144+X144+Y144)&lt;=9, "L2 - Above Average", IF((W144+X144+Y144)&lt;=15, "L3 - Exceptional", "Out of Range")))</f>
        <v>L1 - Below Average</v>
      </c>
      <c r="AJ144" s="4" t="str">
        <f>IF((Z144+AA144+AB144)&lt;=4, "L1 - Below Average", IF((Z144+AA144+AB144)&lt;=6, "L2 - Above Average", IF((Z144+AA144+AB144)&lt;=18, "L3 - Exceptional", "Out of Range")))</f>
        <v>L3 - Exceptional</v>
      </c>
      <c r="AK144" s="4" t="str">
        <f>SWITCH(AH144,"L1 -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44" s="4" t="str">
        <f t="shared" ref="AL144:AM144" si="467">SWITCH(AI144,"L1 -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44" s="4" t="str">
        <f t="shared" si="467"/>
        <v>Excellent work! You have shown exceptional aptitude in quantitative reasoning, tackling problems with ease and accuracy. Keep up the great work, and challenge yourself further to stay ahead.</v>
      </c>
      <c r="AN144" s="4" t="str">
        <f>SWITCH(AG144,"L1 -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44" s="68" t="s">
        <v>418</v>
      </c>
      <c r="AP144" s="69">
        <v>2.0</v>
      </c>
      <c r="AQ144" s="69">
        <v>4.0</v>
      </c>
      <c r="AR144" s="69">
        <v>1.0</v>
      </c>
      <c r="AS144" s="69">
        <v>7.0</v>
      </c>
      <c r="AT144" s="68">
        <v>14.0</v>
      </c>
      <c r="AU144" s="70">
        <v>3.5</v>
      </c>
      <c r="AV144" s="54" t="str">
        <f>IF(AU144&lt;=1, "L4 - Basics", IF(AU144&lt;=3, "L3 - GSI", IF(AU144&lt;=6, "L2 - GCC", "L1 - MAANG")))</f>
        <v>L2 - GCC</v>
      </c>
      <c r="AW144" s="32" t="str">
        <f>SWITCH(AV144,"L1 - MAANG", "MAANG","L2 - GCC","GCC","L3 - GSI","GSI","L4 - Basics","BASIC","other")</f>
        <v>GCC</v>
      </c>
      <c r="AX144" s="32" t="str">
        <f>SWITCH(AV144,"L1 - MAANG", "L1","L2 - GCC","L2","L3 - GSI","L3","L4 - Basics","L4","other")</f>
        <v>L2</v>
      </c>
      <c r="AY144" s="30" t="str">
        <f>SWITCH(AV144,"L1 -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44" s="30" t="str">
        <f>SWITCH(AV144,"L1 -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44" s="65">
        <v>0.0</v>
      </c>
      <c r="BB144" s="71">
        <v>0.0</v>
      </c>
      <c r="BC144" s="72">
        <v>0.0</v>
      </c>
      <c r="BD144" s="73">
        <v>0.0</v>
      </c>
      <c r="BE144" s="74">
        <v>0.0</v>
      </c>
      <c r="BF144" s="68">
        <v>0.0</v>
      </c>
      <c r="BG144" s="32" t="str">
        <f>if(BF144&lt;=6,"LEVEL 1 PROFICIENCY", if(#REF!&lt;=22,"LEVEL 2 PROFICIENCY",IF(#REF!&lt;=43,"LEVEL 3 PROFICIENCY","LEVEL 4 PROFICIENCY")))</f>
        <v>LEVEL 1 PROFICIENCY</v>
      </c>
      <c r="BH144" s="32" t="str">
        <f>SWITCH(BG144,"LEVEL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5" hidden="1">
      <c r="A145" s="35" t="s">
        <v>419</v>
      </c>
      <c r="B145" s="35"/>
      <c r="C145" s="35" t="s">
        <v>420</v>
      </c>
      <c r="D145" s="30" t="b">
        <v>1</v>
      </c>
      <c r="E145" s="32" t="b">
        <v>0</v>
      </c>
      <c r="F145" s="32" t="b">
        <v>0</v>
      </c>
      <c r="G145" s="30">
        <v>3.0</v>
      </c>
      <c r="H145" s="30">
        <v>7.0</v>
      </c>
      <c r="I145" s="30">
        <v>6.0</v>
      </c>
      <c r="J145" s="30">
        <v>7.0</v>
      </c>
      <c r="K145" s="30">
        <v>3.0</v>
      </c>
      <c r="L145" s="30"/>
      <c r="M145" s="30"/>
      <c r="N145" s="30"/>
      <c r="O145" s="30"/>
      <c r="P145" s="30"/>
      <c r="Q145" s="30" t="s">
        <v>69</v>
      </c>
      <c r="R145" s="59" t="s">
        <v>70</v>
      </c>
      <c r="S145" s="30" t="s">
        <v>173</v>
      </c>
      <c r="AG145" s="4"/>
      <c r="AH145" s="4"/>
      <c r="AI145" s="4"/>
      <c r="AJ145" s="4"/>
      <c r="AK145" s="4"/>
      <c r="AL145" s="4"/>
      <c r="AM145" s="4"/>
      <c r="AN145" s="4"/>
    </row>
    <row r="146">
      <c r="A146" s="35" t="s">
        <v>421</v>
      </c>
      <c r="B146" s="35" t="str">
        <f t="shared" ref="B146:B148" si="469">UPPER(A146)</f>
        <v>PRIYA DARSHINI C</v>
      </c>
      <c r="C146" s="35" t="s">
        <v>422</v>
      </c>
      <c r="D146" s="30" t="b">
        <v>1</v>
      </c>
      <c r="E146" s="30" t="b">
        <v>1</v>
      </c>
      <c r="F146" s="30" t="b">
        <v>1</v>
      </c>
      <c r="G146" s="30">
        <v>5.0</v>
      </c>
      <c r="H146" s="38">
        <v>3.0</v>
      </c>
      <c r="I146" s="38">
        <v>6.0</v>
      </c>
      <c r="J146" s="38">
        <v>7.0</v>
      </c>
      <c r="K146" s="38">
        <v>3.0</v>
      </c>
      <c r="L146" s="38">
        <f t="shared" ref="L146:L148" si="470">SUM(H146:K146)</f>
        <v>19</v>
      </c>
      <c r="M146" s="30">
        <f t="shared" ref="M146:M148" si="471">ROUND((H146/L146)*100,0)</f>
        <v>16</v>
      </c>
      <c r="N146" s="30">
        <f t="shared" ref="N146:N148" si="472">ROUND((I146/L146)*100,0)</f>
        <v>32</v>
      </c>
      <c r="O146" s="30">
        <f t="shared" ref="O146:O148" si="473">ROUND((J146/L146)*100,0)</f>
        <v>37</v>
      </c>
      <c r="P146" s="30">
        <f t="shared" ref="P146:P148" si="474">ROUND((K146/L146)*100,0)</f>
        <v>16</v>
      </c>
      <c r="Q146" s="39" t="s">
        <v>65</v>
      </c>
      <c r="R146" s="40" t="s">
        <v>66</v>
      </c>
      <c r="S146" s="30" t="s">
        <v>173</v>
      </c>
      <c r="T146" s="41">
        <v>0.0</v>
      </c>
      <c r="U146" s="61">
        <v>2.0</v>
      </c>
      <c r="V146" s="62">
        <v>0.0</v>
      </c>
      <c r="W146" s="63">
        <v>1.0</v>
      </c>
      <c r="X146" s="64">
        <v>0.0</v>
      </c>
      <c r="Y146" s="65">
        <v>3.0</v>
      </c>
      <c r="Z146" s="66">
        <v>0.0</v>
      </c>
      <c r="AA146" s="65">
        <v>4.0</v>
      </c>
      <c r="AB146" s="67">
        <v>0.0</v>
      </c>
      <c r="AC146" s="48">
        <f t="shared" ref="AC146:AC148" si="475">T146+U146+V146</f>
        <v>2</v>
      </c>
      <c r="AD146" s="49">
        <f t="shared" ref="AD146:AD148" si="476">W146+X146+Y146</f>
        <v>4</v>
      </c>
      <c r="AE146" s="50">
        <f t="shared" ref="AE146:AE148" si="477">Z146+AA146+AB146</f>
        <v>4</v>
      </c>
      <c r="AF146" s="77">
        <v>10.0</v>
      </c>
      <c r="AG146" s="4" t="str">
        <f t="shared" ref="AG146:AG148" si="478">IF(AF146&lt;=8, "L1 - Below Average", IF(AF146&lt;=26, "L2 - Above Average", IF(AF146&lt;=50, "L3 - Exceptional", "Out of Range")))</f>
        <v>L2 - Above Average</v>
      </c>
      <c r="AH146" s="4" t="str">
        <f t="shared" ref="AH146:AH148" si="479">IF((T146+U146+V146)&lt;=3, "L1 - Below Average", IF((T146+U146+V146)&lt;=11, "L2 - Above Average", IF((T146+U146+V146)&lt;=17, "L3 - Exceptional", "Out of Range")))</f>
        <v>L1 - Below Average</v>
      </c>
      <c r="AI146" s="4" t="str">
        <f t="shared" ref="AI146:AI148" si="480">IF((W146+X146+Y146)&lt;=5, "L1 - Below Average", IF((W146+X146+Y146)&lt;=9, "L2 - Above Average", IF((W146+X146+Y146)&lt;=15, "L3 - Exceptional", "Out of Range")))</f>
        <v>L1 - Below Average</v>
      </c>
      <c r="AJ146" s="4" t="str">
        <f t="shared" ref="AJ146:AJ148" si="481">IF((Z146+AA146+AB146)&lt;=4, "L1 - Below Average", IF((Z146+AA146+AB146)&lt;=6, "L2 - Above Average", IF((Z146+AA146+AB146)&lt;=18, "L3 - Exceptional", "Out of Range")))</f>
        <v>L1 - Below Average</v>
      </c>
      <c r="AK146" s="4" t="str">
        <f t="shared" ref="AK146:AK148" si="482">SWITCH(AH146,"L1 -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Your verbal skills are on the right track, but some areas may need extra attention. With focused practice, you can improve your vocabulary, comprehension, and communication skills.</v>
      </c>
      <c r="AL146" s="4" t="str">
        <f t="shared" ref="AL146:AM146" si="468">SWITCH(AI146,"L1 -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46" s="4" t="str">
        <f t="shared" si="468"/>
        <v>Your performance indicates that there’s room for improvement in understanding and applying quantitative concepts. With more practice, you can strengthen your skills in this area.</v>
      </c>
      <c r="AN146" s="4" t="str">
        <f t="shared" ref="AN146:AN148" si="484">SWITCH(AG146,"L1 -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46" s="68" t="s">
        <v>423</v>
      </c>
      <c r="AP146" s="69">
        <v>10.0</v>
      </c>
      <c r="AQ146" s="69">
        <v>0.0</v>
      </c>
      <c r="AR146" s="69">
        <v>7.0</v>
      </c>
      <c r="AS146" s="69">
        <v>4.0</v>
      </c>
      <c r="AT146" s="68">
        <v>21.0</v>
      </c>
      <c r="AU146" s="70">
        <v>5.25</v>
      </c>
      <c r="AV146" s="54" t="str">
        <f t="shared" ref="AV146:AV148" si="485">IF(AU146&lt;=1, "L4 - Basics", IF(AU146&lt;=3, "L3 - GSI", IF(AU146&lt;=6, "L2 - GCC", "L1 - MAANG")))</f>
        <v>L2 - GCC</v>
      </c>
      <c r="AW146" s="32" t="str">
        <f t="shared" ref="AW146:AW148" si="486">SWITCH(AV146,"L1 - MAANG", "MAANG","L2 - GCC","GCC","L3 - GSI","GSI","L4 - Basics","BASIC","other")</f>
        <v>GCC</v>
      </c>
      <c r="AX146" s="32" t="str">
        <f t="shared" ref="AX146:AX148" si="487">SWITCH(AV146,"L1 - MAANG", "L1","L2 - GCC","L2","L3 - GSI","L3","L4 - Basics","L4","other")</f>
        <v>L2</v>
      </c>
      <c r="AY146" s="30" t="str">
        <f t="shared" ref="AY146:AY148" si="488">SWITCH(AV146,"L1 -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46" s="30" t="str">
        <f t="shared" ref="AZ146:AZ148" si="489">SWITCH(AV146,"L1 -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46" s="65">
        <v>0.0</v>
      </c>
      <c r="BB146" s="71">
        <v>0.0</v>
      </c>
      <c r="BC146" s="72">
        <v>0.0</v>
      </c>
      <c r="BD146" s="73">
        <v>0.0</v>
      </c>
      <c r="BE146" s="74">
        <v>0.0</v>
      </c>
      <c r="BF146" s="68">
        <v>0.0</v>
      </c>
      <c r="BG146" s="32" t="str">
        <f t="shared" ref="BG146:BG148" si="490">if(BF146&lt;=6,"LEVEL 1 PROFICIENCY", if(#REF!&lt;=22,"LEVEL 2 PROFICIENCY",IF(#REF!&lt;=43,"LEVEL 3 PROFICIENCY","LEVEL 4 PROFICIENCY")))</f>
        <v>LEVEL 1 PROFICIENCY</v>
      </c>
      <c r="BH146" s="32" t="str">
        <f t="shared" ref="BH146:BH148" si="491">SWITCH(BG146,"LEVEL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7">
      <c r="A147" s="35" t="s">
        <v>424</v>
      </c>
      <c r="B147" s="35" t="str">
        <f t="shared" si="469"/>
        <v>GURUKIRANA G</v>
      </c>
      <c r="C147" s="35" t="s">
        <v>425</v>
      </c>
      <c r="D147" s="30" t="b">
        <v>1</v>
      </c>
      <c r="E147" s="30" t="b">
        <v>1</v>
      </c>
      <c r="F147" s="30" t="b">
        <v>1</v>
      </c>
      <c r="G147" s="30">
        <v>3.0</v>
      </c>
      <c r="H147" s="38">
        <v>4.0</v>
      </c>
      <c r="I147" s="38">
        <v>6.0</v>
      </c>
      <c r="J147" s="38">
        <v>7.0</v>
      </c>
      <c r="K147" s="38">
        <v>3.0</v>
      </c>
      <c r="L147" s="38">
        <f t="shared" si="470"/>
        <v>20</v>
      </c>
      <c r="M147" s="30">
        <f t="shared" si="471"/>
        <v>20</v>
      </c>
      <c r="N147" s="30">
        <f t="shared" si="472"/>
        <v>30</v>
      </c>
      <c r="O147" s="30">
        <f t="shared" si="473"/>
        <v>35</v>
      </c>
      <c r="P147" s="30">
        <f t="shared" si="474"/>
        <v>15</v>
      </c>
      <c r="Q147" s="39" t="s">
        <v>65</v>
      </c>
      <c r="R147" s="40" t="s">
        <v>66</v>
      </c>
      <c r="S147" s="30" t="s">
        <v>217</v>
      </c>
      <c r="T147" s="41">
        <v>0.0</v>
      </c>
      <c r="U147" s="61">
        <v>2.0</v>
      </c>
      <c r="V147" s="62">
        <v>5.0</v>
      </c>
      <c r="W147" s="63">
        <v>1.0</v>
      </c>
      <c r="X147" s="64">
        <v>2.0</v>
      </c>
      <c r="Y147" s="65">
        <v>3.0</v>
      </c>
      <c r="Z147" s="66">
        <v>0.0</v>
      </c>
      <c r="AA147" s="65">
        <v>2.0</v>
      </c>
      <c r="AB147" s="67">
        <v>3.0</v>
      </c>
      <c r="AC147" s="48">
        <f t="shared" si="475"/>
        <v>7</v>
      </c>
      <c r="AD147" s="49">
        <f t="shared" si="476"/>
        <v>6</v>
      </c>
      <c r="AE147" s="50">
        <f t="shared" si="477"/>
        <v>5</v>
      </c>
      <c r="AF147" s="77">
        <v>11.0</v>
      </c>
      <c r="AG147" s="4" t="str">
        <f t="shared" si="478"/>
        <v>L2 - Above Average</v>
      </c>
      <c r="AH147" s="4" t="str">
        <f t="shared" si="479"/>
        <v>L2 - Above Average</v>
      </c>
      <c r="AI147" s="4" t="str">
        <f t="shared" si="480"/>
        <v>L2 - Above Average</v>
      </c>
      <c r="AJ147" s="4" t="str">
        <f t="shared" si="481"/>
        <v>L2 - Above Average</v>
      </c>
      <c r="AK147" s="4" t="str">
        <f t="shared" si="482"/>
        <v>You’ve displayed strong verbal reasoning abilities, understanding complex texts and articulating ideas clearly. Continue to expand your vocabulary and comprehension to stay sharp.</v>
      </c>
      <c r="AL147" s="4" t="str">
        <f t="shared" ref="AL147:AM147" si="483">SWITCH(AI147,"L1 -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7" s="4" t="str">
        <f t="shared" si="483"/>
        <v>You’ve demonstrated a solid grasp of quantitative reasoning and problem-solving. Keep refining your skills for even greater efficiency and speed in tackling complex problems.</v>
      </c>
      <c r="AN147" s="4" t="str">
        <f t="shared" si="484"/>
        <v>You have a strong foundation and are performing well across all categories. Keep up the great work and aim for continuous improvement to achieve even higher levels of performance.</v>
      </c>
      <c r="AO147" s="68" t="s">
        <v>426</v>
      </c>
      <c r="AP147" s="69">
        <v>4.0</v>
      </c>
      <c r="AQ147" s="69">
        <v>3.0</v>
      </c>
      <c r="AR147" s="69">
        <v>4.0</v>
      </c>
      <c r="AS147" s="69">
        <v>4.0</v>
      </c>
      <c r="AT147" s="68">
        <v>15.0</v>
      </c>
      <c r="AU147" s="70">
        <v>3.75</v>
      </c>
      <c r="AV147" s="54" t="str">
        <f t="shared" si="485"/>
        <v>L2 - GCC</v>
      </c>
      <c r="AW147" s="32" t="str">
        <f t="shared" si="486"/>
        <v>GCC</v>
      </c>
      <c r="AX147" s="32" t="str">
        <f t="shared" si="487"/>
        <v>L2</v>
      </c>
      <c r="AY147" s="30" t="str">
        <f t="shared" si="488"/>
        <v>Roles in GCCs, GSIs or mid-tier product companies.</v>
      </c>
      <c r="AZ147" s="30" t="str">
        <f t="shared" si="489"/>
        <v>Your solid understanding of algorithms and data structures fits roles like Backend Developer or Application Engineer.</v>
      </c>
      <c r="BA147" s="65">
        <v>0.0</v>
      </c>
      <c r="BB147" s="71">
        <v>0.0</v>
      </c>
      <c r="BC147" s="72">
        <v>0.0</v>
      </c>
      <c r="BD147" s="73">
        <v>0.0</v>
      </c>
      <c r="BE147" s="74">
        <v>0.0</v>
      </c>
      <c r="BF147" s="68">
        <v>0.0</v>
      </c>
      <c r="BG147" s="32" t="str">
        <f t="shared" si="490"/>
        <v>LEVEL 1 PROFICIENCY</v>
      </c>
      <c r="BH147" s="32" t="str">
        <f t="shared" si="49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8">
      <c r="A148" s="35" t="s">
        <v>264</v>
      </c>
      <c r="B148" s="35" t="str">
        <f t="shared" si="469"/>
        <v>HARSHITHA K</v>
      </c>
      <c r="C148" s="35" t="s">
        <v>427</v>
      </c>
      <c r="D148" s="30" t="b">
        <v>1</v>
      </c>
      <c r="E148" s="30" t="b">
        <v>1</v>
      </c>
      <c r="F148" s="30" t="b">
        <v>1</v>
      </c>
      <c r="G148" s="30">
        <v>3.0</v>
      </c>
      <c r="H148" s="38">
        <v>5.0</v>
      </c>
      <c r="I148" s="38">
        <v>6.0</v>
      </c>
      <c r="J148" s="38">
        <v>7.0</v>
      </c>
      <c r="K148" s="38">
        <v>3.0</v>
      </c>
      <c r="L148" s="38">
        <f t="shared" si="470"/>
        <v>21</v>
      </c>
      <c r="M148" s="30">
        <f t="shared" si="471"/>
        <v>24</v>
      </c>
      <c r="N148" s="30">
        <f t="shared" si="472"/>
        <v>29</v>
      </c>
      <c r="O148" s="30">
        <f t="shared" si="473"/>
        <v>33</v>
      </c>
      <c r="P148" s="30">
        <f t="shared" si="474"/>
        <v>14</v>
      </c>
      <c r="Q148" s="39" t="s">
        <v>65</v>
      </c>
      <c r="R148" s="40" t="s">
        <v>66</v>
      </c>
      <c r="S148" s="30" t="s">
        <v>217</v>
      </c>
      <c r="T148" s="41">
        <v>1.0</v>
      </c>
      <c r="U148" s="42">
        <v>2.0</v>
      </c>
      <c r="V148" s="43">
        <v>5.0</v>
      </c>
      <c r="W148" s="44">
        <v>2.0</v>
      </c>
      <c r="X148" s="45">
        <v>0.0</v>
      </c>
      <c r="Y148" s="42">
        <v>4.0</v>
      </c>
      <c r="Z148" s="46">
        <v>0.0</v>
      </c>
      <c r="AA148" s="42">
        <v>2.0</v>
      </c>
      <c r="AB148" s="47">
        <v>3.0</v>
      </c>
      <c r="AC148" s="48">
        <f t="shared" si="475"/>
        <v>8</v>
      </c>
      <c r="AD148" s="49">
        <f t="shared" si="476"/>
        <v>6</v>
      </c>
      <c r="AE148" s="50">
        <f t="shared" si="477"/>
        <v>5</v>
      </c>
      <c r="AF148" s="76">
        <v>14.0</v>
      </c>
      <c r="AG148" s="4" t="str">
        <f t="shared" si="478"/>
        <v>L2 - Above Average</v>
      </c>
      <c r="AH148" s="4" t="str">
        <f t="shared" si="479"/>
        <v>L2 - Above Average</v>
      </c>
      <c r="AI148" s="4" t="str">
        <f t="shared" si="480"/>
        <v>L2 - Above Average</v>
      </c>
      <c r="AJ148" s="4" t="str">
        <f t="shared" si="481"/>
        <v>L2 - Above Average</v>
      </c>
      <c r="AK148" s="4" t="str">
        <f t="shared" si="482"/>
        <v>You’ve displayed strong verbal reasoning abilities, understanding complex texts and articulating ideas clearly. Continue to expand your vocabulary and comprehension to stay sharp.</v>
      </c>
      <c r="AL148" s="4" t="str">
        <f t="shared" ref="AL148:AM148" si="492">SWITCH(AI148,"L1 -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48" s="4" t="str">
        <f t="shared" si="492"/>
        <v>You’ve demonstrated a solid grasp of quantitative reasoning and problem-solving. Keep refining your skills for even greater efficiency and speed in tackling complex problems.</v>
      </c>
      <c r="AN148" s="4" t="str">
        <f t="shared" si="484"/>
        <v>You have a strong foundation and are performing well across all categories. Keep up the great work and aim for continuous improvement to achieve even higher levels of performance.</v>
      </c>
      <c r="AO148" s="30" t="s">
        <v>428</v>
      </c>
      <c r="AP148" s="52">
        <v>0.0</v>
      </c>
      <c r="AQ148" s="52">
        <v>0.0</v>
      </c>
      <c r="AR148" s="52">
        <v>10.0</v>
      </c>
      <c r="AS148" s="52">
        <v>1.0</v>
      </c>
      <c r="AT148" s="30">
        <v>11.0</v>
      </c>
      <c r="AU148" s="53">
        <v>2.75</v>
      </c>
      <c r="AV148" s="54" t="str">
        <f t="shared" si="485"/>
        <v>L3 - GSI</v>
      </c>
      <c r="AW148" s="32" t="str">
        <f t="shared" si="486"/>
        <v>GSI</v>
      </c>
      <c r="AX148" s="32" t="str">
        <f t="shared" si="487"/>
        <v>L3</v>
      </c>
      <c r="AY148" s="30" t="str">
        <f t="shared" si="488"/>
        <v>Entry-level roles in service-based companies or startups.</v>
      </c>
      <c r="AZ148" s="30" t="str">
        <f t="shared" si="489"/>
        <v>You currently fit roles such as Junior Developer, Support Engineer, or Test Engineer. Build on your fundamentals to grow into advanced positions.</v>
      </c>
      <c r="BA148" s="42">
        <v>0.0</v>
      </c>
      <c r="BB148" s="55">
        <v>0.0</v>
      </c>
      <c r="BC148" s="56">
        <v>0.0</v>
      </c>
      <c r="BD148" s="57">
        <v>0.0</v>
      </c>
      <c r="BE148" s="58">
        <v>0.0</v>
      </c>
      <c r="BF148" s="30">
        <v>0.0</v>
      </c>
      <c r="BG148" s="32" t="str">
        <f t="shared" si="490"/>
        <v>LEVEL 1 PROFICIENCY</v>
      </c>
      <c r="BH148" s="32" t="str">
        <f t="shared" si="491"/>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9" hidden="1">
      <c r="A149" s="35" t="s">
        <v>429</v>
      </c>
      <c r="B149" s="35"/>
      <c r="C149" s="35" t="s">
        <v>430</v>
      </c>
      <c r="D149" s="30" t="b">
        <v>1</v>
      </c>
      <c r="E149" s="32" t="b">
        <v>0</v>
      </c>
      <c r="F149" s="32" t="b">
        <v>0</v>
      </c>
      <c r="G149" s="30">
        <v>3.0</v>
      </c>
      <c r="H149" s="30">
        <v>7.0</v>
      </c>
      <c r="I149" s="30">
        <v>6.0</v>
      </c>
      <c r="J149" s="30">
        <v>7.0</v>
      </c>
      <c r="K149" s="30">
        <v>3.0</v>
      </c>
      <c r="L149" s="30"/>
      <c r="M149" s="30"/>
      <c r="N149" s="30"/>
      <c r="O149" s="30"/>
      <c r="P149" s="30"/>
      <c r="Q149" s="30" t="s">
        <v>69</v>
      </c>
      <c r="R149" s="59" t="s">
        <v>70</v>
      </c>
      <c r="S149" s="30" t="s">
        <v>217</v>
      </c>
      <c r="AG149" s="4"/>
      <c r="AH149" s="4"/>
      <c r="AI149" s="4"/>
      <c r="AJ149" s="4"/>
      <c r="AK149" s="4"/>
      <c r="AL149" s="4"/>
      <c r="AM149" s="4"/>
      <c r="AN149" s="4"/>
    </row>
    <row r="150">
      <c r="A150" s="35" t="s">
        <v>431</v>
      </c>
      <c r="B150" s="35" t="str">
        <f>UPPER(A150)</f>
        <v>SHRIYANKA M</v>
      </c>
      <c r="C150" s="35" t="s">
        <v>432</v>
      </c>
      <c r="D150" s="30" t="b">
        <v>1</v>
      </c>
      <c r="E150" s="30" t="b">
        <v>1</v>
      </c>
      <c r="F150" s="30" t="b">
        <v>1</v>
      </c>
      <c r="G150" s="30">
        <v>3.0</v>
      </c>
      <c r="H150" s="38">
        <v>8.0</v>
      </c>
      <c r="I150" s="38">
        <v>6.0</v>
      </c>
      <c r="J150" s="38">
        <v>7.0</v>
      </c>
      <c r="K150" s="38">
        <v>3.0</v>
      </c>
      <c r="L150" s="38">
        <f>SUM(H150:K150)</f>
        <v>24</v>
      </c>
      <c r="M150" s="30">
        <f>ROUND((H150/L150)*100,0)</f>
        <v>33</v>
      </c>
      <c r="N150" s="30">
        <f>ROUND((I150/L150)*100,0)</f>
        <v>25</v>
      </c>
      <c r="O150" s="30">
        <f>ROUND((J150/L150)*100,0)</f>
        <v>29</v>
      </c>
      <c r="P150" s="30">
        <f>ROUND((K150/L150)*100,0)</f>
        <v>13</v>
      </c>
      <c r="Q150" s="39" t="s">
        <v>69</v>
      </c>
      <c r="R150" s="40" t="s">
        <v>70</v>
      </c>
      <c r="S150" s="30" t="s">
        <v>217</v>
      </c>
      <c r="T150" s="41">
        <v>3.0</v>
      </c>
      <c r="U150" s="42">
        <v>6.0</v>
      </c>
      <c r="V150" s="43">
        <v>6.0</v>
      </c>
      <c r="W150" s="44">
        <v>4.0</v>
      </c>
      <c r="X150" s="45">
        <v>2.0</v>
      </c>
      <c r="Y150" s="42">
        <v>1.0</v>
      </c>
      <c r="Z150" s="46">
        <v>0.0</v>
      </c>
      <c r="AA150" s="42">
        <v>4.0</v>
      </c>
      <c r="AB150" s="47">
        <v>6.0</v>
      </c>
      <c r="AC150" s="48">
        <f>T150+U150+V150</f>
        <v>15</v>
      </c>
      <c r="AD150" s="49">
        <f>W150+X150+Y150</f>
        <v>7</v>
      </c>
      <c r="AE150" s="50">
        <f>Z150+AA150+AB150</f>
        <v>10</v>
      </c>
      <c r="AF150" s="76">
        <v>22.0</v>
      </c>
      <c r="AG150" s="4" t="str">
        <f>IF(AF150&lt;=8, "L1 - Below Average", IF(AF150&lt;=26, "L2 - Above Average", IF(AF150&lt;=50, "L3 - Exceptional", "Out of Range")))</f>
        <v>L2 - Above Average</v>
      </c>
      <c r="AH150" s="4" t="str">
        <f>IF((T150+U150+V150)&lt;=3, "L1 - Below Average", IF((T150+U150+V150)&lt;=11, "L2 - Above Average", IF((T150+U150+V150)&lt;=17, "L3 - Exceptional", "Out of Range")))</f>
        <v>L3 - Exceptional</v>
      </c>
      <c r="AI150" s="4" t="str">
        <f>IF((W150+X150+Y150)&lt;=5, "L1 - Below Average", IF((W150+X150+Y150)&lt;=9, "L2 - Above Average", IF((W150+X150+Y150)&lt;=15, "L3 - Exceptional", "Out of Range")))</f>
        <v>L2 - Above Average</v>
      </c>
      <c r="AJ150" s="4" t="str">
        <f>IF((Z150+AA150+AB150)&lt;=4, "L1 - Below Average", IF((Z150+AA150+AB150)&lt;=6, "L2 - Above Average", IF((Z150+AA150+AB150)&lt;=18, "L3 - Exceptional", "Out of Range")))</f>
        <v>L3 - Exceptional</v>
      </c>
      <c r="AK150" s="4" t="str">
        <f>SWITCH(AH150,"L1 -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Outstanding verbal skills! Your ability to understand, interpret, and express ideas through words is exceptional. Keep pushing the limits to master even more advanced language tasks.</v>
      </c>
      <c r="AL150" s="4" t="str">
        <f t="shared" ref="AL150:AM150" si="493">SWITCH(AI150,"L1 -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50" s="4" t="str">
        <f t="shared" si="493"/>
        <v>Excellent work! You have shown exceptional aptitude in quantitative reasoning, tackling problems with ease and accuracy. Keep up the great work, and challenge yourself further to stay ahead.</v>
      </c>
      <c r="AN150" s="4" t="str">
        <f>SWITCH(AG150,"L1 -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O150" s="30" t="s">
        <v>433</v>
      </c>
      <c r="AP150" s="52">
        <v>9.0</v>
      </c>
      <c r="AQ150" s="52">
        <v>3.0</v>
      </c>
      <c r="AR150" s="52">
        <v>8.0</v>
      </c>
      <c r="AS150" s="52">
        <v>4.0</v>
      </c>
      <c r="AT150" s="30">
        <v>24.0</v>
      </c>
      <c r="AU150" s="53">
        <v>6.0</v>
      </c>
      <c r="AV150" s="54" t="str">
        <f>IF(AU150&lt;=1, "L4 - Basics", IF(AU150&lt;=3, "L3 - GSI", IF(AU150&lt;=6, "L2 - GCC", "L1 - MAANG")))</f>
        <v>L2 - GCC</v>
      </c>
      <c r="AW150" s="32" t="str">
        <f>SWITCH(AV150,"L1 - MAANG", "MAANG","L2 - GCC","GCC","L3 - GSI","GSI","L4 - Basics","BASIC","other")</f>
        <v>GCC</v>
      </c>
      <c r="AX150" s="32" t="str">
        <f>SWITCH(AV150,"L1 - MAANG", "L1","L2 - GCC","L2","L3 - GSI","L3","L4 - Basics","L4","other")</f>
        <v>L2</v>
      </c>
      <c r="AY150" s="30" t="str">
        <f>SWITCH(AV150,"L1 - MAANG", "Top-tier companies like MAANG and high-performing teams in GCCs. ","L2 - GCC","Roles in GCCs, GSIs or mid-tier product companies.","L3 - GSI","Entry-level roles in service-based companies or startups.","L4 - Basics","Technical support, manual testing, or internships.","other")</f>
        <v>Roles in GCCs, GSIs or mid-tier product companies.</v>
      </c>
      <c r="AZ150" s="30" t="str">
        <f>SWITCH(AV150,"L1 -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solid understanding of algorithms and data structures fits roles like Backend Developer or Application Engineer.</v>
      </c>
      <c r="BA150" s="42">
        <v>0.0</v>
      </c>
      <c r="BB150" s="55">
        <v>0.0</v>
      </c>
      <c r="BC150" s="56">
        <v>0.0</v>
      </c>
      <c r="BD150" s="57">
        <v>0.0</v>
      </c>
      <c r="BE150" s="58">
        <v>0.0</v>
      </c>
      <c r="BF150" s="30">
        <v>0.0</v>
      </c>
      <c r="BG150" s="32" t="str">
        <f>if(BF150&lt;=6,"LEVEL 1 PROFICIENCY", if(#REF!&lt;=22,"LEVEL 2 PROFICIENCY",IF(#REF!&lt;=43,"LEVEL 3 PROFICIENCY","LEVEL 4 PROFICIENCY")))</f>
        <v>LEVEL 1 PROFICIENCY</v>
      </c>
      <c r="BH150" s="32" t="str">
        <f>SWITCH(BG150,"LEVEL 1 PROFICIENCY",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 PROFICIENCY","You’ve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 PROFICIENCY","You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1 PROFICIENCY","Excellent!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1" hidden="1">
      <c r="A151" s="35" t="s">
        <v>434</v>
      </c>
      <c r="B151" s="35"/>
      <c r="C151" s="35" t="s">
        <v>435</v>
      </c>
      <c r="D151" s="30" t="b">
        <v>1</v>
      </c>
      <c r="E151" s="32" t="b">
        <v>0</v>
      </c>
      <c r="F151" s="32" t="b">
        <v>0</v>
      </c>
      <c r="G151" s="30">
        <v>3.0</v>
      </c>
      <c r="H151" s="30">
        <v>7.0</v>
      </c>
      <c r="I151" s="30">
        <v>6.0</v>
      </c>
      <c r="J151" s="30">
        <v>7.0</v>
      </c>
      <c r="K151" s="30">
        <v>3.0</v>
      </c>
      <c r="L151" s="30"/>
      <c r="M151" s="30"/>
      <c r="N151" s="30"/>
      <c r="O151" s="30"/>
      <c r="P151" s="30"/>
      <c r="Q151" s="30" t="s">
        <v>69</v>
      </c>
      <c r="R151" s="59" t="s">
        <v>70</v>
      </c>
      <c r="S151" s="30" t="s">
        <v>217</v>
      </c>
      <c r="AG151" s="4"/>
      <c r="AH151" s="4"/>
      <c r="AI151" s="4"/>
      <c r="AJ151" s="4"/>
      <c r="AK151" s="4"/>
      <c r="AL151" s="4"/>
      <c r="AM151" s="4"/>
      <c r="AN151" s="4"/>
    </row>
    <row r="152" hidden="1">
      <c r="A152" s="35" t="s">
        <v>436</v>
      </c>
      <c r="B152" s="35"/>
      <c r="C152" s="35" t="s">
        <v>437</v>
      </c>
      <c r="D152" s="30" t="b">
        <v>1</v>
      </c>
      <c r="E152" s="32" t="b">
        <v>0</v>
      </c>
      <c r="F152" s="32" t="b">
        <v>0</v>
      </c>
      <c r="G152" s="30">
        <v>3.0</v>
      </c>
      <c r="H152" s="30">
        <v>8.0</v>
      </c>
      <c r="I152" s="30">
        <v>6.0</v>
      </c>
      <c r="J152" s="30">
        <v>7.0</v>
      </c>
      <c r="K152" s="30">
        <v>3.0</v>
      </c>
      <c r="L152" s="30"/>
      <c r="M152" s="30"/>
      <c r="N152" s="30"/>
      <c r="O152" s="30"/>
      <c r="P152" s="30"/>
      <c r="Q152" s="30" t="s">
        <v>69</v>
      </c>
      <c r="R152" s="59" t="s">
        <v>70</v>
      </c>
      <c r="S152" s="30" t="s">
        <v>217</v>
      </c>
      <c r="AG152" s="4"/>
      <c r="AH152" s="4"/>
      <c r="AI152" s="4"/>
      <c r="AJ152" s="4"/>
      <c r="AK152" s="4"/>
      <c r="AL152" s="4"/>
      <c r="AM152" s="4"/>
      <c r="AN152" s="4"/>
    </row>
    <row r="153" hidden="1">
      <c r="A153" s="35" t="s">
        <v>438</v>
      </c>
      <c r="B153" s="35"/>
      <c r="C153" s="35" t="s">
        <v>439</v>
      </c>
      <c r="D153" s="30" t="b">
        <v>1</v>
      </c>
      <c r="E153" s="32" t="b">
        <v>0</v>
      </c>
      <c r="F153" s="32" t="b">
        <v>0</v>
      </c>
      <c r="G153" s="30">
        <v>5.0</v>
      </c>
      <c r="H153" s="30">
        <v>2.0</v>
      </c>
      <c r="I153" s="30">
        <v>6.0</v>
      </c>
      <c r="J153" s="30">
        <v>7.0</v>
      </c>
      <c r="K153" s="30">
        <v>3.0</v>
      </c>
      <c r="L153" s="30"/>
      <c r="M153" s="30"/>
      <c r="N153" s="30"/>
      <c r="O153" s="30"/>
      <c r="P153" s="30"/>
      <c r="Q153" s="30" t="s">
        <v>65</v>
      </c>
      <c r="R153" s="59" t="s">
        <v>66</v>
      </c>
      <c r="S153" s="30" t="s">
        <v>217</v>
      </c>
      <c r="AG153" s="4"/>
      <c r="AH153" s="4"/>
      <c r="AI153" s="4"/>
      <c r="AJ153" s="4"/>
      <c r="AK153" s="4"/>
      <c r="AL153" s="4"/>
      <c r="AM153" s="4"/>
      <c r="AN153" s="4"/>
    </row>
    <row r="154" hidden="1">
      <c r="A154" s="35" t="s">
        <v>440</v>
      </c>
      <c r="B154" s="35"/>
      <c r="C154" s="35" t="s">
        <v>441</v>
      </c>
      <c r="D154" s="30" t="b">
        <v>1</v>
      </c>
      <c r="E154" s="30" t="b">
        <v>1</v>
      </c>
      <c r="F154" s="32" t="b">
        <v>0</v>
      </c>
      <c r="G154" s="36">
        <v>3.0</v>
      </c>
      <c r="H154" s="36">
        <v>4.0</v>
      </c>
      <c r="I154" s="36">
        <v>6.0</v>
      </c>
      <c r="J154" s="36">
        <v>7.0</v>
      </c>
      <c r="K154" s="36">
        <v>3.0</v>
      </c>
      <c r="L154" s="36"/>
      <c r="M154" s="36"/>
      <c r="N154" s="36"/>
      <c r="O154" s="36"/>
      <c r="P154" s="36"/>
      <c r="Q154" s="78" t="s">
        <v>65</v>
      </c>
      <c r="R154" s="78" t="s">
        <v>66</v>
      </c>
      <c r="S154" s="68" t="s">
        <v>217</v>
      </c>
      <c r="T154" s="30">
        <v>1.0</v>
      </c>
      <c r="U154" s="30">
        <v>4.0</v>
      </c>
      <c r="V154" s="30">
        <v>5.0</v>
      </c>
      <c r="W154" s="30">
        <v>2.0</v>
      </c>
      <c r="X154" s="30">
        <v>0.0</v>
      </c>
      <c r="Y154" s="30">
        <v>0.0</v>
      </c>
      <c r="Z154" s="30">
        <v>0.0</v>
      </c>
      <c r="AA154" s="30">
        <v>2.0</v>
      </c>
      <c r="AB154" s="30">
        <v>9.0</v>
      </c>
      <c r="AC154" s="33">
        <f t="shared" ref="AC154:AC157" si="495">T154+U154+V154</f>
        <v>10</v>
      </c>
      <c r="AD154" s="33">
        <f t="shared" ref="AD154:AD157" si="496">W154+X154+Y154</f>
        <v>2</v>
      </c>
      <c r="AE154" s="33">
        <f t="shared" ref="AE154:AE157" si="497">Z154+AA154+AB154</f>
        <v>11</v>
      </c>
      <c r="AF154" s="30">
        <v>19.0</v>
      </c>
      <c r="AG154" s="4" t="str">
        <f t="shared" ref="AG154:AG157" si="498">IF(AF154&lt;=8, "L1 - Below Average", IF(AF154&lt;=26, "L2 - Above Average", IF(AF154&lt;=50, "L3 - Exceptional", "Out of Range")))</f>
        <v>L2 - Above Average</v>
      </c>
      <c r="AH154" s="4" t="str">
        <f t="shared" ref="AH154:AH157" si="499">IF((T154+U154+V154)&lt;=3, "L1 - Below Average", IF((T154+U154+V154)&lt;=11, "L2 - Above Average", IF((T154+U154+V154)&lt;=17, "L3 - Exceptional", "Out of Range")))</f>
        <v>L2 - Above Average</v>
      </c>
      <c r="AI154" s="4" t="str">
        <f t="shared" ref="AI154:AI157" si="500">IF((W154+X154+Y154)&lt;=5, "L1 - Below Average", IF((W154+X154+Y154)&lt;=9, "L2 - Above Average", IF((W154+X154+Y154)&lt;=15, "L3 - Exceptional", "Out of Range")))</f>
        <v>L1 - Below Average</v>
      </c>
      <c r="AJ154" s="4" t="str">
        <f t="shared" ref="AJ154:AJ157" si="501">IF((Z154+AA154+AB154)&lt;=4, "L1 - Below Average", IF((Z154+AA154+AB154)&lt;=6, "L2 - Above Average", IF((Z154+AA154+AB154)&lt;=18, "L3 - Exceptional", "Out of Range")))</f>
        <v>L3 - Exceptional</v>
      </c>
      <c r="AK154" s="4" t="str">
        <f t="shared" ref="AK154:AK157" si="502">SWITCH(AH154,"L1 -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L154" s="4" t="str">
        <f t="shared" ref="AL154:AM154" si="494">SWITCH(AI154,"L1 -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4" s="4" t="str">
        <f t="shared" si="494"/>
        <v>Excellent work! You have shown exceptional aptitude in quantitative reasoning, tackling problems with ease and accuracy. Keep up the great work, and challenge yourself further to stay ahead.</v>
      </c>
      <c r="AN154" s="4" t="str">
        <f t="shared" ref="AN154:AN157" si="504">SWITCH(AG154,"L1 -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row>
    <row r="155" hidden="1">
      <c r="A155" s="31" t="s">
        <v>442</v>
      </c>
      <c r="B155" s="31"/>
      <c r="C155" s="34" t="s">
        <v>443</v>
      </c>
      <c r="D155" s="32" t="b">
        <v>0</v>
      </c>
      <c r="E155" s="30" t="b">
        <v>1</v>
      </c>
      <c r="F155" s="32" t="b">
        <v>0</v>
      </c>
      <c r="G155" s="32">
        <v>2.0</v>
      </c>
      <c r="S155" s="30" t="s">
        <v>60</v>
      </c>
      <c r="T155" s="30">
        <v>2.0</v>
      </c>
      <c r="U155" s="30">
        <v>4.0</v>
      </c>
      <c r="V155" s="30">
        <v>0.0</v>
      </c>
      <c r="W155" s="30">
        <v>3.0</v>
      </c>
      <c r="X155" s="30">
        <v>2.0</v>
      </c>
      <c r="Y155" s="30">
        <v>3.0</v>
      </c>
      <c r="Z155" s="30">
        <v>0.0</v>
      </c>
      <c r="AA155" s="30">
        <v>2.0</v>
      </c>
      <c r="AB155" s="30">
        <v>3.0</v>
      </c>
      <c r="AC155" s="33">
        <f t="shared" si="495"/>
        <v>6</v>
      </c>
      <c r="AD155" s="33">
        <f t="shared" si="496"/>
        <v>8</v>
      </c>
      <c r="AE155" s="33">
        <f t="shared" si="497"/>
        <v>5</v>
      </c>
      <c r="AF155" s="30">
        <v>16.0</v>
      </c>
      <c r="AG155" s="4" t="str">
        <f t="shared" si="498"/>
        <v>L2 - Above Average</v>
      </c>
      <c r="AH155" s="4" t="str">
        <f t="shared" si="499"/>
        <v>L2 - Above Average</v>
      </c>
      <c r="AI155" s="4" t="str">
        <f t="shared" si="500"/>
        <v>L2 - Above Average</v>
      </c>
      <c r="AJ155" s="4" t="str">
        <f t="shared" si="501"/>
        <v>L2 - Above Average</v>
      </c>
      <c r="AK155" s="4" t="str">
        <f t="shared" si="502"/>
        <v>You’ve displayed strong verbal reasoning abilities, understanding complex texts and articulating ideas clearly. Continue to expand your vocabulary and comprehension to stay sharp.</v>
      </c>
      <c r="AL155" s="4" t="str">
        <f t="shared" ref="AL155:AM155" si="503">SWITCH(AI155,"L1 -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55" s="4" t="str">
        <f t="shared" si="503"/>
        <v>You’ve demonstrated a solid grasp of quantitative reasoning and problem-solving. Keep refining your skills for even greater efficiency and speed in tackling complex problems.</v>
      </c>
      <c r="AN155" s="4" t="str">
        <f t="shared" si="504"/>
        <v>You have a strong foundation and are performing well across all categories. Keep up the great work and aim for continuous improvement to achieve even higher levels of performance.</v>
      </c>
      <c r="AO155" s="30"/>
      <c r="AP155" s="30"/>
      <c r="AQ155" s="30"/>
      <c r="AR155" s="30"/>
      <c r="AS155" s="30"/>
      <c r="AT155" s="30"/>
      <c r="AU155" s="30"/>
      <c r="AV155" s="30"/>
      <c r="AW155" s="30"/>
      <c r="AX155" s="30"/>
      <c r="AY155" s="30"/>
      <c r="AZ155" s="30"/>
      <c r="BA155" s="30"/>
      <c r="BB155" s="30"/>
      <c r="BC155" s="30"/>
      <c r="BD155" s="30"/>
      <c r="BE155" s="30"/>
      <c r="BF155" s="30"/>
      <c r="BG155" s="30"/>
      <c r="BH155" s="30"/>
    </row>
    <row r="156" hidden="1">
      <c r="A156" s="31" t="s">
        <v>444</v>
      </c>
      <c r="B156" s="31"/>
      <c r="C156" s="31" t="s">
        <v>445</v>
      </c>
      <c r="D156" s="32" t="b">
        <v>0</v>
      </c>
      <c r="E156" s="30" t="b">
        <v>1</v>
      </c>
      <c r="F156" s="32" t="b">
        <v>0</v>
      </c>
      <c r="G156" s="32">
        <v>3.0</v>
      </c>
      <c r="S156" s="30" t="s">
        <v>60</v>
      </c>
      <c r="T156" s="30">
        <v>3.0</v>
      </c>
      <c r="U156" s="30">
        <v>6.0</v>
      </c>
      <c r="V156" s="30">
        <v>8.0</v>
      </c>
      <c r="W156" s="30">
        <v>3.0</v>
      </c>
      <c r="X156" s="30">
        <v>0.0</v>
      </c>
      <c r="Y156" s="30">
        <v>3.0</v>
      </c>
      <c r="Z156" s="30">
        <v>0.0</v>
      </c>
      <c r="AA156" s="30">
        <v>2.0</v>
      </c>
      <c r="AB156" s="30">
        <v>3.0</v>
      </c>
      <c r="AC156" s="33">
        <f t="shared" si="495"/>
        <v>17</v>
      </c>
      <c r="AD156" s="33">
        <f t="shared" si="496"/>
        <v>6</v>
      </c>
      <c r="AE156" s="33">
        <f t="shared" si="497"/>
        <v>5</v>
      </c>
      <c r="AF156" s="30">
        <v>28.0</v>
      </c>
      <c r="AG156" s="4" t="str">
        <f t="shared" si="498"/>
        <v>L3 - Exceptional</v>
      </c>
      <c r="AH156" s="4" t="str">
        <f t="shared" si="499"/>
        <v>L3 - Exceptional</v>
      </c>
      <c r="AI156" s="4" t="str">
        <f t="shared" si="500"/>
        <v>L2 - Above Average</v>
      </c>
      <c r="AJ156" s="4" t="str">
        <f t="shared" si="501"/>
        <v>L2 - Above Average</v>
      </c>
      <c r="AK156" s="4" t="str">
        <f t="shared" si="502"/>
        <v>Outstanding verbal skills! Your ability to understand, interpret, and express ideas through words is exceptional. Keep pushing the limits to master even more advanced language tasks.</v>
      </c>
      <c r="AL156" s="4" t="str">
        <f t="shared" ref="AL156:AM156" si="505">SWITCH(AI156,"L1 -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M156" s="4" t="str">
        <f t="shared" si="505"/>
        <v>You’ve demonstrated a solid grasp of quantitative reasoning and problem-solving. Keep refining your skills for even greater efficiency and speed in tackling complex problems.</v>
      </c>
      <c r="AN156" s="4" t="str">
        <f t="shared" si="504"/>
        <v>Your aptitude is exceptional across all categories! You are excelling and have the potential to perform at the highest levels. Keep challenging yourself, and consider exploring more advanced materials to maintain your performance.</v>
      </c>
      <c r="AO156" s="30"/>
      <c r="AP156" s="30"/>
      <c r="AQ156" s="30"/>
      <c r="AR156" s="30"/>
      <c r="AS156" s="30"/>
      <c r="AT156" s="30"/>
      <c r="AU156" s="30"/>
      <c r="AV156" s="30"/>
      <c r="AW156" s="30"/>
      <c r="AX156" s="30"/>
      <c r="AY156" s="30"/>
      <c r="AZ156" s="30"/>
      <c r="BA156" s="30"/>
      <c r="BB156" s="30"/>
      <c r="BC156" s="30"/>
      <c r="BD156" s="30"/>
      <c r="BE156" s="30"/>
      <c r="BF156" s="30"/>
      <c r="BG156" s="30"/>
      <c r="BH156" s="30"/>
    </row>
    <row r="157" hidden="1">
      <c r="A157" s="31" t="s">
        <v>446</v>
      </c>
      <c r="B157" s="31"/>
      <c r="C157" s="34" t="s">
        <v>447</v>
      </c>
      <c r="D157" s="32" t="b">
        <v>0</v>
      </c>
      <c r="E157" s="30" t="b">
        <v>1</v>
      </c>
      <c r="F157" s="32" t="b">
        <v>0</v>
      </c>
      <c r="G157" s="32">
        <v>2.0</v>
      </c>
      <c r="S157" s="30" t="s">
        <v>60</v>
      </c>
      <c r="T157" s="30">
        <v>2.0</v>
      </c>
      <c r="U157" s="30">
        <v>2.0</v>
      </c>
      <c r="V157" s="30">
        <v>0.0</v>
      </c>
      <c r="W157" s="30">
        <v>3.0</v>
      </c>
      <c r="X157" s="30">
        <v>0.0</v>
      </c>
      <c r="Y157" s="30">
        <v>1.0</v>
      </c>
      <c r="Z157" s="30">
        <v>0.0</v>
      </c>
      <c r="AA157" s="30">
        <v>4.0</v>
      </c>
      <c r="AB157" s="30">
        <v>0.0</v>
      </c>
      <c r="AC157" s="33">
        <f t="shared" si="495"/>
        <v>4</v>
      </c>
      <c r="AD157" s="33">
        <f t="shared" si="496"/>
        <v>4</v>
      </c>
      <c r="AE157" s="33">
        <f t="shared" si="497"/>
        <v>4</v>
      </c>
      <c r="AF157" s="30">
        <v>12.0</v>
      </c>
      <c r="AG157" s="4" t="str">
        <f t="shared" si="498"/>
        <v>L2 - Above Average</v>
      </c>
      <c r="AH157" s="4" t="str">
        <f t="shared" si="499"/>
        <v>L2 - Above Average</v>
      </c>
      <c r="AI157" s="4" t="str">
        <f t="shared" si="500"/>
        <v>L1 - Below Average</v>
      </c>
      <c r="AJ157" s="4" t="str">
        <f t="shared" si="501"/>
        <v>L1 - Below Average</v>
      </c>
      <c r="AK157" s="4" t="str">
        <f t="shared" si="502"/>
        <v>You’ve displayed strong verbal reasoning abilities, understanding complex texts and articulating ideas clearly. Continue to expand your vocabulary and comprehension to stay sharp.</v>
      </c>
      <c r="AL157" s="4" t="str">
        <f t="shared" ref="AL157:AM157" si="506">SWITCH(AI157,"L1 -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M157" s="4" t="str">
        <f t="shared" si="506"/>
        <v>Your performance indicates that there’s room for improvement in understanding and applying quantitative concepts. With more practice, you can strengthen your skills in this area.</v>
      </c>
      <c r="AN157" s="4" t="str">
        <f t="shared" si="504"/>
        <v>You have a strong foundation and are performing well across all categories. Keep up the great work and aim for continuous improvement to achieve even higher levels of performance.</v>
      </c>
      <c r="AO157" s="30"/>
      <c r="AP157" s="30"/>
      <c r="AQ157" s="30"/>
      <c r="AR157" s="30"/>
      <c r="AS157" s="30"/>
      <c r="AT157" s="30"/>
      <c r="AU157" s="30"/>
      <c r="AV157" s="30"/>
      <c r="AW157" s="30"/>
      <c r="AX157" s="30"/>
      <c r="AY157" s="30"/>
      <c r="AZ157" s="30"/>
      <c r="BA157" s="30"/>
      <c r="BB157" s="30"/>
      <c r="BC157" s="30"/>
      <c r="BD157" s="30"/>
      <c r="BE157" s="30"/>
      <c r="BF157" s="30"/>
      <c r="BG157" s="30"/>
      <c r="BH157" s="30"/>
    </row>
    <row r="158">
      <c r="D158" s="32">
        <f t="shared" ref="D158:F158" si="507">COUNTIF(D2:D157, TRUE)</f>
        <v>139</v>
      </c>
      <c r="E158" s="32">
        <f t="shared" si="507"/>
        <v>84</v>
      </c>
      <c r="F158" s="32">
        <f t="shared" si="507"/>
        <v>65</v>
      </c>
      <c r="H158" s="79"/>
      <c r="I158" s="79"/>
      <c r="J158" s="79"/>
      <c r="K158" s="79"/>
      <c r="L158" s="38">
        <f>SUM(H158:K158)</f>
        <v>0</v>
      </c>
      <c r="M158" s="30"/>
      <c r="N158" s="30"/>
      <c r="O158" s="30"/>
      <c r="P158" s="30"/>
      <c r="Q158" s="54"/>
      <c r="R158" s="80"/>
      <c r="T158" s="81"/>
      <c r="U158" s="82"/>
      <c r="V158" s="83"/>
      <c r="W158" s="84"/>
      <c r="X158" s="85"/>
      <c r="Y158" s="82"/>
      <c r="Z158" s="86"/>
      <c r="AA158" s="82"/>
      <c r="AB158" s="87"/>
      <c r="AF158" s="88"/>
      <c r="AN158" s="89"/>
      <c r="AP158" s="90"/>
      <c r="AQ158" s="90"/>
      <c r="AR158" s="90"/>
      <c r="AS158" s="90"/>
      <c r="AU158" s="91"/>
      <c r="AV158" s="54"/>
      <c r="AW158" s="32" t="str">
        <f>SWITCH(AV158,"L1 - MAANG", "MAANG","L2 - GCC","GCC","L3 - GSI","GSI","L4 - Basics","BASIC","other")</f>
        <v>other</v>
      </c>
      <c r="AX158" s="32" t="str">
        <f>SWITCH(AV158,"L1 - MAANG", "L1","L2 - GCC","L2","L3 - GSI","L3","L4 - Basics","L4","other")</f>
        <v>other</v>
      </c>
      <c r="BA158" s="82"/>
      <c r="BB158" s="92"/>
      <c r="BC158" s="93"/>
      <c r="BD158" s="57">
        <v>0.0</v>
      </c>
      <c r="BE158" s="58">
        <v>0.0</v>
      </c>
    </row>
    <row r="159">
      <c r="H159" s="79"/>
      <c r="I159" s="79"/>
      <c r="J159" s="79"/>
      <c r="K159" s="79"/>
      <c r="L159" s="79"/>
      <c r="Q159" s="54"/>
      <c r="R159" s="80"/>
      <c r="T159" s="81"/>
      <c r="U159" s="82"/>
      <c r="V159" s="83"/>
      <c r="W159" s="84"/>
      <c r="X159" s="85"/>
      <c r="Y159" s="82"/>
      <c r="Z159" s="86"/>
      <c r="AA159" s="82"/>
      <c r="AB159" s="87"/>
      <c r="AF159" s="88"/>
      <c r="AN159" s="89"/>
      <c r="AP159" s="90"/>
      <c r="AQ159" s="90"/>
      <c r="AR159" s="90"/>
      <c r="AS159" s="90"/>
      <c r="AU159" s="91"/>
      <c r="AV159" s="54"/>
      <c r="BA159" s="82"/>
      <c r="BB159" s="92"/>
      <c r="BC159" s="93"/>
      <c r="BD159" s="94"/>
      <c r="BE159" s="95"/>
    </row>
    <row r="160">
      <c r="H160" s="79"/>
      <c r="I160" s="79"/>
      <c r="J160" s="79"/>
      <c r="K160" s="79"/>
      <c r="L160" s="79"/>
      <c r="Q160" s="54"/>
      <c r="R160" s="80"/>
      <c r="T160" s="81"/>
      <c r="U160" s="82"/>
      <c r="V160" s="83"/>
      <c r="W160" s="84"/>
      <c r="X160" s="85"/>
      <c r="Y160" s="82"/>
      <c r="Z160" s="86"/>
      <c r="AA160" s="82"/>
      <c r="AB160" s="87"/>
      <c r="AF160" s="88"/>
      <c r="AN160" s="89"/>
      <c r="AP160" s="90"/>
      <c r="AQ160" s="90"/>
      <c r="AR160" s="90"/>
      <c r="AS160" s="90"/>
      <c r="AU160" s="91"/>
      <c r="AV160" s="54"/>
      <c r="BA160" s="82"/>
      <c r="BB160" s="92"/>
      <c r="BC160" s="93"/>
      <c r="BD160" s="94"/>
      <c r="BE160" s="95"/>
    </row>
    <row r="161">
      <c r="H161" s="79"/>
      <c r="I161" s="79"/>
      <c r="J161" s="79"/>
      <c r="K161" s="79"/>
      <c r="L161" s="79"/>
      <c r="Q161" s="54"/>
      <c r="R161" s="80"/>
      <c r="T161" s="81"/>
      <c r="U161" s="82"/>
      <c r="V161" s="83"/>
      <c r="W161" s="84"/>
      <c r="X161" s="85"/>
      <c r="Y161" s="82"/>
      <c r="Z161" s="86"/>
      <c r="AA161" s="82"/>
      <c r="AB161" s="87"/>
      <c r="AF161" s="88"/>
      <c r="AN161" s="89"/>
      <c r="AP161" s="90"/>
      <c r="AQ161" s="90"/>
      <c r="AR161" s="90"/>
      <c r="AS161" s="90"/>
      <c r="AU161" s="91"/>
      <c r="AV161" s="54"/>
      <c r="BA161" s="82"/>
      <c r="BB161" s="92"/>
      <c r="BC161" s="93"/>
      <c r="BD161" s="94"/>
      <c r="BE161" s="95"/>
    </row>
    <row r="162">
      <c r="H162" s="79"/>
      <c r="I162" s="79"/>
      <c r="J162" s="79"/>
      <c r="K162" s="79"/>
      <c r="L162" s="79"/>
      <c r="Q162" s="54"/>
      <c r="R162" s="80"/>
      <c r="T162" s="81"/>
      <c r="U162" s="82"/>
      <c r="V162" s="83"/>
      <c r="W162" s="84"/>
      <c r="X162" s="85"/>
      <c r="Y162" s="82"/>
      <c r="Z162" s="86"/>
      <c r="AA162" s="82"/>
      <c r="AB162" s="87"/>
      <c r="AF162" s="88"/>
      <c r="AN162" s="89"/>
      <c r="AP162" s="90"/>
      <c r="AQ162" s="90"/>
      <c r="AR162" s="90"/>
      <c r="AS162" s="90"/>
      <c r="AU162" s="91"/>
      <c r="AV162" s="54"/>
      <c r="BA162" s="82"/>
      <c r="BB162" s="92"/>
      <c r="BC162" s="93"/>
      <c r="BD162" s="94"/>
      <c r="BE162" s="95"/>
    </row>
    <row r="163">
      <c r="H163" s="79"/>
      <c r="I163" s="79"/>
      <c r="J163" s="79"/>
      <c r="K163" s="79"/>
      <c r="L163" s="79"/>
      <c r="Q163" s="54"/>
      <c r="R163" s="80"/>
      <c r="T163" s="81"/>
      <c r="U163" s="82"/>
      <c r="V163" s="83"/>
      <c r="W163" s="84"/>
      <c r="X163" s="85"/>
      <c r="Y163" s="82"/>
      <c r="Z163" s="86"/>
      <c r="AA163" s="82"/>
      <c r="AB163" s="87"/>
      <c r="AF163" s="88"/>
      <c r="AN163" s="89"/>
      <c r="AP163" s="90"/>
      <c r="AQ163" s="90"/>
      <c r="AR163" s="90"/>
      <c r="AS163" s="90"/>
      <c r="AU163" s="91"/>
      <c r="AV163" s="54"/>
      <c r="BA163" s="82"/>
      <c r="BB163" s="92"/>
      <c r="BC163" s="93"/>
      <c r="BD163" s="94"/>
      <c r="BE163" s="95"/>
    </row>
    <row r="164">
      <c r="H164" s="79"/>
      <c r="I164" s="79"/>
      <c r="J164" s="79"/>
      <c r="K164" s="79"/>
      <c r="L164" s="79"/>
      <c r="Q164" s="54"/>
      <c r="R164" s="80"/>
      <c r="T164" s="81"/>
      <c r="U164" s="82"/>
      <c r="V164" s="83"/>
      <c r="W164" s="84"/>
      <c r="X164" s="85"/>
      <c r="Y164" s="82"/>
      <c r="Z164" s="86"/>
      <c r="AA164" s="82"/>
      <c r="AB164" s="87"/>
      <c r="AF164" s="88"/>
      <c r="AN164" s="89"/>
      <c r="AP164" s="90"/>
      <c r="AQ164" s="90"/>
      <c r="AR164" s="90"/>
      <c r="AS164" s="90"/>
      <c r="AU164" s="91"/>
      <c r="AV164" s="54"/>
      <c r="BA164" s="82"/>
      <c r="BB164" s="92"/>
      <c r="BC164" s="93"/>
      <c r="BD164" s="94"/>
      <c r="BE164" s="95"/>
    </row>
    <row r="165">
      <c r="H165" s="79"/>
      <c r="I165" s="79"/>
      <c r="J165" s="79"/>
      <c r="K165" s="79"/>
      <c r="L165" s="79"/>
      <c r="Q165" s="54"/>
      <c r="R165" s="80"/>
      <c r="T165" s="81"/>
      <c r="U165" s="82"/>
      <c r="V165" s="83"/>
      <c r="W165" s="84"/>
      <c r="X165" s="85"/>
      <c r="Y165" s="82"/>
      <c r="Z165" s="86"/>
      <c r="AA165" s="82"/>
      <c r="AB165" s="87"/>
      <c r="AF165" s="88"/>
      <c r="AN165" s="89"/>
      <c r="AP165" s="90"/>
      <c r="AQ165" s="90"/>
      <c r="AR165" s="90"/>
      <c r="AS165" s="90"/>
      <c r="AU165" s="91"/>
      <c r="AV165" s="54"/>
      <c r="BA165" s="82"/>
      <c r="BB165" s="92"/>
      <c r="BC165" s="93"/>
      <c r="BD165" s="94"/>
      <c r="BE165" s="95"/>
    </row>
    <row r="166">
      <c r="H166" s="79"/>
      <c r="I166" s="79"/>
      <c r="J166" s="79"/>
      <c r="K166" s="79"/>
      <c r="L166" s="79"/>
      <c r="Q166" s="54"/>
      <c r="R166" s="80"/>
      <c r="T166" s="81"/>
      <c r="U166" s="82"/>
      <c r="V166" s="83"/>
      <c r="W166" s="84"/>
      <c r="X166" s="85"/>
      <c r="Y166" s="82"/>
      <c r="Z166" s="86"/>
      <c r="AA166" s="82"/>
      <c r="AB166" s="87"/>
      <c r="AF166" s="88"/>
      <c r="AN166" s="89"/>
      <c r="AP166" s="90"/>
      <c r="AQ166" s="90"/>
      <c r="AR166" s="90"/>
      <c r="AS166" s="90"/>
      <c r="AU166" s="91"/>
      <c r="AV166" s="54"/>
      <c r="BA166" s="82"/>
      <c r="BB166" s="92"/>
      <c r="BC166" s="93"/>
      <c r="BD166" s="94"/>
      <c r="BE166" s="95"/>
    </row>
    <row r="167">
      <c r="H167" s="79"/>
      <c r="I167" s="79"/>
      <c r="J167" s="79"/>
      <c r="K167" s="79"/>
      <c r="L167" s="79"/>
      <c r="Q167" s="54"/>
      <c r="R167" s="80"/>
      <c r="T167" s="81"/>
      <c r="U167" s="82"/>
      <c r="V167" s="83"/>
      <c r="W167" s="84"/>
      <c r="X167" s="85"/>
      <c r="Y167" s="82"/>
      <c r="Z167" s="86"/>
      <c r="AA167" s="82"/>
      <c r="AB167" s="87"/>
      <c r="AF167" s="88"/>
      <c r="AN167" s="89"/>
      <c r="AP167" s="90"/>
      <c r="AQ167" s="90"/>
      <c r="AR167" s="90"/>
      <c r="AS167" s="90"/>
      <c r="AU167" s="91"/>
      <c r="AV167" s="54"/>
      <c r="BA167" s="82"/>
      <c r="BB167" s="92"/>
      <c r="BC167" s="93"/>
      <c r="BD167" s="94"/>
      <c r="BE167" s="95"/>
    </row>
    <row r="168">
      <c r="H168" s="79"/>
      <c r="I168" s="79"/>
      <c r="J168" s="79"/>
      <c r="K168" s="79"/>
      <c r="L168" s="79"/>
      <c r="Q168" s="54"/>
      <c r="R168" s="80"/>
      <c r="T168" s="81"/>
      <c r="U168" s="82"/>
      <c r="V168" s="83"/>
      <c r="W168" s="84"/>
      <c r="X168" s="85"/>
      <c r="Y168" s="82"/>
      <c r="Z168" s="86"/>
      <c r="AA168" s="82"/>
      <c r="AB168" s="87"/>
      <c r="AF168" s="88"/>
      <c r="AN168" s="89"/>
      <c r="AP168" s="90"/>
      <c r="AQ168" s="90"/>
      <c r="AR168" s="90"/>
      <c r="AS168" s="90"/>
      <c r="AU168" s="91"/>
      <c r="AV168" s="54"/>
      <c r="BA168" s="82"/>
      <c r="BB168" s="92"/>
      <c r="BC168" s="93"/>
      <c r="BD168" s="94"/>
      <c r="BE168" s="95"/>
    </row>
    <row r="169">
      <c r="H169" s="79"/>
      <c r="I169" s="79"/>
      <c r="J169" s="79"/>
      <c r="K169" s="79"/>
      <c r="L169" s="79"/>
      <c r="Q169" s="54"/>
      <c r="R169" s="80"/>
      <c r="T169" s="81"/>
      <c r="U169" s="82"/>
      <c r="V169" s="83"/>
      <c r="W169" s="84"/>
      <c r="X169" s="85"/>
      <c r="Y169" s="82"/>
      <c r="Z169" s="86"/>
      <c r="AA169" s="82"/>
      <c r="AB169" s="87"/>
      <c r="AF169" s="88"/>
      <c r="AN169" s="89"/>
      <c r="AP169" s="90"/>
      <c r="AQ169" s="90"/>
      <c r="AR169" s="90"/>
      <c r="AS169" s="90"/>
      <c r="AU169" s="91"/>
      <c r="AV169" s="54"/>
      <c r="BA169" s="82"/>
      <c r="BB169" s="92"/>
      <c r="BC169" s="93"/>
      <c r="BD169" s="94"/>
      <c r="BE169" s="95"/>
    </row>
    <row r="170">
      <c r="H170" s="79"/>
      <c r="I170" s="79"/>
      <c r="J170" s="79"/>
      <c r="K170" s="79"/>
      <c r="L170" s="79"/>
      <c r="Q170" s="54"/>
      <c r="R170" s="80"/>
      <c r="T170" s="81"/>
      <c r="U170" s="82"/>
      <c r="V170" s="83"/>
      <c r="W170" s="84"/>
      <c r="X170" s="85"/>
      <c r="Y170" s="82"/>
      <c r="Z170" s="86"/>
      <c r="AA170" s="82"/>
      <c r="AB170" s="87"/>
      <c r="AF170" s="88"/>
      <c r="AN170" s="89"/>
      <c r="AP170" s="90"/>
      <c r="AQ170" s="90"/>
      <c r="AR170" s="90"/>
      <c r="AS170" s="90"/>
      <c r="AU170" s="91"/>
      <c r="AV170" s="54"/>
      <c r="BA170" s="82"/>
      <c r="BB170" s="92"/>
      <c r="BC170" s="93"/>
      <c r="BD170" s="94"/>
      <c r="BE170" s="95"/>
    </row>
    <row r="171">
      <c r="H171" s="79"/>
      <c r="I171" s="79"/>
      <c r="J171" s="79"/>
      <c r="K171" s="79"/>
      <c r="L171" s="79"/>
      <c r="Q171" s="54"/>
      <c r="R171" s="80"/>
      <c r="T171" s="81"/>
      <c r="U171" s="82"/>
      <c r="V171" s="83"/>
      <c r="W171" s="84"/>
      <c r="X171" s="85"/>
      <c r="Y171" s="82"/>
      <c r="Z171" s="86"/>
      <c r="AA171" s="82"/>
      <c r="AB171" s="87"/>
      <c r="AF171" s="88"/>
      <c r="AN171" s="89"/>
      <c r="AP171" s="90"/>
      <c r="AQ171" s="90"/>
      <c r="AR171" s="90"/>
      <c r="AS171" s="90"/>
      <c r="AU171" s="91"/>
      <c r="AV171" s="54"/>
      <c r="BA171" s="82"/>
      <c r="BB171" s="92"/>
      <c r="BC171" s="93"/>
      <c r="BD171" s="94"/>
      <c r="BE171" s="95"/>
    </row>
    <row r="172">
      <c r="H172" s="79"/>
      <c r="I172" s="79"/>
      <c r="J172" s="79"/>
      <c r="K172" s="79"/>
      <c r="L172" s="79"/>
      <c r="Q172" s="54"/>
      <c r="R172" s="80"/>
      <c r="T172" s="81"/>
      <c r="U172" s="82"/>
      <c r="V172" s="83"/>
      <c r="W172" s="84"/>
      <c r="X172" s="85"/>
      <c r="Y172" s="82"/>
      <c r="Z172" s="86"/>
      <c r="AA172" s="82"/>
      <c r="AB172" s="87"/>
      <c r="AF172" s="88"/>
      <c r="AN172" s="89"/>
      <c r="AP172" s="90"/>
      <c r="AQ172" s="90"/>
      <c r="AR172" s="90"/>
      <c r="AS172" s="90"/>
      <c r="AU172" s="91"/>
      <c r="AV172" s="54"/>
      <c r="BA172" s="82"/>
      <c r="BB172" s="92"/>
      <c r="BC172" s="93"/>
      <c r="BD172" s="94"/>
      <c r="BE172" s="95"/>
    </row>
    <row r="173">
      <c r="H173" s="79"/>
      <c r="I173" s="79"/>
      <c r="J173" s="79"/>
      <c r="K173" s="79"/>
      <c r="L173" s="79"/>
      <c r="Q173" s="54"/>
      <c r="R173" s="80"/>
      <c r="T173" s="81"/>
      <c r="U173" s="82"/>
      <c r="V173" s="83"/>
      <c r="W173" s="84"/>
      <c r="X173" s="85"/>
      <c r="Y173" s="82"/>
      <c r="Z173" s="86"/>
      <c r="AA173" s="82"/>
      <c r="AB173" s="87"/>
      <c r="AF173" s="88"/>
      <c r="AN173" s="89"/>
      <c r="AP173" s="90"/>
      <c r="AQ173" s="90"/>
      <c r="AR173" s="90"/>
      <c r="AS173" s="90"/>
      <c r="AU173" s="91"/>
      <c r="AV173" s="54"/>
      <c r="BA173" s="82"/>
      <c r="BB173" s="92"/>
      <c r="BC173" s="93"/>
      <c r="BD173" s="94"/>
      <c r="BE173" s="95"/>
    </row>
    <row r="174">
      <c r="H174" s="79"/>
      <c r="I174" s="79"/>
      <c r="J174" s="79"/>
      <c r="K174" s="79"/>
      <c r="L174" s="79"/>
      <c r="Q174" s="54"/>
      <c r="R174" s="80"/>
      <c r="T174" s="81"/>
      <c r="U174" s="82"/>
      <c r="V174" s="83"/>
      <c r="W174" s="84"/>
      <c r="X174" s="85"/>
      <c r="Y174" s="82"/>
      <c r="Z174" s="86"/>
      <c r="AA174" s="82"/>
      <c r="AB174" s="87"/>
      <c r="AF174" s="88"/>
      <c r="AN174" s="89"/>
      <c r="AP174" s="90"/>
      <c r="AQ174" s="90"/>
      <c r="AR174" s="90"/>
      <c r="AS174" s="90"/>
      <c r="AU174" s="91"/>
      <c r="AV174" s="54"/>
      <c r="BA174" s="82"/>
      <c r="BB174" s="92"/>
      <c r="BC174" s="93"/>
      <c r="BD174" s="94"/>
      <c r="BE174" s="95"/>
    </row>
    <row r="175">
      <c r="H175" s="79"/>
      <c r="I175" s="79"/>
      <c r="J175" s="79"/>
      <c r="K175" s="79"/>
      <c r="L175" s="79"/>
      <c r="Q175" s="54"/>
      <c r="R175" s="80"/>
      <c r="T175" s="81"/>
      <c r="U175" s="82"/>
      <c r="V175" s="83"/>
      <c r="W175" s="84"/>
      <c r="X175" s="85"/>
      <c r="Y175" s="82"/>
      <c r="Z175" s="86"/>
      <c r="AA175" s="82"/>
      <c r="AB175" s="87"/>
      <c r="AF175" s="88"/>
      <c r="AN175" s="89"/>
      <c r="AP175" s="90"/>
      <c r="AQ175" s="90"/>
      <c r="AR175" s="90"/>
      <c r="AS175" s="90"/>
      <c r="AU175" s="91"/>
      <c r="AV175" s="54"/>
      <c r="BA175" s="82"/>
      <c r="BB175" s="92"/>
      <c r="BC175" s="93"/>
      <c r="BD175" s="94"/>
      <c r="BE175" s="95"/>
    </row>
    <row r="176">
      <c r="H176" s="79"/>
      <c r="I176" s="79"/>
      <c r="J176" s="79"/>
      <c r="K176" s="79"/>
      <c r="L176" s="79"/>
      <c r="Q176" s="54"/>
      <c r="R176" s="80"/>
      <c r="T176" s="81"/>
      <c r="U176" s="82"/>
      <c r="V176" s="83"/>
      <c r="W176" s="84"/>
      <c r="X176" s="85"/>
      <c r="Y176" s="82"/>
      <c r="Z176" s="86"/>
      <c r="AA176" s="82"/>
      <c r="AB176" s="87"/>
      <c r="AF176" s="88"/>
      <c r="AN176" s="89"/>
      <c r="AP176" s="90"/>
      <c r="AQ176" s="90"/>
      <c r="AR176" s="90"/>
      <c r="AS176" s="90"/>
      <c r="AU176" s="91"/>
      <c r="AV176" s="54"/>
      <c r="BA176" s="82"/>
      <c r="BB176" s="92"/>
      <c r="BC176" s="93"/>
      <c r="BD176" s="94"/>
      <c r="BE176" s="95"/>
    </row>
    <row r="177">
      <c r="H177" s="79"/>
      <c r="I177" s="79"/>
      <c r="J177" s="79"/>
      <c r="K177" s="79"/>
      <c r="L177" s="79"/>
      <c r="Q177" s="54"/>
      <c r="R177" s="80"/>
      <c r="T177" s="81"/>
      <c r="U177" s="82"/>
      <c r="V177" s="83"/>
      <c r="W177" s="84"/>
      <c r="X177" s="85"/>
      <c r="Y177" s="82"/>
      <c r="Z177" s="86"/>
      <c r="AA177" s="82"/>
      <c r="AB177" s="87"/>
      <c r="AF177" s="88"/>
      <c r="AN177" s="89"/>
      <c r="AP177" s="90"/>
      <c r="AQ177" s="90"/>
      <c r="AR177" s="90"/>
      <c r="AS177" s="90"/>
      <c r="AU177" s="91"/>
      <c r="AV177" s="54"/>
      <c r="BA177" s="82"/>
      <c r="BB177" s="92"/>
      <c r="BC177" s="93"/>
      <c r="BD177" s="94"/>
      <c r="BE177" s="95"/>
    </row>
    <row r="178">
      <c r="H178" s="79"/>
      <c r="I178" s="79"/>
      <c r="J178" s="79"/>
      <c r="K178" s="79"/>
      <c r="L178" s="79"/>
      <c r="Q178" s="54"/>
      <c r="R178" s="80"/>
      <c r="T178" s="81"/>
      <c r="U178" s="82"/>
      <c r="V178" s="83"/>
      <c r="W178" s="84"/>
      <c r="X178" s="85"/>
      <c r="Y178" s="82"/>
      <c r="Z178" s="86"/>
      <c r="AA178" s="82"/>
      <c r="AB178" s="87"/>
      <c r="AF178" s="88"/>
      <c r="AN178" s="89"/>
      <c r="AP178" s="90"/>
      <c r="AQ178" s="90"/>
      <c r="AR178" s="90"/>
      <c r="AS178" s="90"/>
      <c r="AU178" s="91"/>
      <c r="AV178" s="54"/>
      <c r="BA178" s="82"/>
      <c r="BB178" s="92"/>
      <c r="BC178" s="93"/>
      <c r="BD178" s="94"/>
      <c r="BE178" s="95"/>
    </row>
    <row r="179">
      <c r="H179" s="79"/>
      <c r="I179" s="79"/>
      <c r="J179" s="79"/>
      <c r="K179" s="79"/>
      <c r="L179" s="79"/>
      <c r="Q179" s="54"/>
      <c r="R179" s="80"/>
      <c r="T179" s="81"/>
      <c r="U179" s="82"/>
      <c r="V179" s="83"/>
      <c r="W179" s="84"/>
      <c r="X179" s="85"/>
      <c r="Y179" s="82"/>
      <c r="Z179" s="86"/>
      <c r="AA179" s="82"/>
      <c r="AB179" s="87"/>
      <c r="AF179" s="88"/>
      <c r="AN179" s="89"/>
      <c r="AP179" s="90"/>
      <c r="AQ179" s="90"/>
      <c r="AR179" s="90"/>
      <c r="AS179" s="90"/>
      <c r="AU179" s="91"/>
      <c r="AV179" s="54"/>
      <c r="BA179" s="82"/>
      <c r="BB179" s="92"/>
      <c r="BC179" s="93"/>
      <c r="BD179" s="94"/>
      <c r="BE179" s="95"/>
    </row>
    <row r="180">
      <c r="H180" s="79"/>
      <c r="I180" s="79"/>
      <c r="J180" s="79"/>
      <c r="K180" s="79"/>
      <c r="L180" s="79"/>
      <c r="Q180" s="54"/>
      <c r="R180" s="80"/>
      <c r="T180" s="81"/>
      <c r="U180" s="82"/>
      <c r="V180" s="83"/>
      <c r="W180" s="84"/>
      <c r="X180" s="85"/>
      <c r="Y180" s="82"/>
      <c r="Z180" s="86"/>
      <c r="AA180" s="82"/>
      <c r="AB180" s="87"/>
      <c r="AF180" s="88"/>
      <c r="AN180" s="89"/>
      <c r="AP180" s="90"/>
      <c r="AQ180" s="90"/>
      <c r="AR180" s="90"/>
      <c r="AS180" s="90"/>
      <c r="AU180" s="91"/>
      <c r="AV180" s="54"/>
      <c r="BA180" s="82"/>
      <c r="BB180" s="92"/>
      <c r="BC180" s="93"/>
      <c r="BD180" s="94"/>
      <c r="BE180" s="95"/>
    </row>
    <row r="181">
      <c r="H181" s="79"/>
      <c r="I181" s="79"/>
      <c r="J181" s="79"/>
      <c r="K181" s="79"/>
      <c r="L181" s="79"/>
      <c r="Q181" s="54"/>
      <c r="R181" s="80"/>
      <c r="T181" s="81"/>
      <c r="U181" s="82"/>
      <c r="V181" s="83"/>
      <c r="W181" s="84"/>
      <c r="X181" s="85"/>
      <c r="Y181" s="82"/>
      <c r="Z181" s="86"/>
      <c r="AA181" s="82"/>
      <c r="AB181" s="87"/>
      <c r="AF181" s="88"/>
      <c r="AN181" s="89"/>
      <c r="AP181" s="90"/>
      <c r="AQ181" s="90"/>
      <c r="AR181" s="90"/>
      <c r="AS181" s="90"/>
      <c r="AU181" s="91"/>
      <c r="AV181" s="54"/>
      <c r="BA181" s="82"/>
      <c r="BB181" s="92"/>
      <c r="BC181" s="93"/>
      <c r="BD181" s="94"/>
      <c r="BE181" s="95"/>
    </row>
    <row r="182">
      <c r="H182" s="79"/>
      <c r="I182" s="79"/>
      <c r="J182" s="79"/>
      <c r="K182" s="79"/>
      <c r="L182" s="79"/>
      <c r="Q182" s="54"/>
      <c r="R182" s="80"/>
      <c r="T182" s="81"/>
      <c r="U182" s="82"/>
      <c r="V182" s="83"/>
      <c r="W182" s="84"/>
      <c r="X182" s="85"/>
      <c r="Y182" s="82"/>
      <c r="Z182" s="86"/>
      <c r="AA182" s="82"/>
      <c r="AB182" s="87"/>
      <c r="AF182" s="88"/>
      <c r="AN182" s="89"/>
      <c r="AP182" s="90"/>
      <c r="AQ182" s="90"/>
      <c r="AR182" s="90"/>
      <c r="AS182" s="90"/>
      <c r="AU182" s="91"/>
      <c r="AV182" s="54"/>
      <c r="BA182" s="82"/>
      <c r="BB182" s="92"/>
      <c r="BC182" s="93"/>
      <c r="BD182" s="94"/>
      <c r="BE182" s="95"/>
    </row>
    <row r="183">
      <c r="H183" s="79"/>
      <c r="I183" s="79"/>
      <c r="J183" s="79"/>
      <c r="K183" s="79"/>
      <c r="L183" s="79"/>
      <c r="Q183" s="54"/>
      <c r="R183" s="80"/>
      <c r="T183" s="81"/>
      <c r="U183" s="82"/>
      <c r="V183" s="83"/>
      <c r="W183" s="84"/>
      <c r="X183" s="85"/>
      <c r="Y183" s="82"/>
      <c r="Z183" s="86"/>
      <c r="AA183" s="82"/>
      <c r="AB183" s="87"/>
      <c r="AF183" s="88"/>
      <c r="AN183" s="89"/>
      <c r="AP183" s="90"/>
      <c r="AQ183" s="90"/>
      <c r="AR183" s="90"/>
      <c r="AS183" s="90"/>
      <c r="AU183" s="91"/>
      <c r="AV183" s="54"/>
      <c r="BA183" s="82"/>
      <c r="BB183" s="92"/>
      <c r="BC183" s="93"/>
      <c r="BD183" s="94"/>
      <c r="BE183" s="95"/>
    </row>
    <row r="184">
      <c r="H184" s="79"/>
      <c r="I184" s="79"/>
      <c r="J184" s="79"/>
      <c r="K184" s="79"/>
      <c r="L184" s="79"/>
      <c r="Q184" s="54"/>
      <c r="R184" s="80"/>
      <c r="T184" s="81"/>
      <c r="U184" s="82"/>
      <c r="V184" s="83"/>
      <c r="W184" s="84"/>
      <c r="X184" s="85"/>
      <c r="Y184" s="82"/>
      <c r="Z184" s="86"/>
      <c r="AA184" s="82"/>
      <c r="AB184" s="87"/>
      <c r="AF184" s="88"/>
      <c r="AN184" s="89"/>
      <c r="AP184" s="90"/>
      <c r="AQ184" s="90"/>
      <c r="AR184" s="90"/>
      <c r="AS184" s="90"/>
      <c r="AU184" s="91"/>
      <c r="AV184" s="54"/>
      <c r="BA184" s="82"/>
      <c r="BB184" s="92"/>
      <c r="BC184" s="93"/>
      <c r="BD184" s="94"/>
      <c r="BE184" s="95"/>
    </row>
    <row r="185">
      <c r="H185" s="79"/>
      <c r="I185" s="79"/>
      <c r="J185" s="79"/>
      <c r="K185" s="79"/>
      <c r="L185" s="79"/>
      <c r="Q185" s="54"/>
      <c r="R185" s="80"/>
      <c r="T185" s="81"/>
      <c r="U185" s="82"/>
      <c r="V185" s="83"/>
      <c r="W185" s="84"/>
      <c r="X185" s="85"/>
      <c r="Y185" s="82"/>
      <c r="Z185" s="86"/>
      <c r="AA185" s="82"/>
      <c r="AB185" s="87"/>
      <c r="AF185" s="88"/>
      <c r="AN185" s="89"/>
      <c r="AP185" s="90"/>
      <c r="AQ185" s="90"/>
      <c r="AR185" s="90"/>
      <c r="AS185" s="90"/>
      <c r="AU185" s="91"/>
      <c r="AV185" s="54"/>
      <c r="BA185" s="82"/>
      <c r="BB185" s="92"/>
      <c r="BC185" s="93"/>
      <c r="BD185" s="94"/>
      <c r="BE185" s="95"/>
    </row>
    <row r="186">
      <c r="H186" s="79"/>
      <c r="I186" s="79"/>
      <c r="J186" s="79"/>
      <c r="K186" s="79"/>
      <c r="L186" s="79"/>
      <c r="Q186" s="54"/>
      <c r="R186" s="80"/>
      <c r="T186" s="81"/>
      <c r="U186" s="82"/>
      <c r="V186" s="83"/>
      <c r="W186" s="84"/>
      <c r="X186" s="85"/>
      <c r="Y186" s="82"/>
      <c r="Z186" s="86"/>
      <c r="AA186" s="82"/>
      <c r="AB186" s="87"/>
      <c r="AF186" s="88"/>
      <c r="AN186" s="89"/>
      <c r="AP186" s="90"/>
      <c r="AQ186" s="90"/>
      <c r="AR186" s="90"/>
      <c r="AS186" s="90"/>
      <c r="AU186" s="91"/>
      <c r="AV186" s="54"/>
      <c r="BA186" s="82"/>
      <c r="BB186" s="92"/>
      <c r="BC186" s="93"/>
      <c r="BD186" s="94"/>
      <c r="BE186" s="95"/>
    </row>
    <row r="187">
      <c r="H187" s="79"/>
      <c r="I187" s="79"/>
      <c r="J187" s="79"/>
      <c r="K187" s="79"/>
      <c r="L187" s="79"/>
      <c r="Q187" s="54"/>
      <c r="R187" s="80"/>
      <c r="T187" s="81"/>
      <c r="U187" s="82"/>
      <c r="V187" s="83"/>
      <c r="W187" s="84"/>
      <c r="X187" s="85"/>
      <c r="Y187" s="82"/>
      <c r="Z187" s="86"/>
      <c r="AA187" s="82"/>
      <c r="AB187" s="87"/>
      <c r="AF187" s="88"/>
      <c r="AN187" s="89"/>
      <c r="AP187" s="90"/>
      <c r="AQ187" s="90"/>
      <c r="AR187" s="90"/>
      <c r="AS187" s="90"/>
      <c r="AU187" s="91"/>
      <c r="AV187" s="54"/>
      <c r="BA187" s="82"/>
      <c r="BB187" s="92"/>
      <c r="BC187" s="93"/>
      <c r="BD187" s="94"/>
      <c r="BE187" s="95"/>
    </row>
    <row r="188">
      <c r="H188" s="79"/>
      <c r="I188" s="79"/>
      <c r="J188" s="79"/>
      <c r="K188" s="79"/>
      <c r="L188" s="79"/>
      <c r="Q188" s="54"/>
      <c r="R188" s="80"/>
      <c r="T188" s="81"/>
      <c r="U188" s="82"/>
      <c r="V188" s="83"/>
      <c r="W188" s="84"/>
      <c r="X188" s="85"/>
      <c r="Y188" s="82"/>
      <c r="Z188" s="86"/>
      <c r="AA188" s="82"/>
      <c r="AB188" s="87"/>
      <c r="AF188" s="88"/>
      <c r="AN188" s="89"/>
      <c r="AP188" s="90"/>
      <c r="AQ188" s="90"/>
      <c r="AR188" s="90"/>
      <c r="AS188" s="90"/>
      <c r="AU188" s="91"/>
      <c r="AV188" s="54"/>
      <c r="BA188" s="82"/>
      <c r="BB188" s="92"/>
      <c r="BC188" s="93"/>
      <c r="BD188" s="94"/>
      <c r="BE188" s="95"/>
    </row>
    <row r="189">
      <c r="H189" s="79"/>
      <c r="I189" s="79"/>
      <c r="J189" s="79"/>
      <c r="K189" s="79"/>
      <c r="L189" s="79"/>
      <c r="Q189" s="54"/>
      <c r="R189" s="80"/>
      <c r="T189" s="81"/>
      <c r="U189" s="82"/>
      <c r="V189" s="83"/>
      <c r="W189" s="84"/>
      <c r="X189" s="85"/>
      <c r="Y189" s="82"/>
      <c r="Z189" s="86"/>
      <c r="AA189" s="82"/>
      <c r="AB189" s="87"/>
      <c r="AF189" s="88"/>
      <c r="AN189" s="89"/>
      <c r="AP189" s="90"/>
      <c r="AQ189" s="90"/>
      <c r="AR189" s="90"/>
      <c r="AS189" s="90"/>
      <c r="AU189" s="91"/>
      <c r="AV189" s="54"/>
      <c r="BA189" s="82"/>
      <c r="BB189" s="92"/>
      <c r="BC189" s="93"/>
      <c r="BD189" s="94"/>
      <c r="BE189" s="95"/>
    </row>
    <row r="190">
      <c r="H190" s="79"/>
      <c r="I190" s="79"/>
      <c r="J190" s="79"/>
      <c r="K190" s="79"/>
      <c r="L190" s="79"/>
      <c r="Q190" s="54"/>
      <c r="R190" s="80"/>
      <c r="T190" s="81"/>
      <c r="U190" s="82"/>
      <c r="V190" s="83"/>
      <c r="W190" s="84"/>
      <c r="X190" s="85"/>
      <c r="Y190" s="82"/>
      <c r="Z190" s="86"/>
      <c r="AA190" s="82"/>
      <c r="AB190" s="87"/>
      <c r="AF190" s="88"/>
      <c r="AN190" s="89"/>
      <c r="AP190" s="90"/>
      <c r="AQ190" s="90"/>
      <c r="AR190" s="90"/>
      <c r="AS190" s="90"/>
      <c r="AU190" s="91"/>
      <c r="AV190" s="54"/>
      <c r="BA190" s="82"/>
      <c r="BB190" s="92"/>
      <c r="BC190" s="93"/>
      <c r="BD190" s="94"/>
      <c r="BE190" s="95"/>
    </row>
    <row r="191">
      <c r="H191" s="79"/>
      <c r="I191" s="79"/>
      <c r="J191" s="79"/>
      <c r="K191" s="79"/>
      <c r="L191" s="79"/>
      <c r="Q191" s="54"/>
      <c r="R191" s="80"/>
      <c r="T191" s="81"/>
      <c r="U191" s="82"/>
      <c r="V191" s="83"/>
      <c r="W191" s="84"/>
      <c r="X191" s="85"/>
      <c r="Y191" s="82"/>
      <c r="Z191" s="86"/>
      <c r="AA191" s="82"/>
      <c r="AB191" s="87"/>
      <c r="AF191" s="88"/>
      <c r="AN191" s="89"/>
      <c r="AP191" s="90"/>
      <c r="AQ191" s="90"/>
      <c r="AR191" s="90"/>
      <c r="AS191" s="90"/>
      <c r="AU191" s="91"/>
      <c r="AV191" s="54"/>
      <c r="BA191" s="82"/>
      <c r="BB191" s="92"/>
      <c r="BC191" s="93"/>
      <c r="BD191" s="94"/>
      <c r="BE191" s="95"/>
    </row>
    <row r="192">
      <c r="H192" s="79"/>
      <c r="I192" s="79"/>
      <c r="J192" s="79"/>
      <c r="K192" s="79"/>
      <c r="L192" s="79"/>
      <c r="Q192" s="54"/>
      <c r="R192" s="80"/>
      <c r="T192" s="81"/>
      <c r="U192" s="82"/>
      <c r="V192" s="83"/>
      <c r="W192" s="84"/>
      <c r="X192" s="85"/>
      <c r="Y192" s="82"/>
      <c r="Z192" s="86"/>
      <c r="AA192" s="82"/>
      <c r="AB192" s="87"/>
      <c r="AF192" s="88"/>
      <c r="AN192" s="89"/>
      <c r="AP192" s="90"/>
      <c r="AQ192" s="90"/>
      <c r="AR192" s="90"/>
      <c r="AS192" s="90"/>
      <c r="AU192" s="91"/>
      <c r="AV192" s="54"/>
      <c r="BA192" s="82"/>
      <c r="BB192" s="92"/>
      <c r="BC192" s="93"/>
      <c r="BD192" s="94"/>
      <c r="BE192" s="95"/>
    </row>
    <row r="193">
      <c r="H193" s="79"/>
      <c r="I193" s="79"/>
      <c r="J193" s="79"/>
      <c r="K193" s="79"/>
      <c r="L193" s="79"/>
      <c r="Q193" s="54"/>
      <c r="R193" s="80"/>
      <c r="T193" s="81"/>
      <c r="U193" s="82"/>
      <c r="V193" s="83"/>
      <c r="W193" s="84"/>
      <c r="X193" s="85"/>
      <c r="Y193" s="82"/>
      <c r="Z193" s="86"/>
      <c r="AA193" s="82"/>
      <c r="AB193" s="87"/>
      <c r="AF193" s="88"/>
      <c r="AN193" s="89"/>
      <c r="AP193" s="90"/>
      <c r="AQ193" s="90"/>
      <c r="AR193" s="90"/>
      <c r="AS193" s="90"/>
      <c r="AU193" s="91"/>
      <c r="AV193" s="54"/>
      <c r="BA193" s="82"/>
      <c r="BB193" s="92"/>
      <c r="BC193" s="93"/>
      <c r="BD193" s="94"/>
      <c r="BE193" s="95"/>
    </row>
    <row r="194">
      <c r="H194" s="79"/>
      <c r="I194" s="79"/>
      <c r="J194" s="79"/>
      <c r="K194" s="79"/>
      <c r="L194" s="79"/>
      <c r="Q194" s="54"/>
      <c r="R194" s="80"/>
      <c r="T194" s="81"/>
      <c r="U194" s="82"/>
      <c r="V194" s="83"/>
      <c r="W194" s="84"/>
      <c r="X194" s="85"/>
      <c r="Y194" s="82"/>
      <c r="Z194" s="86"/>
      <c r="AA194" s="82"/>
      <c r="AB194" s="87"/>
      <c r="AF194" s="88"/>
      <c r="AN194" s="89"/>
      <c r="AP194" s="90"/>
      <c r="AQ194" s="90"/>
      <c r="AR194" s="90"/>
      <c r="AS194" s="90"/>
      <c r="AU194" s="91"/>
      <c r="AV194" s="54"/>
      <c r="BA194" s="82"/>
      <c r="BB194" s="92"/>
      <c r="BC194" s="93"/>
      <c r="BD194" s="94"/>
      <c r="BE194" s="95"/>
    </row>
    <row r="195">
      <c r="H195" s="79"/>
      <c r="I195" s="79"/>
      <c r="J195" s="79"/>
      <c r="K195" s="79"/>
      <c r="L195" s="79"/>
      <c r="Q195" s="54"/>
      <c r="R195" s="80"/>
      <c r="T195" s="81"/>
      <c r="U195" s="82"/>
      <c r="V195" s="83"/>
      <c r="W195" s="84"/>
      <c r="X195" s="85"/>
      <c r="Y195" s="82"/>
      <c r="Z195" s="86"/>
      <c r="AA195" s="82"/>
      <c r="AB195" s="87"/>
      <c r="AF195" s="88"/>
      <c r="AN195" s="89"/>
      <c r="AP195" s="90"/>
      <c r="AQ195" s="90"/>
      <c r="AR195" s="90"/>
      <c r="AS195" s="90"/>
      <c r="AU195" s="91"/>
      <c r="AV195" s="54"/>
      <c r="BA195" s="82"/>
      <c r="BB195" s="92"/>
      <c r="BC195" s="93"/>
      <c r="BD195" s="94"/>
      <c r="BE195" s="95"/>
    </row>
    <row r="196">
      <c r="H196" s="79"/>
      <c r="I196" s="79"/>
      <c r="J196" s="79"/>
      <c r="K196" s="79"/>
      <c r="L196" s="79"/>
      <c r="Q196" s="54"/>
      <c r="R196" s="80"/>
      <c r="T196" s="81"/>
      <c r="U196" s="82"/>
      <c r="V196" s="83"/>
      <c r="W196" s="84"/>
      <c r="X196" s="85"/>
      <c r="Y196" s="82"/>
      <c r="Z196" s="86"/>
      <c r="AA196" s="82"/>
      <c r="AB196" s="87"/>
      <c r="AF196" s="88"/>
      <c r="AN196" s="89"/>
      <c r="AP196" s="90"/>
      <c r="AQ196" s="90"/>
      <c r="AR196" s="90"/>
      <c r="AS196" s="90"/>
      <c r="AU196" s="91"/>
      <c r="AV196" s="54"/>
      <c r="BA196" s="82"/>
      <c r="BB196" s="92"/>
      <c r="BC196" s="93"/>
      <c r="BD196" s="94"/>
      <c r="BE196" s="95"/>
    </row>
    <row r="197">
      <c r="H197" s="79"/>
      <c r="I197" s="79"/>
      <c r="J197" s="79"/>
      <c r="K197" s="79"/>
      <c r="L197" s="79"/>
      <c r="Q197" s="54"/>
      <c r="R197" s="80"/>
      <c r="T197" s="81"/>
      <c r="U197" s="82"/>
      <c r="V197" s="83"/>
      <c r="W197" s="84"/>
      <c r="X197" s="85"/>
      <c r="Y197" s="82"/>
      <c r="Z197" s="86"/>
      <c r="AA197" s="82"/>
      <c r="AB197" s="87"/>
      <c r="AF197" s="88"/>
      <c r="AN197" s="89"/>
      <c r="AP197" s="90"/>
      <c r="AQ197" s="90"/>
      <c r="AR197" s="90"/>
      <c r="AS197" s="90"/>
      <c r="AU197" s="91"/>
      <c r="AV197" s="54"/>
      <c r="BA197" s="82"/>
      <c r="BB197" s="92"/>
      <c r="BC197" s="93"/>
      <c r="BD197" s="94"/>
      <c r="BE197" s="95"/>
    </row>
    <row r="198">
      <c r="H198" s="79"/>
      <c r="I198" s="79"/>
      <c r="J198" s="79"/>
      <c r="K198" s="79"/>
      <c r="L198" s="79"/>
      <c r="Q198" s="54"/>
      <c r="R198" s="80"/>
      <c r="T198" s="81"/>
      <c r="U198" s="82"/>
      <c r="V198" s="83"/>
      <c r="W198" s="84"/>
      <c r="X198" s="85"/>
      <c r="Y198" s="82"/>
      <c r="Z198" s="86"/>
      <c r="AA198" s="82"/>
      <c r="AB198" s="87"/>
      <c r="AF198" s="88"/>
      <c r="AN198" s="89"/>
      <c r="AP198" s="90"/>
      <c r="AQ198" s="90"/>
      <c r="AR198" s="90"/>
      <c r="AS198" s="90"/>
      <c r="AU198" s="91"/>
      <c r="AV198" s="54"/>
      <c r="BA198" s="82"/>
      <c r="BB198" s="92"/>
      <c r="BC198" s="93"/>
      <c r="BD198" s="94"/>
      <c r="BE198" s="95"/>
    </row>
    <row r="199">
      <c r="H199" s="79"/>
      <c r="I199" s="79"/>
      <c r="J199" s="79"/>
      <c r="K199" s="79"/>
      <c r="L199" s="79"/>
      <c r="Q199" s="54"/>
      <c r="R199" s="80"/>
      <c r="T199" s="81"/>
      <c r="U199" s="82"/>
      <c r="V199" s="83"/>
      <c r="W199" s="84"/>
      <c r="X199" s="85"/>
      <c r="Y199" s="82"/>
      <c r="Z199" s="86"/>
      <c r="AA199" s="82"/>
      <c r="AB199" s="87"/>
      <c r="AF199" s="88"/>
      <c r="AN199" s="89"/>
      <c r="AP199" s="90"/>
      <c r="AQ199" s="90"/>
      <c r="AR199" s="90"/>
      <c r="AS199" s="90"/>
      <c r="AU199" s="91"/>
      <c r="AV199" s="54"/>
      <c r="BA199" s="82"/>
      <c r="BB199" s="92"/>
      <c r="BC199" s="93"/>
      <c r="BD199" s="94"/>
      <c r="BE199" s="95"/>
    </row>
    <row r="200">
      <c r="H200" s="79"/>
      <c r="I200" s="79"/>
      <c r="J200" s="79"/>
      <c r="K200" s="79"/>
      <c r="L200" s="79"/>
      <c r="Q200" s="54"/>
      <c r="R200" s="80"/>
      <c r="T200" s="81"/>
      <c r="U200" s="82"/>
      <c r="V200" s="83"/>
      <c r="W200" s="84"/>
      <c r="X200" s="85"/>
      <c r="Y200" s="82"/>
      <c r="Z200" s="86"/>
      <c r="AA200" s="82"/>
      <c r="AB200" s="87"/>
      <c r="AF200" s="88"/>
      <c r="AN200" s="89"/>
      <c r="AP200" s="90"/>
      <c r="AQ200" s="90"/>
      <c r="AR200" s="90"/>
      <c r="AS200" s="90"/>
      <c r="AU200" s="91"/>
      <c r="AV200" s="54"/>
      <c r="BA200" s="82"/>
      <c r="BB200" s="92"/>
      <c r="BC200" s="93"/>
      <c r="BD200" s="94"/>
      <c r="BE200" s="95"/>
    </row>
    <row r="201">
      <c r="H201" s="79"/>
      <c r="I201" s="79"/>
      <c r="J201" s="79"/>
      <c r="K201" s="79"/>
      <c r="L201" s="79"/>
      <c r="Q201" s="54"/>
      <c r="R201" s="80"/>
      <c r="T201" s="81"/>
      <c r="U201" s="82"/>
      <c r="V201" s="83"/>
      <c r="W201" s="84"/>
      <c r="X201" s="85"/>
      <c r="Y201" s="82"/>
      <c r="Z201" s="86"/>
      <c r="AA201" s="82"/>
      <c r="AB201" s="87"/>
      <c r="AF201" s="88"/>
      <c r="AN201" s="89"/>
      <c r="AP201" s="90"/>
      <c r="AQ201" s="90"/>
      <c r="AR201" s="90"/>
      <c r="AS201" s="90"/>
      <c r="AU201" s="91"/>
      <c r="AV201" s="54"/>
      <c r="BA201" s="82"/>
      <c r="BB201" s="92"/>
      <c r="BC201" s="93"/>
      <c r="BD201" s="94"/>
      <c r="BE201" s="95"/>
    </row>
    <row r="202">
      <c r="H202" s="79"/>
      <c r="I202" s="79"/>
      <c r="J202" s="79"/>
      <c r="K202" s="79"/>
      <c r="L202" s="79"/>
      <c r="Q202" s="54"/>
      <c r="R202" s="80"/>
      <c r="T202" s="81"/>
      <c r="U202" s="82"/>
      <c r="V202" s="83"/>
      <c r="W202" s="84"/>
      <c r="X202" s="85"/>
      <c r="Y202" s="82"/>
      <c r="Z202" s="86"/>
      <c r="AA202" s="82"/>
      <c r="AB202" s="87"/>
      <c r="AF202" s="88"/>
      <c r="AN202" s="89"/>
      <c r="AP202" s="90"/>
      <c r="AQ202" s="90"/>
      <c r="AR202" s="90"/>
      <c r="AS202" s="90"/>
      <c r="AU202" s="91"/>
      <c r="AV202" s="54"/>
      <c r="BA202" s="82"/>
      <c r="BB202" s="92"/>
      <c r="BC202" s="93"/>
      <c r="BD202" s="94"/>
      <c r="BE202" s="95"/>
    </row>
    <row r="203">
      <c r="H203" s="79"/>
      <c r="I203" s="79"/>
      <c r="J203" s="79"/>
      <c r="K203" s="79"/>
      <c r="L203" s="79"/>
      <c r="Q203" s="54"/>
      <c r="R203" s="80"/>
      <c r="T203" s="81"/>
      <c r="U203" s="82"/>
      <c r="V203" s="83"/>
      <c r="W203" s="84"/>
      <c r="X203" s="85"/>
      <c r="Y203" s="82"/>
      <c r="Z203" s="86"/>
      <c r="AA203" s="82"/>
      <c r="AB203" s="87"/>
      <c r="AF203" s="88"/>
      <c r="AN203" s="89"/>
      <c r="AP203" s="90"/>
      <c r="AQ203" s="90"/>
      <c r="AR203" s="90"/>
      <c r="AS203" s="90"/>
      <c r="AU203" s="91"/>
      <c r="AV203" s="54"/>
      <c r="BA203" s="82"/>
      <c r="BB203" s="92"/>
      <c r="BC203" s="93"/>
      <c r="BD203" s="94"/>
      <c r="BE203" s="95"/>
    </row>
    <row r="204">
      <c r="H204" s="79"/>
      <c r="I204" s="79"/>
      <c r="J204" s="79"/>
      <c r="K204" s="79"/>
      <c r="L204" s="79"/>
      <c r="Q204" s="54"/>
      <c r="R204" s="80"/>
      <c r="T204" s="81"/>
      <c r="U204" s="82"/>
      <c r="V204" s="83"/>
      <c r="W204" s="84"/>
      <c r="X204" s="85"/>
      <c r="Y204" s="82"/>
      <c r="Z204" s="86"/>
      <c r="AA204" s="82"/>
      <c r="AB204" s="87"/>
      <c r="AF204" s="88"/>
      <c r="AN204" s="89"/>
      <c r="AP204" s="90"/>
      <c r="AQ204" s="90"/>
      <c r="AR204" s="90"/>
      <c r="AS204" s="90"/>
      <c r="AU204" s="91"/>
      <c r="AV204" s="54"/>
      <c r="BA204" s="82"/>
      <c r="BB204" s="92"/>
      <c r="BC204" s="93"/>
      <c r="BD204" s="94"/>
      <c r="BE204" s="95"/>
    </row>
    <row r="205">
      <c r="H205" s="79"/>
      <c r="I205" s="79"/>
      <c r="J205" s="79"/>
      <c r="K205" s="79"/>
      <c r="L205" s="79"/>
      <c r="Q205" s="54"/>
      <c r="R205" s="80"/>
      <c r="T205" s="81"/>
      <c r="U205" s="82"/>
      <c r="V205" s="83"/>
      <c r="W205" s="84"/>
      <c r="X205" s="85"/>
      <c r="Y205" s="82"/>
      <c r="Z205" s="86"/>
      <c r="AA205" s="82"/>
      <c r="AB205" s="87"/>
      <c r="AF205" s="88"/>
      <c r="AN205" s="89"/>
      <c r="AP205" s="90"/>
      <c r="AQ205" s="90"/>
      <c r="AR205" s="90"/>
      <c r="AS205" s="90"/>
      <c r="AU205" s="91"/>
      <c r="AV205" s="54"/>
      <c r="BA205" s="82"/>
      <c r="BB205" s="92"/>
      <c r="BC205" s="93"/>
      <c r="BD205" s="94"/>
      <c r="BE205" s="95"/>
    </row>
    <row r="206">
      <c r="H206" s="79"/>
      <c r="I206" s="79"/>
      <c r="J206" s="79"/>
      <c r="K206" s="79"/>
      <c r="L206" s="79"/>
      <c r="Q206" s="54"/>
      <c r="R206" s="80"/>
      <c r="T206" s="81"/>
      <c r="U206" s="82"/>
      <c r="V206" s="83"/>
      <c r="W206" s="84"/>
      <c r="X206" s="85"/>
      <c r="Y206" s="82"/>
      <c r="Z206" s="86"/>
      <c r="AA206" s="82"/>
      <c r="AB206" s="87"/>
      <c r="AF206" s="88"/>
      <c r="AN206" s="89"/>
      <c r="AP206" s="90"/>
      <c r="AQ206" s="90"/>
      <c r="AR206" s="90"/>
      <c r="AS206" s="90"/>
      <c r="AU206" s="91"/>
      <c r="AV206" s="54"/>
      <c r="BA206" s="82"/>
      <c r="BB206" s="92"/>
      <c r="BC206" s="93"/>
      <c r="BD206" s="94"/>
      <c r="BE206" s="95"/>
    </row>
    <row r="207">
      <c r="H207" s="79"/>
      <c r="I207" s="79"/>
      <c r="J207" s="79"/>
      <c r="K207" s="79"/>
      <c r="L207" s="79"/>
      <c r="Q207" s="54"/>
      <c r="R207" s="80"/>
      <c r="T207" s="81"/>
      <c r="U207" s="82"/>
      <c r="V207" s="83"/>
      <c r="W207" s="84"/>
      <c r="X207" s="85"/>
      <c r="Y207" s="82"/>
      <c r="Z207" s="86"/>
      <c r="AA207" s="82"/>
      <c r="AB207" s="87"/>
      <c r="AF207" s="88"/>
      <c r="AN207" s="89"/>
      <c r="AP207" s="90"/>
      <c r="AQ207" s="90"/>
      <c r="AR207" s="90"/>
      <c r="AS207" s="90"/>
      <c r="AU207" s="91"/>
      <c r="AV207" s="54"/>
      <c r="BA207" s="82"/>
      <c r="BB207" s="92"/>
      <c r="BC207" s="93"/>
      <c r="BD207" s="94"/>
      <c r="BE207" s="95"/>
    </row>
  </sheetData>
  <autoFilter ref="$A$1:$BH$157">
    <filterColumn colId="5">
      <filters>
        <filter val="TRUE"/>
      </filters>
    </filterColumn>
    <sortState ref="A1:BH157">
      <sortCondition ref="C1:C157"/>
    </sortState>
  </autoFilter>
  <conditionalFormatting sqref="C97:C156">
    <cfRule type="expression" dxfId="0" priority="1">
      <formula>COUNTIF($C$2:$C$229,C97)&gt;1</formula>
    </cfRule>
  </conditionalFormatting>
  <conditionalFormatting sqref="C2:C156">
    <cfRule type="expression" dxfId="0" priority="2">
      <formula>COUNTIF($C$2:$C$156,C2)&gt;1</formula>
    </cfRule>
  </conditionalFormatting>
  <conditionalFormatting sqref="A1:B207">
    <cfRule type="notContainsBlanks" dxfId="1" priority="3">
      <formula>LEN(TRIM(A1))&gt;0</formula>
    </cfRule>
  </conditionalFormatting>
  <conditionalFormatting sqref="A1:B207">
    <cfRule type="notContainsBlanks" dxfId="1" priority="4">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14.0"/>
    <col customWidth="1" min="4" max="4" width="20.13"/>
    <col customWidth="1" min="5" max="5" width="16.75"/>
    <col customWidth="1" min="6" max="6" width="19.13"/>
    <col customWidth="1" min="7" max="7" width="19.63"/>
    <col customWidth="1" min="8" max="8" width="20.13"/>
    <col customWidth="1" min="9" max="9" width="14.13"/>
  </cols>
  <sheetData>
    <row r="1">
      <c r="A1" s="1" t="s">
        <v>450</v>
      </c>
      <c r="B1" s="1" t="s">
        <v>2</v>
      </c>
      <c r="C1" s="3" t="s">
        <v>451</v>
      </c>
      <c r="D1" s="3" t="s">
        <v>452</v>
      </c>
      <c r="E1" s="3" t="s">
        <v>453</v>
      </c>
      <c r="F1" s="96" t="s">
        <v>454</v>
      </c>
      <c r="G1" s="96" t="s">
        <v>455</v>
      </c>
      <c r="H1" s="96" t="s">
        <v>456</v>
      </c>
      <c r="I1" s="97" t="s">
        <v>457</v>
      </c>
      <c r="J1" s="98" t="s">
        <v>458</v>
      </c>
    </row>
    <row r="2">
      <c r="A2" s="30" t="s">
        <v>459</v>
      </c>
      <c r="B2" s="30" t="s">
        <v>460</v>
      </c>
      <c r="C2" s="30">
        <v>42.0</v>
      </c>
      <c r="D2" s="30">
        <v>36.0</v>
      </c>
      <c r="E2" s="30">
        <v>6.0</v>
      </c>
      <c r="F2" s="30">
        <f t="shared" ref="F2:F10" si="1">50*C2/50</f>
        <v>42</v>
      </c>
      <c r="G2" s="30">
        <f t="shared" ref="G2:G322" si="2">25*D2/40</f>
        <v>22.5</v>
      </c>
      <c r="H2" s="32">
        <f t="shared" ref="H2:H322" si="3">25*E2/75</f>
        <v>2</v>
      </c>
      <c r="I2" s="32">
        <f t="shared" ref="I2:I322" si="4">F2+G2+H2</f>
        <v>66.5</v>
      </c>
    </row>
    <row r="3">
      <c r="A3" s="30" t="s">
        <v>461</v>
      </c>
      <c r="B3" s="30" t="s">
        <v>462</v>
      </c>
      <c r="C3" s="30">
        <v>41.0</v>
      </c>
      <c r="D3" s="30">
        <v>36.0</v>
      </c>
      <c r="E3" s="30">
        <v>6.0</v>
      </c>
      <c r="F3" s="30">
        <f t="shared" si="1"/>
        <v>41</v>
      </c>
      <c r="G3" s="30">
        <f t="shared" si="2"/>
        <v>22.5</v>
      </c>
      <c r="H3" s="32">
        <f t="shared" si="3"/>
        <v>2</v>
      </c>
      <c r="I3" s="32">
        <f t="shared" si="4"/>
        <v>65.5</v>
      </c>
    </row>
    <row r="4">
      <c r="A4" s="30" t="s">
        <v>463</v>
      </c>
      <c r="B4" s="30" t="s">
        <v>464</v>
      </c>
      <c r="C4" s="30">
        <v>42.0</v>
      </c>
      <c r="D4" s="30">
        <v>33.0</v>
      </c>
      <c r="E4" s="30">
        <v>5.0</v>
      </c>
      <c r="F4" s="30">
        <f t="shared" si="1"/>
        <v>42</v>
      </c>
      <c r="G4" s="30">
        <f t="shared" si="2"/>
        <v>20.625</v>
      </c>
      <c r="H4" s="32">
        <f t="shared" si="3"/>
        <v>1.666666667</v>
      </c>
      <c r="I4" s="32">
        <f t="shared" si="4"/>
        <v>64.29166667</v>
      </c>
    </row>
    <row r="5">
      <c r="A5" s="30" t="s">
        <v>465</v>
      </c>
      <c r="B5" s="30" t="s">
        <v>466</v>
      </c>
      <c r="C5" s="30">
        <v>38.0</v>
      </c>
      <c r="D5" s="30">
        <v>38.0</v>
      </c>
      <c r="E5" s="30">
        <v>6.0</v>
      </c>
      <c r="F5" s="30">
        <f t="shared" si="1"/>
        <v>38</v>
      </c>
      <c r="G5" s="30">
        <f t="shared" si="2"/>
        <v>23.75</v>
      </c>
      <c r="H5" s="32">
        <f t="shared" si="3"/>
        <v>2</v>
      </c>
      <c r="I5" s="32">
        <f t="shared" si="4"/>
        <v>63.75</v>
      </c>
    </row>
    <row r="6">
      <c r="A6" s="30" t="s">
        <v>467</v>
      </c>
      <c r="B6" s="30" t="s">
        <v>468</v>
      </c>
      <c r="C6" s="30">
        <v>43.0</v>
      </c>
      <c r="D6" s="30">
        <v>28.0</v>
      </c>
      <c r="E6" s="30">
        <v>6.0</v>
      </c>
      <c r="F6" s="30">
        <f t="shared" si="1"/>
        <v>43</v>
      </c>
      <c r="G6" s="30">
        <f t="shared" si="2"/>
        <v>17.5</v>
      </c>
      <c r="H6" s="32">
        <f t="shared" si="3"/>
        <v>2</v>
      </c>
      <c r="I6" s="32">
        <f t="shared" si="4"/>
        <v>62.5</v>
      </c>
    </row>
    <row r="7">
      <c r="A7" s="30" t="s">
        <v>469</v>
      </c>
      <c r="B7" s="30" t="s">
        <v>470</v>
      </c>
      <c r="C7" s="30">
        <v>40.0</v>
      </c>
      <c r="D7" s="30">
        <v>35.0</v>
      </c>
      <c r="E7" s="30">
        <v>0.0</v>
      </c>
      <c r="F7" s="30">
        <f t="shared" si="1"/>
        <v>40</v>
      </c>
      <c r="G7" s="30">
        <f t="shared" si="2"/>
        <v>21.875</v>
      </c>
      <c r="H7" s="32">
        <f t="shared" si="3"/>
        <v>0</v>
      </c>
      <c r="I7" s="32">
        <f t="shared" si="4"/>
        <v>61.875</v>
      </c>
    </row>
    <row r="8">
      <c r="A8" s="30" t="s">
        <v>471</v>
      </c>
      <c r="B8" s="30" t="s">
        <v>80</v>
      </c>
      <c r="C8" s="30">
        <v>37.0</v>
      </c>
      <c r="D8" s="30">
        <v>38.0</v>
      </c>
      <c r="E8" s="30">
        <v>3.0</v>
      </c>
      <c r="F8" s="30">
        <f t="shared" si="1"/>
        <v>37</v>
      </c>
      <c r="G8" s="30">
        <f t="shared" si="2"/>
        <v>23.75</v>
      </c>
      <c r="H8" s="32">
        <f t="shared" si="3"/>
        <v>1</v>
      </c>
      <c r="I8" s="32">
        <f t="shared" si="4"/>
        <v>61.75</v>
      </c>
      <c r="J8" s="30" t="s">
        <v>65</v>
      </c>
    </row>
    <row r="9">
      <c r="A9" s="30" t="s">
        <v>472</v>
      </c>
      <c r="B9" s="30" t="s">
        <v>473</v>
      </c>
      <c r="C9" s="30">
        <v>38.0</v>
      </c>
      <c r="D9" s="30">
        <v>34.0</v>
      </c>
      <c r="E9" s="30">
        <v>6.0</v>
      </c>
      <c r="F9" s="30">
        <f t="shared" si="1"/>
        <v>38</v>
      </c>
      <c r="G9" s="30">
        <f t="shared" si="2"/>
        <v>21.25</v>
      </c>
      <c r="H9" s="32">
        <f t="shared" si="3"/>
        <v>2</v>
      </c>
      <c r="I9" s="32">
        <f t="shared" si="4"/>
        <v>61.25</v>
      </c>
    </row>
    <row r="10">
      <c r="A10" s="30" t="s">
        <v>474</v>
      </c>
      <c r="B10" s="30" t="s">
        <v>475</v>
      </c>
      <c r="C10" s="30">
        <v>38.0</v>
      </c>
      <c r="D10" s="30">
        <v>35.0</v>
      </c>
      <c r="E10" s="30">
        <v>0.0</v>
      </c>
      <c r="F10" s="30">
        <f t="shared" si="1"/>
        <v>38</v>
      </c>
      <c r="G10" s="30">
        <f t="shared" si="2"/>
        <v>21.875</v>
      </c>
      <c r="H10" s="32">
        <f t="shared" si="3"/>
        <v>0</v>
      </c>
      <c r="I10" s="32">
        <f t="shared" si="4"/>
        <v>59.875</v>
      </c>
    </row>
    <row r="11">
      <c r="A11" s="30" t="s">
        <v>476</v>
      </c>
      <c r="B11" s="30" t="s">
        <v>477</v>
      </c>
      <c r="C11" s="30">
        <v>40.0</v>
      </c>
      <c r="D11" s="30">
        <v>38.0</v>
      </c>
      <c r="E11" s="30">
        <v>6.0</v>
      </c>
      <c r="F11" s="30">
        <f>50*C12/50</f>
        <v>35</v>
      </c>
      <c r="G11" s="30">
        <f t="shared" si="2"/>
        <v>23.75</v>
      </c>
      <c r="H11" s="32">
        <f t="shared" si="3"/>
        <v>2</v>
      </c>
      <c r="I11" s="32">
        <f t="shared" si="4"/>
        <v>60.75</v>
      </c>
    </row>
    <row r="12">
      <c r="A12" s="30" t="s">
        <v>478</v>
      </c>
      <c r="B12" s="30" t="s">
        <v>479</v>
      </c>
      <c r="C12" s="30">
        <v>35.0</v>
      </c>
      <c r="D12" s="30">
        <v>36.0</v>
      </c>
      <c r="E12" s="30">
        <v>6.0</v>
      </c>
      <c r="F12" s="30">
        <f t="shared" ref="F12:F143" si="5">50*C12/50</f>
        <v>35</v>
      </c>
      <c r="G12" s="30">
        <f t="shared" si="2"/>
        <v>22.5</v>
      </c>
      <c r="H12" s="32">
        <f t="shared" si="3"/>
        <v>2</v>
      </c>
      <c r="I12" s="32">
        <f t="shared" si="4"/>
        <v>59.5</v>
      </c>
    </row>
    <row r="13">
      <c r="A13" s="30" t="s">
        <v>480</v>
      </c>
      <c r="B13" s="30" t="s">
        <v>481</v>
      </c>
      <c r="C13" s="30">
        <v>36.0</v>
      </c>
      <c r="D13" s="30">
        <v>34.0</v>
      </c>
      <c r="E13" s="30">
        <v>6.0</v>
      </c>
      <c r="F13" s="30">
        <f t="shared" si="5"/>
        <v>36</v>
      </c>
      <c r="G13" s="30">
        <f t="shared" si="2"/>
        <v>21.25</v>
      </c>
      <c r="H13" s="32">
        <f t="shared" si="3"/>
        <v>2</v>
      </c>
      <c r="I13" s="32">
        <f t="shared" si="4"/>
        <v>59.25</v>
      </c>
    </row>
    <row r="14">
      <c r="A14" s="30" t="s">
        <v>82</v>
      </c>
      <c r="B14" s="30" t="s">
        <v>83</v>
      </c>
      <c r="C14" s="30">
        <v>34.0</v>
      </c>
      <c r="D14" s="30">
        <v>36.0</v>
      </c>
      <c r="E14" s="30">
        <v>6.0</v>
      </c>
      <c r="F14" s="30">
        <f t="shared" si="5"/>
        <v>34</v>
      </c>
      <c r="G14" s="30">
        <f t="shared" si="2"/>
        <v>22.5</v>
      </c>
      <c r="H14" s="32">
        <f t="shared" si="3"/>
        <v>2</v>
      </c>
      <c r="I14" s="32">
        <f t="shared" si="4"/>
        <v>58.5</v>
      </c>
      <c r="J14" s="30" t="s">
        <v>65</v>
      </c>
    </row>
    <row r="15">
      <c r="A15" s="30" t="s">
        <v>482</v>
      </c>
      <c r="B15" s="30" t="s">
        <v>483</v>
      </c>
      <c r="C15" s="30">
        <v>34.0</v>
      </c>
      <c r="D15" s="30">
        <v>36.0</v>
      </c>
      <c r="E15" s="30">
        <v>6.0</v>
      </c>
      <c r="F15" s="30">
        <f t="shared" si="5"/>
        <v>34</v>
      </c>
      <c r="G15" s="30">
        <f t="shared" si="2"/>
        <v>22.5</v>
      </c>
      <c r="H15" s="32">
        <f t="shared" si="3"/>
        <v>2</v>
      </c>
      <c r="I15" s="32">
        <f t="shared" si="4"/>
        <v>58.5</v>
      </c>
    </row>
    <row r="16">
      <c r="A16" s="30" t="s">
        <v>484</v>
      </c>
      <c r="B16" s="30" t="s">
        <v>485</v>
      </c>
      <c r="C16" s="30">
        <v>34.0</v>
      </c>
      <c r="D16" s="30">
        <v>36.0</v>
      </c>
      <c r="E16" s="30">
        <v>6.0</v>
      </c>
      <c r="F16" s="30">
        <f t="shared" si="5"/>
        <v>34</v>
      </c>
      <c r="G16" s="30">
        <f t="shared" si="2"/>
        <v>22.5</v>
      </c>
      <c r="H16" s="32">
        <f t="shared" si="3"/>
        <v>2</v>
      </c>
      <c r="I16" s="32">
        <f t="shared" si="4"/>
        <v>58.5</v>
      </c>
    </row>
    <row r="17">
      <c r="A17" s="30" t="s">
        <v>486</v>
      </c>
      <c r="B17" s="30" t="s">
        <v>487</v>
      </c>
      <c r="C17" s="30">
        <v>34.0</v>
      </c>
      <c r="D17" s="30">
        <v>36.0</v>
      </c>
      <c r="E17" s="30">
        <v>3.0</v>
      </c>
      <c r="F17" s="30">
        <f t="shared" si="5"/>
        <v>34</v>
      </c>
      <c r="G17" s="30">
        <f t="shared" si="2"/>
        <v>22.5</v>
      </c>
      <c r="H17" s="32">
        <f t="shared" si="3"/>
        <v>1</v>
      </c>
      <c r="I17" s="32">
        <f t="shared" si="4"/>
        <v>57.5</v>
      </c>
    </row>
    <row r="18">
      <c r="A18" s="30" t="s">
        <v>85</v>
      </c>
      <c r="B18" s="30" t="s">
        <v>86</v>
      </c>
      <c r="C18" s="30">
        <v>35.0</v>
      </c>
      <c r="D18" s="30">
        <v>36.0</v>
      </c>
      <c r="E18" s="30">
        <v>0.0</v>
      </c>
      <c r="F18" s="30">
        <f t="shared" si="5"/>
        <v>35</v>
      </c>
      <c r="G18" s="30">
        <f t="shared" si="2"/>
        <v>22.5</v>
      </c>
      <c r="H18" s="32">
        <f t="shared" si="3"/>
        <v>0</v>
      </c>
      <c r="I18" s="32">
        <f t="shared" si="4"/>
        <v>57.5</v>
      </c>
      <c r="J18" s="30" t="s">
        <v>65</v>
      </c>
    </row>
    <row r="19">
      <c r="A19" s="30" t="s">
        <v>488</v>
      </c>
      <c r="B19" s="30" t="s">
        <v>489</v>
      </c>
      <c r="C19" s="30">
        <v>37.0</v>
      </c>
      <c r="D19" s="30">
        <v>30.0</v>
      </c>
      <c r="E19" s="30">
        <v>5.0</v>
      </c>
      <c r="F19" s="30">
        <f t="shared" si="5"/>
        <v>37</v>
      </c>
      <c r="G19" s="30">
        <f t="shared" si="2"/>
        <v>18.75</v>
      </c>
      <c r="H19" s="32">
        <f t="shared" si="3"/>
        <v>1.666666667</v>
      </c>
      <c r="I19" s="32">
        <f t="shared" si="4"/>
        <v>57.41666667</v>
      </c>
    </row>
    <row r="20">
      <c r="A20" s="30" t="s">
        <v>490</v>
      </c>
      <c r="B20" s="30" t="s">
        <v>491</v>
      </c>
      <c r="C20" s="30">
        <v>32.0</v>
      </c>
      <c r="D20" s="30">
        <v>37.0</v>
      </c>
      <c r="E20" s="30">
        <v>6.0</v>
      </c>
      <c r="F20" s="30">
        <f t="shared" si="5"/>
        <v>32</v>
      </c>
      <c r="G20" s="30">
        <f t="shared" si="2"/>
        <v>23.125</v>
      </c>
      <c r="H20" s="32">
        <f t="shared" si="3"/>
        <v>2</v>
      </c>
      <c r="I20" s="32">
        <f t="shared" si="4"/>
        <v>57.125</v>
      </c>
    </row>
    <row r="21">
      <c r="A21" s="30" t="s">
        <v>88</v>
      </c>
      <c r="B21" s="30" t="s">
        <v>89</v>
      </c>
      <c r="C21" s="30">
        <v>37.0</v>
      </c>
      <c r="D21" s="30">
        <v>29.0</v>
      </c>
      <c r="E21" s="30">
        <v>5.0</v>
      </c>
      <c r="F21" s="30">
        <f t="shared" si="5"/>
        <v>37</v>
      </c>
      <c r="G21" s="30">
        <f t="shared" si="2"/>
        <v>18.125</v>
      </c>
      <c r="H21" s="32">
        <f t="shared" si="3"/>
        <v>1.666666667</v>
      </c>
      <c r="I21" s="32">
        <f t="shared" si="4"/>
        <v>56.79166667</v>
      </c>
      <c r="J21" s="30" t="s">
        <v>65</v>
      </c>
    </row>
    <row r="22">
      <c r="A22" s="30" t="s">
        <v>492</v>
      </c>
      <c r="B22" s="30" t="s">
        <v>493</v>
      </c>
      <c r="C22" s="30">
        <v>36.0</v>
      </c>
      <c r="D22" s="30">
        <v>33.0</v>
      </c>
      <c r="E22" s="30">
        <v>0.0</v>
      </c>
      <c r="F22" s="30">
        <f t="shared" si="5"/>
        <v>36</v>
      </c>
      <c r="G22" s="30">
        <f t="shared" si="2"/>
        <v>20.625</v>
      </c>
      <c r="H22" s="32">
        <f t="shared" si="3"/>
        <v>0</v>
      </c>
      <c r="I22" s="32">
        <f t="shared" si="4"/>
        <v>56.625</v>
      </c>
    </row>
    <row r="23">
      <c r="A23" s="30" t="s">
        <v>494</v>
      </c>
      <c r="B23" s="30" t="s">
        <v>495</v>
      </c>
      <c r="C23" s="30">
        <v>34.0</v>
      </c>
      <c r="D23" s="30">
        <v>33.0</v>
      </c>
      <c r="E23" s="30">
        <v>3.0</v>
      </c>
      <c r="F23" s="30">
        <f t="shared" si="5"/>
        <v>34</v>
      </c>
      <c r="G23" s="30">
        <f t="shared" si="2"/>
        <v>20.625</v>
      </c>
      <c r="H23" s="32">
        <f t="shared" si="3"/>
        <v>1</v>
      </c>
      <c r="I23" s="32">
        <f t="shared" si="4"/>
        <v>55.625</v>
      </c>
      <c r="J23" s="30" t="s">
        <v>69</v>
      </c>
    </row>
    <row r="24">
      <c r="A24" s="30" t="s">
        <v>496</v>
      </c>
      <c r="B24" s="30" t="s">
        <v>497</v>
      </c>
      <c r="C24" s="30">
        <v>34.0</v>
      </c>
      <c r="D24" s="30">
        <v>31.0</v>
      </c>
      <c r="E24" s="30">
        <v>6.0</v>
      </c>
      <c r="F24" s="30">
        <f t="shared" si="5"/>
        <v>34</v>
      </c>
      <c r="G24" s="30">
        <f t="shared" si="2"/>
        <v>19.375</v>
      </c>
      <c r="H24" s="32">
        <f t="shared" si="3"/>
        <v>2</v>
      </c>
      <c r="I24" s="32">
        <f t="shared" si="4"/>
        <v>55.375</v>
      </c>
    </row>
    <row r="25">
      <c r="A25" s="30" t="s">
        <v>498</v>
      </c>
      <c r="B25" s="30" t="s">
        <v>499</v>
      </c>
      <c r="C25" s="30">
        <v>32.0</v>
      </c>
      <c r="D25" s="30">
        <v>34.0</v>
      </c>
      <c r="E25" s="30">
        <v>6.0</v>
      </c>
      <c r="F25" s="30">
        <f t="shared" si="5"/>
        <v>32</v>
      </c>
      <c r="G25" s="30">
        <f t="shared" si="2"/>
        <v>21.25</v>
      </c>
      <c r="H25" s="32">
        <f t="shared" si="3"/>
        <v>2</v>
      </c>
      <c r="I25" s="32">
        <f t="shared" si="4"/>
        <v>55.25</v>
      </c>
    </row>
    <row r="26">
      <c r="A26" s="30" t="s">
        <v>500</v>
      </c>
      <c r="B26" s="30" t="s">
        <v>501</v>
      </c>
      <c r="C26" s="30">
        <v>32.0</v>
      </c>
      <c r="D26" s="30">
        <v>37.0</v>
      </c>
      <c r="E26" s="30">
        <v>0.0</v>
      </c>
      <c r="F26" s="30">
        <f t="shared" si="5"/>
        <v>32</v>
      </c>
      <c r="G26" s="30">
        <f t="shared" si="2"/>
        <v>23.125</v>
      </c>
      <c r="H26" s="32">
        <f t="shared" si="3"/>
        <v>0</v>
      </c>
      <c r="I26" s="32">
        <f t="shared" si="4"/>
        <v>55.125</v>
      </c>
    </row>
    <row r="27">
      <c r="A27" s="30" t="s">
        <v>502</v>
      </c>
      <c r="B27" s="30" t="s">
        <v>503</v>
      </c>
      <c r="C27" s="30">
        <v>30.0</v>
      </c>
      <c r="D27" s="30">
        <v>40.0</v>
      </c>
      <c r="E27" s="30">
        <v>0.0</v>
      </c>
      <c r="F27" s="30">
        <f t="shared" si="5"/>
        <v>30</v>
      </c>
      <c r="G27" s="30">
        <f t="shared" si="2"/>
        <v>25</v>
      </c>
      <c r="H27" s="32">
        <f t="shared" si="3"/>
        <v>0</v>
      </c>
      <c r="I27" s="32">
        <f t="shared" si="4"/>
        <v>55</v>
      </c>
    </row>
    <row r="28">
      <c r="A28" s="30" t="s">
        <v>158</v>
      </c>
      <c r="B28" s="30" t="s">
        <v>159</v>
      </c>
      <c r="C28" s="30">
        <v>33.0</v>
      </c>
      <c r="D28" s="30">
        <v>33.0</v>
      </c>
      <c r="E28" s="30">
        <v>3.0</v>
      </c>
      <c r="F28" s="30">
        <f t="shared" si="5"/>
        <v>33</v>
      </c>
      <c r="G28" s="30">
        <f t="shared" si="2"/>
        <v>20.625</v>
      </c>
      <c r="H28" s="32">
        <f t="shared" si="3"/>
        <v>1</v>
      </c>
      <c r="I28" s="32">
        <f t="shared" si="4"/>
        <v>54.625</v>
      </c>
      <c r="J28" s="30" t="s">
        <v>69</v>
      </c>
    </row>
    <row r="29">
      <c r="A29" s="30" t="s">
        <v>171</v>
      </c>
      <c r="B29" s="30" t="s">
        <v>172</v>
      </c>
      <c r="C29" s="30">
        <v>33.0</v>
      </c>
      <c r="D29" s="30">
        <v>34.0</v>
      </c>
      <c r="E29" s="30">
        <v>0.0</v>
      </c>
      <c r="F29" s="30">
        <f t="shared" si="5"/>
        <v>33</v>
      </c>
      <c r="G29" s="30">
        <f t="shared" si="2"/>
        <v>21.25</v>
      </c>
      <c r="H29" s="32">
        <f t="shared" si="3"/>
        <v>0</v>
      </c>
      <c r="I29" s="32">
        <f t="shared" si="4"/>
        <v>54.25</v>
      </c>
      <c r="J29" s="30" t="s">
        <v>65</v>
      </c>
    </row>
    <row r="30">
      <c r="A30" s="99" t="s">
        <v>504</v>
      </c>
      <c r="B30" s="30" t="s">
        <v>505</v>
      </c>
      <c r="C30" s="30">
        <v>40.0</v>
      </c>
      <c r="D30" s="30">
        <v>21.0</v>
      </c>
      <c r="E30" s="30">
        <v>0.0</v>
      </c>
      <c r="F30" s="30">
        <f t="shared" si="5"/>
        <v>40</v>
      </c>
      <c r="G30" s="30">
        <f t="shared" si="2"/>
        <v>13.125</v>
      </c>
      <c r="H30" s="32">
        <f t="shared" si="3"/>
        <v>0</v>
      </c>
      <c r="I30" s="32">
        <f t="shared" si="4"/>
        <v>53.125</v>
      </c>
    </row>
    <row r="31">
      <c r="A31" s="30" t="s">
        <v>235</v>
      </c>
      <c r="B31" s="30" t="s">
        <v>236</v>
      </c>
      <c r="C31" s="30">
        <v>31.0</v>
      </c>
      <c r="D31" s="30">
        <v>34.0</v>
      </c>
      <c r="E31" s="30">
        <v>2.0</v>
      </c>
      <c r="F31" s="30">
        <f t="shared" si="5"/>
        <v>31</v>
      </c>
      <c r="G31" s="30">
        <f t="shared" si="2"/>
        <v>21.25</v>
      </c>
      <c r="H31" s="32">
        <f t="shared" si="3"/>
        <v>0.6666666667</v>
      </c>
      <c r="I31" s="32">
        <f t="shared" si="4"/>
        <v>52.91666667</v>
      </c>
      <c r="J31" s="30" t="s">
        <v>65</v>
      </c>
    </row>
    <row r="32">
      <c r="A32" s="30" t="s">
        <v>506</v>
      </c>
      <c r="B32" s="30" t="s">
        <v>507</v>
      </c>
      <c r="C32" s="30">
        <v>34.0</v>
      </c>
      <c r="D32" s="30">
        <v>30.0</v>
      </c>
      <c r="E32" s="30">
        <v>0.0</v>
      </c>
      <c r="F32" s="30">
        <f t="shared" si="5"/>
        <v>34</v>
      </c>
      <c r="G32" s="30">
        <f t="shared" si="2"/>
        <v>18.75</v>
      </c>
      <c r="H32" s="32">
        <f t="shared" si="3"/>
        <v>0</v>
      </c>
      <c r="I32" s="32">
        <f t="shared" si="4"/>
        <v>52.75</v>
      </c>
    </row>
    <row r="33">
      <c r="A33" s="30" t="s">
        <v>508</v>
      </c>
      <c r="B33" s="30" t="s">
        <v>509</v>
      </c>
      <c r="C33" s="30">
        <v>40.0</v>
      </c>
      <c r="D33" s="30">
        <v>20.0</v>
      </c>
      <c r="E33" s="30">
        <v>0.0</v>
      </c>
      <c r="F33" s="30">
        <f t="shared" si="5"/>
        <v>40</v>
      </c>
      <c r="G33" s="30">
        <f t="shared" si="2"/>
        <v>12.5</v>
      </c>
      <c r="H33" s="32">
        <f t="shared" si="3"/>
        <v>0</v>
      </c>
      <c r="I33" s="32">
        <f t="shared" si="4"/>
        <v>52.5</v>
      </c>
    </row>
    <row r="34">
      <c r="A34" s="30" t="s">
        <v>510</v>
      </c>
      <c r="B34" s="30" t="s">
        <v>511</v>
      </c>
      <c r="C34" s="30">
        <v>33.0</v>
      </c>
      <c r="D34" s="30">
        <v>30.0</v>
      </c>
      <c r="E34" s="30">
        <v>2.0</v>
      </c>
      <c r="F34" s="30">
        <f t="shared" si="5"/>
        <v>33</v>
      </c>
      <c r="G34" s="30">
        <f t="shared" si="2"/>
        <v>18.75</v>
      </c>
      <c r="H34" s="32">
        <f t="shared" si="3"/>
        <v>0.6666666667</v>
      </c>
      <c r="I34" s="32">
        <f t="shared" si="4"/>
        <v>52.41666667</v>
      </c>
    </row>
    <row r="35">
      <c r="A35" s="30" t="s">
        <v>512</v>
      </c>
      <c r="B35" s="30" t="s">
        <v>513</v>
      </c>
      <c r="C35" s="30">
        <v>29.0</v>
      </c>
      <c r="D35" s="30">
        <v>34.0</v>
      </c>
      <c r="E35" s="30">
        <v>6.0</v>
      </c>
      <c r="F35" s="30">
        <f t="shared" si="5"/>
        <v>29</v>
      </c>
      <c r="G35" s="30">
        <f t="shared" si="2"/>
        <v>21.25</v>
      </c>
      <c r="H35" s="32">
        <f t="shared" si="3"/>
        <v>2</v>
      </c>
      <c r="I35" s="32">
        <f t="shared" si="4"/>
        <v>52.25</v>
      </c>
    </row>
    <row r="36">
      <c r="A36" s="30" t="s">
        <v>514</v>
      </c>
      <c r="B36" s="30" t="s">
        <v>515</v>
      </c>
      <c r="C36" s="30">
        <v>30.0</v>
      </c>
      <c r="D36" s="30">
        <v>34.0</v>
      </c>
      <c r="E36" s="30">
        <v>3.0</v>
      </c>
      <c r="F36" s="30">
        <f t="shared" si="5"/>
        <v>30</v>
      </c>
      <c r="G36" s="30">
        <f t="shared" si="2"/>
        <v>21.25</v>
      </c>
      <c r="H36" s="32">
        <f t="shared" si="3"/>
        <v>1</v>
      </c>
      <c r="I36" s="32">
        <f t="shared" si="4"/>
        <v>52.25</v>
      </c>
    </row>
    <row r="37">
      <c r="A37" s="30" t="s">
        <v>137</v>
      </c>
      <c r="B37" s="30" t="s">
        <v>138</v>
      </c>
      <c r="C37" s="30">
        <v>31.0</v>
      </c>
      <c r="D37" s="30">
        <v>32.0</v>
      </c>
      <c r="E37" s="30">
        <v>3.0</v>
      </c>
      <c r="F37" s="30">
        <f t="shared" si="5"/>
        <v>31</v>
      </c>
      <c r="G37" s="30">
        <f t="shared" si="2"/>
        <v>20</v>
      </c>
      <c r="H37" s="32">
        <f t="shared" si="3"/>
        <v>1</v>
      </c>
      <c r="I37" s="32">
        <f t="shared" si="4"/>
        <v>52</v>
      </c>
      <c r="J37" s="30" t="s">
        <v>69</v>
      </c>
    </row>
    <row r="38">
      <c r="A38" s="30" t="s">
        <v>516</v>
      </c>
      <c r="B38" s="30" t="s">
        <v>517</v>
      </c>
      <c r="C38" s="30">
        <v>33.0</v>
      </c>
      <c r="D38" s="30">
        <v>30.0</v>
      </c>
      <c r="E38" s="30">
        <v>0.0</v>
      </c>
      <c r="F38" s="30">
        <f t="shared" si="5"/>
        <v>33</v>
      </c>
      <c r="G38" s="30">
        <f t="shared" si="2"/>
        <v>18.75</v>
      </c>
      <c r="H38" s="32">
        <f t="shared" si="3"/>
        <v>0</v>
      </c>
      <c r="I38" s="32">
        <f t="shared" si="4"/>
        <v>51.75</v>
      </c>
    </row>
    <row r="39">
      <c r="A39" s="30" t="s">
        <v>518</v>
      </c>
      <c r="B39" s="30" t="s">
        <v>519</v>
      </c>
      <c r="C39" s="30">
        <v>33.0</v>
      </c>
      <c r="D39" s="30">
        <v>30.0</v>
      </c>
      <c r="E39" s="30">
        <v>0.0</v>
      </c>
      <c r="F39" s="30">
        <f t="shared" si="5"/>
        <v>33</v>
      </c>
      <c r="G39" s="30">
        <f t="shared" si="2"/>
        <v>18.75</v>
      </c>
      <c r="H39" s="32">
        <f t="shared" si="3"/>
        <v>0</v>
      </c>
      <c r="I39" s="32">
        <f t="shared" si="4"/>
        <v>51.75</v>
      </c>
    </row>
    <row r="40">
      <c r="A40" s="30" t="s">
        <v>520</v>
      </c>
      <c r="B40" s="30" t="s">
        <v>521</v>
      </c>
      <c r="C40" s="30">
        <v>33.0</v>
      </c>
      <c r="D40" s="30">
        <v>28.0</v>
      </c>
      <c r="E40" s="30">
        <v>3.0</v>
      </c>
      <c r="F40" s="30">
        <f t="shared" si="5"/>
        <v>33</v>
      </c>
      <c r="G40" s="30">
        <f t="shared" si="2"/>
        <v>17.5</v>
      </c>
      <c r="H40" s="32">
        <f t="shared" si="3"/>
        <v>1</v>
      </c>
      <c r="I40" s="32">
        <f t="shared" si="4"/>
        <v>51.5</v>
      </c>
    </row>
    <row r="41">
      <c r="A41" s="30" t="s">
        <v>522</v>
      </c>
      <c r="B41" s="30" t="s">
        <v>523</v>
      </c>
      <c r="C41" s="30">
        <v>32.0</v>
      </c>
      <c r="D41" s="30">
        <v>31.0</v>
      </c>
      <c r="E41" s="30">
        <v>0.0</v>
      </c>
      <c r="F41" s="30">
        <f t="shared" si="5"/>
        <v>32</v>
      </c>
      <c r="G41" s="30">
        <f t="shared" si="2"/>
        <v>19.375</v>
      </c>
      <c r="H41" s="32">
        <f t="shared" si="3"/>
        <v>0</v>
      </c>
      <c r="I41" s="32">
        <f t="shared" si="4"/>
        <v>51.375</v>
      </c>
    </row>
    <row r="42">
      <c r="A42" s="30" t="s">
        <v>524</v>
      </c>
      <c r="B42" s="30" t="s">
        <v>525</v>
      </c>
      <c r="C42" s="30">
        <v>29.0</v>
      </c>
      <c r="D42" s="30">
        <v>34.0</v>
      </c>
      <c r="E42" s="30">
        <v>2.0</v>
      </c>
      <c r="F42" s="30">
        <f t="shared" si="5"/>
        <v>29</v>
      </c>
      <c r="G42" s="30">
        <f t="shared" si="2"/>
        <v>21.25</v>
      </c>
      <c r="H42" s="32">
        <f t="shared" si="3"/>
        <v>0.6666666667</v>
      </c>
      <c r="I42" s="32">
        <f t="shared" si="4"/>
        <v>50.91666667</v>
      </c>
    </row>
    <row r="43">
      <c r="A43" s="30" t="s">
        <v>526</v>
      </c>
      <c r="B43" s="30" t="s">
        <v>527</v>
      </c>
      <c r="C43" s="30">
        <v>29.0</v>
      </c>
      <c r="D43" s="30">
        <v>35.0</v>
      </c>
      <c r="E43" s="30">
        <v>0.0</v>
      </c>
      <c r="F43" s="30">
        <f t="shared" si="5"/>
        <v>29</v>
      </c>
      <c r="G43" s="30">
        <f t="shared" si="2"/>
        <v>21.875</v>
      </c>
      <c r="H43" s="32">
        <f t="shared" si="3"/>
        <v>0</v>
      </c>
      <c r="I43" s="32">
        <f t="shared" si="4"/>
        <v>50.875</v>
      </c>
    </row>
    <row r="44">
      <c r="A44" s="30" t="s">
        <v>528</v>
      </c>
      <c r="B44" s="30" t="s">
        <v>529</v>
      </c>
      <c r="C44" s="30">
        <v>37.0</v>
      </c>
      <c r="D44" s="30">
        <v>19.0</v>
      </c>
      <c r="E44" s="30">
        <v>6.0</v>
      </c>
      <c r="F44" s="30">
        <f t="shared" si="5"/>
        <v>37</v>
      </c>
      <c r="G44" s="30">
        <f t="shared" si="2"/>
        <v>11.875</v>
      </c>
      <c r="H44" s="32">
        <f t="shared" si="3"/>
        <v>2</v>
      </c>
      <c r="I44" s="32">
        <f t="shared" si="4"/>
        <v>50.875</v>
      </c>
    </row>
    <row r="45">
      <c r="A45" s="30" t="s">
        <v>530</v>
      </c>
      <c r="B45" s="30" t="s">
        <v>531</v>
      </c>
      <c r="C45" s="30">
        <v>39.0</v>
      </c>
      <c r="D45" s="30">
        <v>19.0</v>
      </c>
      <c r="E45" s="30">
        <v>0.0</v>
      </c>
      <c r="F45" s="30">
        <f t="shared" si="5"/>
        <v>39</v>
      </c>
      <c r="G45" s="30">
        <f t="shared" si="2"/>
        <v>11.875</v>
      </c>
      <c r="H45" s="32">
        <f t="shared" si="3"/>
        <v>0</v>
      </c>
      <c r="I45" s="32">
        <f t="shared" si="4"/>
        <v>50.875</v>
      </c>
    </row>
    <row r="46">
      <c r="A46" s="30" t="s">
        <v>532</v>
      </c>
      <c r="B46" s="30" t="s">
        <v>533</v>
      </c>
      <c r="C46" s="30">
        <v>33.0</v>
      </c>
      <c r="D46" s="30">
        <v>28.0</v>
      </c>
      <c r="E46" s="30">
        <v>0.0</v>
      </c>
      <c r="F46" s="30">
        <f t="shared" si="5"/>
        <v>33</v>
      </c>
      <c r="G46" s="30">
        <f t="shared" si="2"/>
        <v>17.5</v>
      </c>
      <c r="H46" s="32">
        <f t="shared" si="3"/>
        <v>0</v>
      </c>
      <c r="I46" s="32">
        <f t="shared" si="4"/>
        <v>50.5</v>
      </c>
    </row>
    <row r="47">
      <c r="A47" s="30" t="s">
        <v>534</v>
      </c>
      <c r="B47" s="30" t="s">
        <v>535</v>
      </c>
      <c r="C47" s="30">
        <v>34.0</v>
      </c>
      <c r="D47" s="30">
        <v>24.0</v>
      </c>
      <c r="E47" s="30">
        <v>3.0</v>
      </c>
      <c r="F47" s="30">
        <f t="shared" si="5"/>
        <v>34</v>
      </c>
      <c r="G47" s="30">
        <f t="shared" si="2"/>
        <v>15</v>
      </c>
      <c r="H47" s="32">
        <f t="shared" si="3"/>
        <v>1</v>
      </c>
      <c r="I47" s="32">
        <f t="shared" si="4"/>
        <v>50</v>
      </c>
    </row>
    <row r="48">
      <c r="A48" s="30" t="s">
        <v>536</v>
      </c>
      <c r="B48" s="30" t="s">
        <v>537</v>
      </c>
      <c r="C48" s="30">
        <v>25.0</v>
      </c>
      <c r="D48" s="30">
        <v>40.0</v>
      </c>
      <c r="E48" s="30">
        <v>0.0</v>
      </c>
      <c r="F48" s="30">
        <f t="shared" si="5"/>
        <v>25</v>
      </c>
      <c r="G48" s="30">
        <f t="shared" si="2"/>
        <v>25</v>
      </c>
      <c r="H48" s="32">
        <f t="shared" si="3"/>
        <v>0</v>
      </c>
      <c r="I48" s="32">
        <f t="shared" si="4"/>
        <v>50</v>
      </c>
    </row>
    <row r="49">
      <c r="A49" s="30" t="s">
        <v>224</v>
      </c>
      <c r="B49" s="30" t="s">
        <v>225</v>
      </c>
      <c r="C49" s="30">
        <v>28.0</v>
      </c>
      <c r="D49" s="30">
        <v>34.0</v>
      </c>
      <c r="E49" s="30">
        <v>2.0</v>
      </c>
      <c r="F49" s="30">
        <f t="shared" si="5"/>
        <v>28</v>
      </c>
      <c r="G49" s="30">
        <f t="shared" si="2"/>
        <v>21.25</v>
      </c>
      <c r="H49" s="32">
        <f t="shared" si="3"/>
        <v>0.6666666667</v>
      </c>
      <c r="I49" s="32">
        <f t="shared" si="4"/>
        <v>49.91666667</v>
      </c>
      <c r="J49" s="30" t="s">
        <v>65</v>
      </c>
    </row>
    <row r="50">
      <c r="A50" s="30" t="s">
        <v>538</v>
      </c>
      <c r="B50" s="30" t="s">
        <v>539</v>
      </c>
      <c r="C50" s="30">
        <v>33.0</v>
      </c>
      <c r="D50" s="30">
        <v>27.0</v>
      </c>
      <c r="E50" s="30">
        <v>0.0</v>
      </c>
      <c r="F50" s="30">
        <f t="shared" si="5"/>
        <v>33</v>
      </c>
      <c r="G50" s="30">
        <f t="shared" si="2"/>
        <v>16.875</v>
      </c>
      <c r="H50" s="32">
        <f t="shared" si="3"/>
        <v>0</v>
      </c>
      <c r="I50" s="32">
        <f t="shared" si="4"/>
        <v>49.875</v>
      </c>
    </row>
    <row r="51">
      <c r="A51" s="30" t="s">
        <v>540</v>
      </c>
      <c r="B51" s="30" t="s">
        <v>541</v>
      </c>
      <c r="C51" s="30">
        <v>27.0</v>
      </c>
      <c r="D51" s="30">
        <v>36.0</v>
      </c>
      <c r="E51" s="30">
        <v>0.0</v>
      </c>
      <c r="F51" s="30">
        <f t="shared" si="5"/>
        <v>27</v>
      </c>
      <c r="G51" s="30">
        <f t="shared" si="2"/>
        <v>22.5</v>
      </c>
      <c r="H51" s="32">
        <f t="shared" si="3"/>
        <v>0</v>
      </c>
      <c r="I51" s="32">
        <f t="shared" si="4"/>
        <v>49.5</v>
      </c>
    </row>
    <row r="52">
      <c r="A52" s="30" t="s">
        <v>91</v>
      </c>
      <c r="B52" s="30" t="s">
        <v>92</v>
      </c>
      <c r="C52" s="30">
        <v>26.0</v>
      </c>
      <c r="D52" s="30">
        <v>34.0</v>
      </c>
      <c r="E52" s="30">
        <v>6.0</v>
      </c>
      <c r="F52" s="30">
        <f t="shared" si="5"/>
        <v>26</v>
      </c>
      <c r="G52" s="30">
        <f t="shared" si="2"/>
        <v>21.25</v>
      </c>
      <c r="H52" s="32">
        <f t="shared" si="3"/>
        <v>2</v>
      </c>
      <c r="I52" s="32">
        <f t="shared" si="4"/>
        <v>49.25</v>
      </c>
      <c r="J52" s="30" t="s">
        <v>65</v>
      </c>
    </row>
    <row r="53">
      <c r="A53" s="30" t="s">
        <v>542</v>
      </c>
      <c r="B53" s="30" t="s">
        <v>543</v>
      </c>
      <c r="C53" s="30">
        <v>28.0</v>
      </c>
      <c r="D53" s="30">
        <v>34.0</v>
      </c>
      <c r="E53" s="30">
        <v>0.0</v>
      </c>
      <c r="F53" s="30">
        <f t="shared" si="5"/>
        <v>28</v>
      </c>
      <c r="G53" s="30">
        <f t="shared" si="2"/>
        <v>21.25</v>
      </c>
      <c r="H53" s="32">
        <f t="shared" si="3"/>
        <v>0</v>
      </c>
      <c r="I53" s="32">
        <f t="shared" si="4"/>
        <v>49.25</v>
      </c>
    </row>
    <row r="54">
      <c r="A54" s="30" t="s">
        <v>208</v>
      </c>
      <c r="B54" s="30" t="s">
        <v>544</v>
      </c>
      <c r="C54" s="30">
        <v>33.0</v>
      </c>
      <c r="D54" s="30">
        <v>26.0</v>
      </c>
      <c r="E54" s="30">
        <v>0.0</v>
      </c>
      <c r="F54" s="30">
        <f t="shared" si="5"/>
        <v>33</v>
      </c>
      <c r="G54" s="30">
        <f t="shared" si="2"/>
        <v>16.25</v>
      </c>
      <c r="H54" s="32">
        <f t="shared" si="3"/>
        <v>0</v>
      </c>
      <c r="I54" s="32">
        <f t="shared" si="4"/>
        <v>49.25</v>
      </c>
    </row>
    <row r="55">
      <c r="A55" s="30" t="s">
        <v>545</v>
      </c>
      <c r="B55" s="30" t="s">
        <v>546</v>
      </c>
      <c r="C55" s="30">
        <v>28.0</v>
      </c>
      <c r="D55" s="30">
        <v>34.0</v>
      </c>
      <c r="E55" s="30">
        <v>0.0</v>
      </c>
      <c r="F55" s="30">
        <f t="shared" si="5"/>
        <v>28</v>
      </c>
      <c r="G55" s="30">
        <f t="shared" si="2"/>
        <v>21.25</v>
      </c>
      <c r="H55" s="32">
        <f t="shared" si="3"/>
        <v>0</v>
      </c>
      <c r="I55" s="32">
        <f t="shared" si="4"/>
        <v>49.25</v>
      </c>
    </row>
    <row r="56">
      <c r="A56" s="30" t="s">
        <v>140</v>
      </c>
      <c r="B56" s="30" t="s">
        <v>141</v>
      </c>
      <c r="C56" s="30">
        <v>22.0</v>
      </c>
      <c r="D56" s="30">
        <v>40.0</v>
      </c>
      <c r="E56" s="30">
        <v>6.0</v>
      </c>
      <c r="F56" s="30">
        <f t="shared" si="5"/>
        <v>22</v>
      </c>
      <c r="G56" s="30">
        <f t="shared" si="2"/>
        <v>25</v>
      </c>
      <c r="H56" s="32">
        <f t="shared" si="3"/>
        <v>2</v>
      </c>
      <c r="I56" s="32">
        <f t="shared" si="4"/>
        <v>49</v>
      </c>
      <c r="J56" s="30" t="s">
        <v>65</v>
      </c>
    </row>
    <row r="57">
      <c r="A57" s="30" t="s">
        <v>547</v>
      </c>
      <c r="B57" s="30" t="s">
        <v>548</v>
      </c>
      <c r="C57" s="30">
        <v>30.0</v>
      </c>
      <c r="D57" s="30">
        <v>27.0</v>
      </c>
      <c r="E57" s="30">
        <v>6.0</v>
      </c>
      <c r="F57" s="30">
        <f t="shared" si="5"/>
        <v>30</v>
      </c>
      <c r="G57" s="30">
        <f t="shared" si="2"/>
        <v>16.875</v>
      </c>
      <c r="H57" s="32">
        <f t="shared" si="3"/>
        <v>2</v>
      </c>
      <c r="I57" s="32">
        <f t="shared" si="4"/>
        <v>48.875</v>
      </c>
    </row>
    <row r="58">
      <c r="A58" s="30" t="s">
        <v>549</v>
      </c>
      <c r="B58" s="30" t="s">
        <v>550</v>
      </c>
      <c r="C58" s="30">
        <v>28.0</v>
      </c>
      <c r="D58" s="30">
        <v>30.0</v>
      </c>
      <c r="E58" s="30">
        <v>6.0</v>
      </c>
      <c r="F58" s="30">
        <f t="shared" si="5"/>
        <v>28</v>
      </c>
      <c r="G58" s="30">
        <f t="shared" si="2"/>
        <v>18.75</v>
      </c>
      <c r="H58" s="32">
        <f t="shared" si="3"/>
        <v>2</v>
      </c>
      <c r="I58" s="32">
        <f t="shared" si="4"/>
        <v>48.75</v>
      </c>
    </row>
    <row r="59">
      <c r="A59" s="30" t="s">
        <v>229</v>
      </c>
      <c r="B59" s="30" t="s">
        <v>230</v>
      </c>
      <c r="C59" s="30">
        <v>33.0</v>
      </c>
      <c r="D59" s="30">
        <v>22.0</v>
      </c>
      <c r="E59" s="30">
        <v>6.0</v>
      </c>
      <c r="F59" s="30">
        <f t="shared" si="5"/>
        <v>33</v>
      </c>
      <c r="G59" s="30">
        <f t="shared" si="2"/>
        <v>13.75</v>
      </c>
      <c r="H59" s="32">
        <f t="shared" si="3"/>
        <v>2</v>
      </c>
      <c r="I59" s="32">
        <f t="shared" si="4"/>
        <v>48.75</v>
      </c>
      <c r="J59" s="30" t="s">
        <v>69</v>
      </c>
    </row>
    <row r="60">
      <c r="A60" s="30" t="s">
        <v>551</v>
      </c>
      <c r="B60" s="30" t="s">
        <v>552</v>
      </c>
      <c r="C60" s="30">
        <v>30.0</v>
      </c>
      <c r="D60" s="30">
        <v>30.0</v>
      </c>
      <c r="E60" s="30">
        <v>0.0</v>
      </c>
      <c r="F60" s="30">
        <f t="shared" si="5"/>
        <v>30</v>
      </c>
      <c r="G60" s="30">
        <f t="shared" si="2"/>
        <v>18.75</v>
      </c>
      <c r="H60" s="32">
        <f t="shared" si="3"/>
        <v>0</v>
      </c>
      <c r="I60" s="32">
        <f t="shared" si="4"/>
        <v>48.75</v>
      </c>
    </row>
    <row r="61">
      <c r="A61" s="30" t="s">
        <v>553</v>
      </c>
      <c r="B61" s="30" t="s">
        <v>554</v>
      </c>
      <c r="C61" s="30">
        <v>32.0</v>
      </c>
      <c r="D61" s="30">
        <v>26.0</v>
      </c>
      <c r="E61" s="30">
        <v>0.0</v>
      </c>
      <c r="F61" s="30">
        <f t="shared" si="5"/>
        <v>32</v>
      </c>
      <c r="G61" s="30">
        <f t="shared" si="2"/>
        <v>16.25</v>
      </c>
      <c r="H61" s="32">
        <f t="shared" si="3"/>
        <v>0</v>
      </c>
      <c r="I61" s="32">
        <f t="shared" si="4"/>
        <v>48.25</v>
      </c>
    </row>
    <row r="62">
      <c r="A62" s="30" t="s">
        <v>555</v>
      </c>
      <c r="B62" s="30" t="s">
        <v>556</v>
      </c>
      <c r="C62" s="30">
        <v>25.0</v>
      </c>
      <c r="D62" s="30">
        <v>37.0</v>
      </c>
      <c r="E62" s="30">
        <v>0.0</v>
      </c>
      <c r="F62" s="30">
        <f t="shared" si="5"/>
        <v>25</v>
      </c>
      <c r="G62" s="30">
        <f t="shared" si="2"/>
        <v>23.125</v>
      </c>
      <c r="H62" s="32">
        <f t="shared" si="3"/>
        <v>0</v>
      </c>
      <c r="I62" s="32">
        <f t="shared" si="4"/>
        <v>48.125</v>
      </c>
    </row>
    <row r="63">
      <c r="A63" s="99" t="s">
        <v>557</v>
      </c>
      <c r="B63" s="30" t="s">
        <v>558</v>
      </c>
      <c r="C63" s="30">
        <v>33.0</v>
      </c>
      <c r="D63" s="30">
        <v>24.0</v>
      </c>
      <c r="E63" s="30">
        <v>0.0</v>
      </c>
      <c r="F63" s="30">
        <f t="shared" si="5"/>
        <v>33</v>
      </c>
      <c r="G63" s="30">
        <f t="shared" si="2"/>
        <v>15</v>
      </c>
      <c r="H63" s="32">
        <f t="shared" si="3"/>
        <v>0</v>
      </c>
      <c r="I63" s="32">
        <f t="shared" si="4"/>
        <v>48</v>
      </c>
    </row>
    <row r="64">
      <c r="A64" s="30" t="s">
        <v>559</v>
      </c>
      <c r="B64" s="30" t="s">
        <v>560</v>
      </c>
      <c r="C64" s="30">
        <v>36.0</v>
      </c>
      <c r="D64" s="30">
        <v>16.0</v>
      </c>
      <c r="E64" s="30">
        <v>6.0</v>
      </c>
      <c r="F64" s="30">
        <f t="shared" si="5"/>
        <v>36</v>
      </c>
      <c r="G64" s="30">
        <f t="shared" si="2"/>
        <v>10</v>
      </c>
      <c r="H64" s="32">
        <f t="shared" si="3"/>
        <v>2</v>
      </c>
      <c r="I64" s="32">
        <f t="shared" si="4"/>
        <v>48</v>
      </c>
    </row>
    <row r="65">
      <c r="A65" s="30" t="s">
        <v>561</v>
      </c>
      <c r="B65" s="30" t="s">
        <v>562</v>
      </c>
      <c r="C65" s="30">
        <v>33.0</v>
      </c>
      <c r="D65" s="30">
        <v>24.0</v>
      </c>
      <c r="E65" s="30">
        <v>0.0</v>
      </c>
      <c r="F65" s="30">
        <f t="shared" si="5"/>
        <v>33</v>
      </c>
      <c r="G65" s="30">
        <f t="shared" si="2"/>
        <v>15</v>
      </c>
      <c r="H65" s="32">
        <f t="shared" si="3"/>
        <v>0</v>
      </c>
      <c r="I65" s="32">
        <f t="shared" si="4"/>
        <v>48</v>
      </c>
    </row>
    <row r="66">
      <c r="A66" s="30" t="s">
        <v>563</v>
      </c>
      <c r="B66" s="30" t="s">
        <v>564</v>
      </c>
      <c r="C66" s="30">
        <v>24.0</v>
      </c>
      <c r="D66" s="30">
        <v>38.0</v>
      </c>
      <c r="E66" s="30">
        <v>0.0</v>
      </c>
      <c r="F66" s="30">
        <f t="shared" si="5"/>
        <v>24</v>
      </c>
      <c r="G66" s="30">
        <f t="shared" si="2"/>
        <v>23.75</v>
      </c>
      <c r="H66" s="32">
        <f t="shared" si="3"/>
        <v>0</v>
      </c>
      <c r="I66" s="32">
        <f t="shared" si="4"/>
        <v>47.75</v>
      </c>
    </row>
    <row r="67">
      <c r="A67" s="30" t="s">
        <v>565</v>
      </c>
      <c r="B67" s="30" t="s">
        <v>566</v>
      </c>
      <c r="C67" s="30">
        <v>26.0</v>
      </c>
      <c r="D67" s="30">
        <v>33.0</v>
      </c>
      <c r="E67" s="30">
        <v>2.0</v>
      </c>
      <c r="F67" s="30">
        <f t="shared" si="5"/>
        <v>26</v>
      </c>
      <c r="G67" s="30">
        <f t="shared" si="2"/>
        <v>20.625</v>
      </c>
      <c r="H67" s="32">
        <f t="shared" si="3"/>
        <v>0.6666666667</v>
      </c>
      <c r="I67" s="32">
        <f t="shared" si="4"/>
        <v>47.29166667</v>
      </c>
    </row>
    <row r="68">
      <c r="A68" s="30" t="s">
        <v>261</v>
      </c>
      <c r="B68" s="30" t="s">
        <v>262</v>
      </c>
      <c r="C68" s="30">
        <v>36.0</v>
      </c>
      <c r="D68" s="30">
        <v>18.0</v>
      </c>
      <c r="E68" s="30">
        <v>0.0</v>
      </c>
      <c r="F68" s="30">
        <f t="shared" si="5"/>
        <v>36</v>
      </c>
      <c r="G68" s="30">
        <f t="shared" si="2"/>
        <v>11.25</v>
      </c>
      <c r="H68" s="32">
        <f t="shared" si="3"/>
        <v>0</v>
      </c>
      <c r="I68" s="32">
        <f t="shared" si="4"/>
        <v>47.25</v>
      </c>
      <c r="J68" s="30" t="s">
        <v>65</v>
      </c>
    </row>
    <row r="69">
      <c r="A69" s="30" t="s">
        <v>567</v>
      </c>
      <c r="B69" s="30" t="s">
        <v>568</v>
      </c>
      <c r="C69" s="30">
        <v>24.0</v>
      </c>
      <c r="D69" s="30">
        <v>37.0</v>
      </c>
      <c r="E69" s="30">
        <v>0.0</v>
      </c>
      <c r="F69" s="30">
        <f t="shared" si="5"/>
        <v>24</v>
      </c>
      <c r="G69" s="30">
        <f t="shared" si="2"/>
        <v>23.125</v>
      </c>
      <c r="H69" s="32">
        <f t="shared" si="3"/>
        <v>0</v>
      </c>
      <c r="I69" s="32">
        <f t="shared" si="4"/>
        <v>47.125</v>
      </c>
    </row>
    <row r="70">
      <c r="A70" s="30" t="s">
        <v>569</v>
      </c>
      <c r="B70" s="30" t="s">
        <v>570</v>
      </c>
      <c r="C70" s="30">
        <v>25.0</v>
      </c>
      <c r="D70" s="30">
        <v>32.0</v>
      </c>
      <c r="E70" s="30">
        <v>6.0</v>
      </c>
      <c r="F70" s="30">
        <f t="shared" si="5"/>
        <v>25</v>
      </c>
      <c r="G70" s="30">
        <f t="shared" si="2"/>
        <v>20</v>
      </c>
      <c r="H70" s="32">
        <f t="shared" si="3"/>
        <v>2</v>
      </c>
      <c r="I70" s="32">
        <f t="shared" si="4"/>
        <v>47</v>
      </c>
    </row>
    <row r="71">
      <c r="A71" s="30" t="s">
        <v>571</v>
      </c>
      <c r="B71" s="30" t="s">
        <v>572</v>
      </c>
      <c r="C71" s="30">
        <v>23.0</v>
      </c>
      <c r="D71" s="30">
        <v>35.0</v>
      </c>
      <c r="E71" s="30">
        <v>6.0</v>
      </c>
      <c r="F71" s="30">
        <f t="shared" si="5"/>
        <v>23</v>
      </c>
      <c r="G71" s="30">
        <f t="shared" si="2"/>
        <v>21.875</v>
      </c>
      <c r="H71" s="32">
        <f t="shared" si="3"/>
        <v>2</v>
      </c>
      <c r="I71" s="32">
        <f t="shared" si="4"/>
        <v>46.875</v>
      </c>
    </row>
    <row r="72">
      <c r="A72" s="30" t="s">
        <v>573</v>
      </c>
      <c r="B72" s="30" t="s">
        <v>574</v>
      </c>
      <c r="C72" s="30">
        <v>33.0</v>
      </c>
      <c r="D72" s="30">
        <v>22.0</v>
      </c>
      <c r="E72" s="30">
        <v>0.0</v>
      </c>
      <c r="F72" s="30">
        <f t="shared" si="5"/>
        <v>33</v>
      </c>
      <c r="G72" s="30">
        <f t="shared" si="2"/>
        <v>13.75</v>
      </c>
      <c r="H72" s="32">
        <f t="shared" si="3"/>
        <v>0</v>
      </c>
      <c r="I72" s="32">
        <f t="shared" si="4"/>
        <v>46.75</v>
      </c>
    </row>
    <row r="73">
      <c r="A73" s="30" t="s">
        <v>304</v>
      </c>
      <c r="B73" s="30" t="s">
        <v>305</v>
      </c>
      <c r="C73" s="30">
        <v>31.0</v>
      </c>
      <c r="D73" s="30">
        <v>25.0</v>
      </c>
      <c r="E73" s="30">
        <v>0.0</v>
      </c>
      <c r="F73" s="30">
        <f t="shared" si="5"/>
        <v>31</v>
      </c>
      <c r="G73" s="30">
        <f t="shared" si="2"/>
        <v>15.625</v>
      </c>
      <c r="H73" s="32">
        <f t="shared" si="3"/>
        <v>0</v>
      </c>
      <c r="I73" s="32">
        <f t="shared" si="4"/>
        <v>46.625</v>
      </c>
      <c r="J73" s="30" t="s">
        <v>65</v>
      </c>
    </row>
    <row r="74">
      <c r="A74" s="100" t="s">
        <v>575</v>
      </c>
      <c r="B74" s="30" t="s">
        <v>576</v>
      </c>
      <c r="C74" s="30">
        <v>31.0</v>
      </c>
      <c r="D74" s="30">
        <v>25.0</v>
      </c>
      <c r="E74" s="30">
        <v>0.0</v>
      </c>
      <c r="F74" s="30">
        <f t="shared" si="5"/>
        <v>31</v>
      </c>
      <c r="G74" s="30">
        <f t="shared" si="2"/>
        <v>15.625</v>
      </c>
      <c r="H74" s="32">
        <f t="shared" si="3"/>
        <v>0</v>
      </c>
      <c r="I74" s="32">
        <f t="shared" si="4"/>
        <v>46.625</v>
      </c>
    </row>
    <row r="75">
      <c r="A75" s="30" t="s">
        <v>577</v>
      </c>
      <c r="B75" s="30" t="s">
        <v>578</v>
      </c>
      <c r="C75" s="30">
        <v>34.0</v>
      </c>
      <c r="D75" s="30">
        <v>20.0</v>
      </c>
      <c r="E75" s="30">
        <v>0.0</v>
      </c>
      <c r="F75" s="30">
        <f t="shared" si="5"/>
        <v>34</v>
      </c>
      <c r="G75" s="30">
        <f t="shared" si="2"/>
        <v>12.5</v>
      </c>
      <c r="H75" s="32">
        <f t="shared" si="3"/>
        <v>0</v>
      </c>
      <c r="I75" s="32">
        <f t="shared" si="4"/>
        <v>46.5</v>
      </c>
    </row>
    <row r="76">
      <c r="A76" s="30" t="s">
        <v>579</v>
      </c>
      <c r="B76" s="30" t="s">
        <v>580</v>
      </c>
      <c r="C76" s="30">
        <v>34.0</v>
      </c>
      <c r="D76" s="30">
        <v>20.0</v>
      </c>
      <c r="E76" s="30">
        <v>0.0</v>
      </c>
      <c r="F76" s="30">
        <f t="shared" si="5"/>
        <v>34</v>
      </c>
      <c r="G76" s="30">
        <f t="shared" si="2"/>
        <v>12.5</v>
      </c>
      <c r="H76" s="32">
        <f t="shared" si="3"/>
        <v>0</v>
      </c>
      <c r="I76" s="32">
        <f t="shared" si="4"/>
        <v>46.5</v>
      </c>
    </row>
    <row r="77">
      <c r="A77" s="30" t="s">
        <v>581</v>
      </c>
      <c r="B77" s="30" t="s">
        <v>582</v>
      </c>
      <c r="C77" s="30">
        <v>31.0</v>
      </c>
      <c r="D77" s="30">
        <v>23.0</v>
      </c>
      <c r="E77" s="30">
        <v>3.0</v>
      </c>
      <c r="F77" s="30">
        <f t="shared" si="5"/>
        <v>31</v>
      </c>
      <c r="G77" s="30">
        <f t="shared" si="2"/>
        <v>14.375</v>
      </c>
      <c r="H77" s="32">
        <f t="shared" si="3"/>
        <v>1</v>
      </c>
      <c r="I77" s="32">
        <f t="shared" si="4"/>
        <v>46.375</v>
      </c>
    </row>
    <row r="78">
      <c r="A78" s="30" t="s">
        <v>183</v>
      </c>
      <c r="B78" s="30" t="s">
        <v>184</v>
      </c>
      <c r="C78" s="30">
        <v>23.0</v>
      </c>
      <c r="D78" s="30">
        <v>34.0</v>
      </c>
      <c r="E78" s="30">
        <v>6.0</v>
      </c>
      <c r="F78" s="30">
        <f t="shared" si="5"/>
        <v>23</v>
      </c>
      <c r="G78" s="30">
        <f t="shared" si="2"/>
        <v>21.25</v>
      </c>
      <c r="H78" s="32">
        <f t="shared" si="3"/>
        <v>2</v>
      </c>
      <c r="I78" s="32">
        <f t="shared" si="4"/>
        <v>46.25</v>
      </c>
      <c r="J78" s="30" t="s">
        <v>69</v>
      </c>
    </row>
    <row r="79">
      <c r="A79" s="30" t="s">
        <v>583</v>
      </c>
      <c r="B79" s="30" t="s">
        <v>584</v>
      </c>
      <c r="C79" s="30">
        <v>38.0</v>
      </c>
      <c r="D79" s="30">
        <v>13.0</v>
      </c>
      <c r="E79" s="30">
        <v>0.0</v>
      </c>
      <c r="F79" s="30">
        <f t="shared" si="5"/>
        <v>38</v>
      </c>
      <c r="G79" s="30">
        <f t="shared" si="2"/>
        <v>8.125</v>
      </c>
      <c r="H79" s="32">
        <f t="shared" si="3"/>
        <v>0</v>
      </c>
      <c r="I79" s="32">
        <f t="shared" si="4"/>
        <v>46.125</v>
      </c>
    </row>
    <row r="80">
      <c r="A80" s="30" t="s">
        <v>309</v>
      </c>
      <c r="B80" s="30" t="s">
        <v>310</v>
      </c>
      <c r="C80" s="30">
        <v>26.0</v>
      </c>
      <c r="D80" s="30">
        <v>32.0</v>
      </c>
      <c r="E80" s="30">
        <v>0.0</v>
      </c>
      <c r="F80" s="30">
        <f t="shared" si="5"/>
        <v>26</v>
      </c>
      <c r="G80" s="30">
        <f t="shared" si="2"/>
        <v>20</v>
      </c>
      <c r="H80" s="32">
        <f t="shared" si="3"/>
        <v>0</v>
      </c>
      <c r="I80" s="32">
        <f t="shared" si="4"/>
        <v>46</v>
      </c>
      <c r="J80" s="30" t="s">
        <v>65</v>
      </c>
    </row>
    <row r="81">
      <c r="A81" s="30" t="s">
        <v>585</v>
      </c>
      <c r="B81" s="30" t="s">
        <v>586</v>
      </c>
      <c r="C81" s="30">
        <v>24.0</v>
      </c>
      <c r="D81" s="30">
        <v>35.0</v>
      </c>
      <c r="E81" s="30">
        <v>0.0</v>
      </c>
      <c r="F81" s="30">
        <f t="shared" si="5"/>
        <v>24</v>
      </c>
      <c r="G81" s="30">
        <f t="shared" si="2"/>
        <v>21.875</v>
      </c>
      <c r="H81" s="32">
        <f t="shared" si="3"/>
        <v>0</v>
      </c>
      <c r="I81" s="32">
        <f t="shared" si="4"/>
        <v>45.875</v>
      </c>
    </row>
    <row r="82">
      <c r="A82" s="30" t="s">
        <v>587</v>
      </c>
      <c r="B82" s="30" t="s">
        <v>588</v>
      </c>
      <c r="C82" s="30">
        <v>25.0</v>
      </c>
      <c r="D82" s="30">
        <v>33.0</v>
      </c>
      <c r="E82" s="30">
        <v>0.0</v>
      </c>
      <c r="F82" s="30">
        <f t="shared" si="5"/>
        <v>25</v>
      </c>
      <c r="G82" s="30">
        <f t="shared" si="2"/>
        <v>20.625</v>
      </c>
      <c r="H82" s="32">
        <f t="shared" si="3"/>
        <v>0</v>
      </c>
      <c r="I82" s="32">
        <f t="shared" si="4"/>
        <v>45.625</v>
      </c>
    </row>
    <row r="83">
      <c r="A83" s="30" t="s">
        <v>589</v>
      </c>
      <c r="B83" s="30" t="s">
        <v>590</v>
      </c>
      <c r="C83" s="30">
        <v>30.0</v>
      </c>
      <c r="D83" s="30">
        <v>25.0</v>
      </c>
      <c r="E83" s="30">
        <v>0.0</v>
      </c>
      <c r="F83" s="30">
        <f t="shared" si="5"/>
        <v>30</v>
      </c>
      <c r="G83" s="30">
        <f t="shared" si="2"/>
        <v>15.625</v>
      </c>
      <c r="H83" s="32">
        <f t="shared" si="3"/>
        <v>0</v>
      </c>
      <c r="I83" s="32">
        <f t="shared" si="4"/>
        <v>45.625</v>
      </c>
    </row>
    <row r="84">
      <c r="A84" s="30" t="s">
        <v>591</v>
      </c>
      <c r="B84" s="30" t="s">
        <v>592</v>
      </c>
      <c r="C84" s="30">
        <v>31.0</v>
      </c>
      <c r="D84" s="30">
        <v>23.0</v>
      </c>
      <c r="E84" s="30">
        <v>0.0</v>
      </c>
      <c r="F84" s="30">
        <f t="shared" si="5"/>
        <v>31</v>
      </c>
      <c r="G84" s="30">
        <f t="shared" si="2"/>
        <v>14.375</v>
      </c>
      <c r="H84" s="32">
        <f t="shared" si="3"/>
        <v>0</v>
      </c>
      <c r="I84" s="32">
        <f t="shared" si="4"/>
        <v>45.375</v>
      </c>
    </row>
    <row r="85">
      <c r="A85" s="30" t="s">
        <v>593</v>
      </c>
      <c r="B85" s="30" t="s">
        <v>594</v>
      </c>
      <c r="C85" s="30">
        <v>37.0</v>
      </c>
      <c r="D85" s="30">
        <v>13.0</v>
      </c>
      <c r="E85" s="30">
        <v>0.0</v>
      </c>
      <c r="F85" s="30">
        <f t="shared" si="5"/>
        <v>37</v>
      </c>
      <c r="G85" s="30">
        <f t="shared" si="2"/>
        <v>8.125</v>
      </c>
      <c r="H85" s="32">
        <f t="shared" si="3"/>
        <v>0</v>
      </c>
      <c r="I85" s="32">
        <f t="shared" si="4"/>
        <v>45.125</v>
      </c>
    </row>
    <row r="86">
      <c r="A86" s="30" t="s">
        <v>274</v>
      </c>
      <c r="B86" s="30" t="s">
        <v>275</v>
      </c>
      <c r="C86" s="30">
        <v>25.0</v>
      </c>
      <c r="D86" s="30">
        <v>32.0</v>
      </c>
      <c r="E86" s="30">
        <v>0.0</v>
      </c>
      <c r="F86" s="30">
        <f t="shared" si="5"/>
        <v>25</v>
      </c>
      <c r="G86" s="30">
        <f t="shared" si="2"/>
        <v>20</v>
      </c>
      <c r="H86" s="32">
        <f t="shared" si="3"/>
        <v>0</v>
      </c>
      <c r="I86" s="32">
        <f t="shared" si="4"/>
        <v>45</v>
      </c>
      <c r="J86" s="30" t="s">
        <v>65</v>
      </c>
    </row>
    <row r="87">
      <c r="A87" s="30" t="s">
        <v>595</v>
      </c>
      <c r="B87" s="30" t="s">
        <v>596</v>
      </c>
      <c r="C87" s="30">
        <v>28.0</v>
      </c>
      <c r="D87" s="30">
        <v>27.0</v>
      </c>
      <c r="E87" s="30">
        <v>0.0</v>
      </c>
      <c r="F87" s="30">
        <f t="shared" si="5"/>
        <v>28</v>
      </c>
      <c r="G87" s="30">
        <f t="shared" si="2"/>
        <v>16.875</v>
      </c>
      <c r="H87" s="32">
        <f t="shared" si="3"/>
        <v>0</v>
      </c>
      <c r="I87" s="32">
        <f t="shared" si="4"/>
        <v>44.875</v>
      </c>
    </row>
    <row r="88">
      <c r="A88" s="30" t="s">
        <v>597</v>
      </c>
      <c r="B88" s="30" t="s">
        <v>598</v>
      </c>
      <c r="C88" s="30">
        <v>23.0</v>
      </c>
      <c r="D88" s="30">
        <v>35.0</v>
      </c>
      <c r="E88" s="30">
        <v>0.0</v>
      </c>
      <c r="F88" s="30">
        <f t="shared" si="5"/>
        <v>23</v>
      </c>
      <c r="G88" s="30">
        <f t="shared" si="2"/>
        <v>21.875</v>
      </c>
      <c r="H88" s="32">
        <f t="shared" si="3"/>
        <v>0</v>
      </c>
      <c r="I88" s="32">
        <f t="shared" si="4"/>
        <v>44.875</v>
      </c>
    </row>
    <row r="89">
      <c r="A89" s="30" t="s">
        <v>599</v>
      </c>
      <c r="B89" s="30" t="s">
        <v>600</v>
      </c>
      <c r="C89" s="30">
        <v>24.0</v>
      </c>
      <c r="D89" s="30">
        <v>30.0</v>
      </c>
      <c r="E89" s="30">
        <v>6.0</v>
      </c>
      <c r="F89" s="30">
        <f t="shared" si="5"/>
        <v>24</v>
      </c>
      <c r="G89" s="30">
        <f t="shared" si="2"/>
        <v>18.75</v>
      </c>
      <c r="H89" s="32">
        <f t="shared" si="3"/>
        <v>2</v>
      </c>
      <c r="I89" s="32">
        <f t="shared" si="4"/>
        <v>44.75</v>
      </c>
    </row>
    <row r="90">
      <c r="A90" s="30" t="s">
        <v>601</v>
      </c>
      <c r="B90" s="30" t="s">
        <v>602</v>
      </c>
      <c r="C90" s="30">
        <v>21.0</v>
      </c>
      <c r="D90" s="30">
        <v>38.0</v>
      </c>
      <c r="E90" s="30">
        <v>0.0</v>
      </c>
      <c r="F90" s="30">
        <f t="shared" si="5"/>
        <v>21</v>
      </c>
      <c r="G90" s="30">
        <f t="shared" si="2"/>
        <v>23.75</v>
      </c>
      <c r="H90" s="32">
        <f t="shared" si="3"/>
        <v>0</v>
      </c>
      <c r="I90" s="32">
        <f t="shared" si="4"/>
        <v>44.75</v>
      </c>
    </row>
    <row r="91">
      <c r="A91" s="30" t="s">
        <v>603</v>
      </c>
      <c r="B91" s="30" t="s">
        <v>604</v>
      </c>
      <c r="C91" s="30">
        <v>30.0</v>
      </c>
      <c r="D91" s="30">
        <v>23.0</v>
      </c>
      <c r="E91" s="30">
        <v>0.0</v>
      </c>
      <c r="F91" s="30">
        <f t="shared" si="5"/>
        <v>30</v>
      </c>
      <c r="G91" s="30">
        <f t="shared" si="2"/>
        <v>14.375</v>
      </c>
      <c r="H91" s="32">
        <f t="shared" si="3"/>
        <v>0</v>
      </c>
      <c r="I91" s="32">
        <f t="shared" si="4"/>
        <v>44.375</v>
      </c>
    </row>
    <row r="92">
      <c r="A92" s="30" t="s">
        <v>605</v>
      </c>
      <c r="B92" s="30" t="s">
        <v>606</v>
      </c>
      <c r="C92" s="30">
        <v>33.0</v>
      </c>
      <c r="D92" s="30">
        <v>18.0</v>
      </c>
      <c r="E92" s="30">
        <v>0.0</v>
      </c>
      <c r="F92" s="30">
        <f t="shared" si="5"/>
        <v>33</v>
      </c>
      <c r="G92" s="30">
        <f t="shared" si="2"/>
        <v>11.25</v>
      </c>
      <c r="H92" s="32">
        <f t="shared" si="3"/>
        <v>0</v>
      </c>
      <c r="I92" s="32">
        <f t="shared" si="4"/>
        <v>44.25</v>
      </c>
    </row>
    <row r="93">
      <c r="A93" s="30" t="s">
        <v>607</v>
      </c>
      <c r="B93" s="30" t="s">
        <v>608</v>
      </c>
      <c r="C93" s="30">
        <v>23.0</v>
      </c>
      <c r="D93" s="30">
        <v>34.0</v>
      </c>
      <c r="E93" s="30">
        <v>0.0</v>
      </c>
      <c r="F93" s="30">
        <f t="shared" si="5"/>
        <v>23</v>
      </c>
      <c r="G93" s="30">
        <f t="shared" si="2"/>
        <v>21.25</v>
      </c>
      <c r="H93" s="32">
        <f t="shared" si="3"/>
        <v>0</v>
      </c>
      <c r="I93" s="32">
        <f t="shared" si="4"/>
        <v>44.25</v>
      </c>
    </row>
    <row r="94">
      <c r="A94" s="30" t="s">
        <v>609</v>
      </c>
      <c r="B94" s="30" t="s">
        <v>610</v>
      </c>
      <c r="C94" s="30">
        <v>23.0</v>
      </c>
      <c r="D94" s="30">
        <v>34.0</v>
      </c>
      <c r="E94" s="30">
        <v>0.0</v>
      </c>
      <c r="F94" s="30">
        <f t="shared" si="5"/>
        <v>23</v>
      </c>
      <c r="G94" s="30">
        <f t="shared" si="2"/>
        <v>21.25</v>
      </c>
      <c r="H94" s="32">
        <f t="shared" si="3"/>
        <v>0</v>
      </c>
      <c r="I94" s="32">
        <f t="shared" si="4"/>
        <v>44.25</v>
      </c>
    </row>
    <row r="95">
      <c r="A95" s="30" t="s">
        <v>194</v>
      </c>
      <c r="B95" s="30" t="s">
        <v>195</v>
      </c>
      <c r="C95" s="30">
        <v>32.0</v>
      </c>
      <c r="D95" s="30">
        <v>19.0</v>
      </c>
      <c r="E95" s="30">
        <v>0.0</v>
      </c>
      <c r="F95" s="30">
        <f t="shared" si="5"/>
        <v>32</v>
      </c>
      <c r="G95" s="30">
        <f t="shared" si="2"/>
        <v>11.875</v>
      </c>
      <c r="H95" s="32">
        <f t="shared" si="3"/>
        <v>0</v>
      </c>
      <c r="I95" s="32">
        <f t="shared" si="4"/>
        <v>43.875</v>
      </c>
      <c r="J95" s="30" t="s">
        <v>65</v>
      </c>
    </row>
    <row r="96">
      <c r="A96" s="30" t="s">
        <v>611</v>
      </c>
      <c r="B96" s="30" t="s">
        <v>612</v>
      </c>
      <c r="C96" s="30">
        <v>25.0</v>
      </c>
      <c r="D96" s="30">
        <v>29.0</v>
      </c>
      <c r="E96" s="30">
        <v>2.0</v>
      </c>
      <c r="F96" s="30">
        <f t="shared" si="5"/>
        <v>25</v>
      </c>
      <c r="G96" s="30">
        <f t="shared" si="2"/>
        <v>18.125</v>
      </c>
      <c r="H96" s="32">
        <f t="shared" si="3"/>
        <v>0.6666666667</v>
      </c>
      <c r="I96" s="32">
        <f t="shared" si="4"/>
        <v>43.79166667</v>
      </c>
    </row>
    <row r="97">
      <c r="A97" s="30" t="s">
        <v>293</v>
      </c>
      <c r="B97" s="30" t="s">
        <v>294</v>
      </c>
      <c r="C97" s="30">
        <v>29.0</v>
      </c>
      <c r="D97" s="30">
        <v>23.0</v>
      </c>
      <c r="E97" s="30">
        <v>0.0</v>
      </c>
      <c r="F97" s="30">
        <f t="shared" si="5"/>
        <v>29</v>
      </c>
      <c r="G97" s="30">
        <f t="shared" si="2"/>
        <v>14.375</v>
      </c>
      <c r="H97" s="32">
        <f t="shared" si="3"/>
        <v>0</v>
      </c>
      <c r="I97" s="32">
        <f t="shared" si="4"/>
        <v>43.375</v>
      </c>
      <c r="J97" s="30" t="s">
        <v>65</v>
      </c>
    </row>
    <row r="98">
      <c r="A98" s="30" t="s">
        <v>613</v>
      </c>
      <c r="B98" s="30" t="s">
        <v>614</v>
      </c>
      <c r="C98" s="30">
        <v>37.0</v>
      </c>
      <c r="D98" s="30">
        <v>10.0</v>
      </c>
      <c r="E98" s="30">
        <v>0.0</v>
      </c>
      <c r="F98" s="30">
        <f t="shared" si="5"/>
        <v>37</v>
      </c>
      <c r="G98" s="30">
        <f t="shared" si="2"/>
        <v>6.25</v>
      </c>
      <c r="H98" s="32">
        <f t="shared" si="3"/>
        <v>0</v>
      </c>
      <c r="I98" s="32">
        <f t="shared" si="4"/>
        <v>43.25</v>
      </c>
    </row>
    <row r="99">
      <c r="A99" s="30" t="s">
        <v>615</v>
      </c>
      <c r="B99" s="30" t="s">
        <v>616</v>
      </c>
      <c r="C99" s="30">
        <v>23.0</v>
      </c>
      <c r="D99" s="30">
        <v>29.0</v>
      </c>
      <c r="E99" s="30">
        <v>6.0</v>
      </c>
      <c r="F99" s="30">
        <f t="shared" si="5"/>
        <v>23</v>
      </c>
      <c r="G99" s="30">
        <f t="shared" si="2"/>
        <v>18.125</v>
      </c>
      <c r="H99" s="32">
        <f t="shared" si="3"/>
        <v>2</v>
      </c>
      <c r="I99" s="32">
        <f t="shared" si="4"/>
        <v>43.125</v>
      </c>
    </row>
    <row r="100">
      <c r="A100" s="30" t="s">
        <v>617</v>
      </c>
      <c r="B100" s="30" t="s">
        <v>618</v>
      </c>
      <c r="C100" s="30">
        <v>23.0</v>
      </c>
      <c r="D100" s="30">
        <v>29.0</v>
      </c>
      <c r="E100" s="30">
        <v>5.0</v>
      </c>
      <c r="F100" s="30">
        <f t="shared" si="5"/>
        <v>23</v>
      </c>
      <c r="G100" s="30">
        <f t="shared" si="2"/>
        <v>18.125</v>
      </c>
      <c r="H100" s="32">
        <f t="shared" si="3"/>
        <v>1.666666667</v>
      </c>
      <c r="I100" s="32">
        <f t="shared" si="4"/>
        <v>42.79166667</v>
      </c>
    </row>
    <row r="101">
      <c r="A101" s="30" t="s">
        <v>619</v>
      </c>
      <c r="B101" s="30" t="s">
        <v>620</v>
      </c>
      <c r="C101" s="30">
        <v>25.0</v>
      </c>
      <c r="D101" s="30">
        <v>28.0</v>
      </c>
      <c r="E101" s="30">
        <v>0.0</v>
      </c>
      <c r="F101" s="30">
        <f t="shared" si="5"/>
        <v>25</v>
      </c>
      <c r="G101" s="30">
        <f t="shared" si="2"/>
        <v>17.5</v>
      </c>
      <c r="H101" s="32">
        <f t="shared" si="3"/>
        <v>0</v>
      </c>
      <c r="I101" s="32">
        <f t="shared" si="4"/>
        <v>42.5</v>
      </c>
    </row>
    <row r="102">
      <c r="A102" s="30" t="s">
        <v>621</v>
      </c>
      <c r="B102" s="30" t="s">
        <v>622</v>
      </c>
      <c r="C102" s="30">
        <v>21.0</v>
      </c>
      <c r="D102" s="30">
        <v>34.0</v>
      </c>
      <c r="E102" s="30">
        <v>0.0</v>
      </c>
      <c r="F102" s="30">
        <f t="shared" si="5"/>
        <v>21</v>
      </c>
      <c r="G102" s="30">
        <f t="shared" si="2"/>
        <v>21.25</v>
      </c>
      <c r="H102" s="32">
        <f t="shared" si="3"/>
        <v>0</v>
      </c>
      <c r="I102" s="32">
        <f t="shared" si="4"/>
        <v>42.25</v>
      </c>
    </row>
    <row r="103">
      <c r="A103" s="30" t="s">
        <v>623</v>
      </c>
      <c r="B103" s="30" t="s">
        <v>624</v>
      </c>
      <c r="C103" s="30">
        <v>19.0</v>
      </c>
      <c r="D103" s="30">
        <v>34.0</v>
      </c>
      <c r="E103" s="30">
        <v>6.0</v>
      </c>
      <c r="F103" s="30">
        <f t="shared" si="5"/>
        <v>19</v>
      </c>
      <c r="G103" s="30">
        <f t="shared" si="2"/>
        <v>21.25</v>
      </c>
      <c r="H103" s="32">
        <f t="shared" si="3"/>
        <v>2</v>
      </c>
      <c r="I103" s="32">
        <f t="shared" si="4"/>
        <v>42.25</v>
      </c>
    </row>
    <row r="104">
      <c r="A104" s="30" t="s">
        <v>625</v>
      </c>
      <c r="B104" s="30" t="s">
        <v>626</v>
      </c>
      <c r="C104" s="30">
        <v>21.0</v>
      </c>
      <c r="D104" s="30">
        <v>34.0</v>
      </c>
      <c r="E104" s="30">
        <v>0.0</v>
      </c>
      <c r="F104" s="30">
        <f t="shared" si="5"/>
        <v>21</v>
      </c>
      <c r="G104" s="30">
        <f t="shared" si="2"/>
        <v>21.25</v>
      </c>
      <c r="H104" s="32">
        <f t="shared" si="3"/>
        <v>0</v>
      </c>
      <c r="I104" s="32">
        <f t="shared" si="4"/>
        <v>42.25</v>
      </c>
    </row>
    <row r="105">
      <c r="A105" s="30" t="s">
        <v>627</v>
      </c>
      <c r="B105" s="30" t="s">
        <v>628</v>
      </c>
      <c r="C105" s="30">
        <v>31.0</v>
      </c>
      <c r="D105" s="30">
        <v>18.0</v>
      </c>
      <c r="E105" s="30">
        <v>0.0</v>
      </c>
      <c r="F105" s="30">
        <f t="shared" si="5"/>
        <v>31</v>
      </c>
      <c r="G105" s="30">
        <f t="shared" si="2"/>
        <v>11.25</v>
      </c>
      <c r="H105" s="32">
        <f t="shared" si="3"/>
        <v>0</v>
      </c>
      <c r="I105" s="32">
        <f t="shared" si="4"/>
        <v>42.25</v>
      </c>
    </row>
    <row r="106">
      <c r="A106" s="30" t="s">
        <v>629</v>
      </c>
      <c r="B106" s="30" t="s">
        <v>630</v>
      </c>
      <c r="C106" s="30">
        <v>21.0</v>
      </c>
      <c r="D106" s="30">
        <v>34.0</v>
      </c>
      <c r="E106" s="30">
        <v>0.0</v>
      </c>
      <c r="F106" s="30">
        <f t="shared" si="5"/>
        <v>21</v>
      </c>
      <c r="G106" s="30">
        <f t="shared" si="2"/>
        <v>21.25</v>
      </c>
      <c r="H106" s="32">
        <f t="shared" si="3"/>
        <v>0</v>
      </c>
      <c r="I106" s="32">
        <f t="shared" si="4"/>
        <v>42.25</v>
      </c>
    </row>
    <row r="107">
      <c r="A107" s="30" t="s">
        <v>631</v>
      </c>
      <c r="B107" s="30" t="s">
        <v>632</v>
      </c>
      <c r="C107" s="30">
        <v>25.0</v>
      </c>
      <c r="D107" s="30">
        <v>27.0</v>
      </c>
      <c r="E107" s="30">
        <v>0.0</v>
      </c>
      <c r="F107" s="30">
        <f t="shared" si="5"/>
        <v>25</v>
      </c>
      <c r="G107" s="30">
        <f t="shared" si="2"/>
        <v>16.875</v>
      </c>
      <c r="H107" s="32">
        <f t="shared" si="3"/>
        <v>0</v>
      </c>
      <c r="I107" s="32">
        <f t="shared" si="4"/>
        <v>41.875</v>
      </c>
    </row>
    <row r="108">
      <c r="A108" s="30" t="s">
        <v>633</v>
      </c>
      <c r="B108" s="30" t="s">
        <v>634</v>
      </c>
      <c r="C108" s="30">
        <v>22.0</v>
      </c>
      <c r="D108" s="30">
        <v>29.0</v>
      </c>
      <c r="E108" s="30">
        <v>5.0</v>
      </c>
      <c r="F108" s="30">
        <f t="shared" si="5"/>
        <v>22</v>
      </c>
      <c r="G108" s="30">
        <f t="shared" si="2"/>
        <v>18.125</v>
      </c>
      <c r="H108" s="32">
        <f t="shared" si="3"/>
        <v>1.666666667</v>
      </c>
      <c r="I108" s="32">
        <f t="shared" si="4"/>
        <v>41.79166667</v>
      </c>
    </row>
    <row r="109">
      <c r="A109" s="30" t="s">
        <v>635</v>
      </c>
      <c r="B109" s="30" t="s">
        <v>636</v>
      </c>
      <c r="C109" s="30">
        <v>18.0</v>
      </c>
      <c r="D109" s="30">
        <v>38.0</v>
      </c>
      <c r="E109" s="30">
        <v>0.0</v>
      </c>
      <c r="F109" s="30">
        <f t="shared" si="5"/>
        <v>18</v>
      </c>
      <c r="G109" s="30">
        <f t="shared" si="2"/>
        <v>23.75</v>
      </c>
      <c r="H109" s="32">
        <f t="shared" si="3"/>
        <v>0</v>
      </c>
      <c r="I109" s="32">
        <f t="shared" si="4"/>
        <v>41.75</v>
      </c>
    </row>
    <row r="110">
      <c r="A110" s="30" t="s">
        <v>635</v>
      </c>
      <c r="B110" s="30" t="s">
        <v>637</v>
      </c>
      <c r="C110" s="30">
        <v>18.0</v>
      </c>
      <c r="D110" s="30">
        <v>38.0</v>
      </c>
      <c r="E110" s="30">
        <v>0.0</v>
      </c>
      <c r="F110" s="30">
        <f t="shared" si="5"/>
        <v>18</v>
      </c>
      <c r="G110" s="30">
        <f t="shared" si="2"/>
        <v>23.75</v>
      </c>
      <c r="H110" s="32">
        <f t="shared" si="3"/>
        <v>0</v>
      </c>
      <c r="I110" s="32">
        <f t="shared" si="4"/>
        <v>41.75</v>
      </c>
    </row>
    <row r="111">
      <c r="A111" s="30" t="s">
        <v>638</v>
      </c>
      <c r="B111" s="30" t="s">
        <v>639</v>
      </c>
      <c r="C111" s="30">
        <v>18.0</v>
      </c>
      <c r="D111" s="30">
        <v>38.0</v>
      </c>
      <c r="E111" s="30">
        <v>0.0</v>
      </c>
      <c r="F111" s="30">
        <f t="shared" si="5"/>
        <v>18</v>
      </c>
      <c r="G111" s="30">
        <f t="shared" si="2"/>
        <v>23.75</v>
      </c>
      <c r="H111" s="32">
        <f t="shared" si="3"/>
        <v>0</v>
      </c>
      <c r="I111" s="32">
        <f t="shared" si="4"/>
        <v>41.75</v>
      </c>
    </row>
    <row r="112">
      <c r="A112" s="30" t="s">
        <v>640</v>
      </c>
      <c r="B112" s="30" t="s">
        <v>641</v>
      </c>
      <c r="C112" s="30">
        <v>18.0</v>
      </c>
      <c r="D112" s="30">
        <v>38.0</v>
      </c>
      <c r="E112" s="30">
        <v>0.0</v>
      </c>
      <c r="F112" s="30">
        <f t="shared" si="5"/>
        <v>18</v>
      </c>
      <c r="G112" s="30">
        <f t="shared" si="2"/>
        <v>23.75</v>
      </c>
      <c r="H112" s="32">
        <f t="shared" si="3"/>
        <v>0</v>
      </c>
      <c r="I112" s="32">
        <f t="shared" si="4"/>
        <v>41.75</v>
      </c>
    </row>
    <row r="113">
      <c r="A113" s="30" t="s">
        <v>123</v>
      </c>
      <c r="B113" s="30" t="s">
        <v>124</v>
      </c>
      <c r="C113" s="30">
        <v>21.0</v>
      </c>
      <c r="D113" s="30">
        <v>33.0</v>
      </c>
      <c r="E113" s="30">
        <v>0.0</v>
      </c>
      <c r="F113" s="30">
        <f t="shared" si="5"/>
        <v>21</v>
      </c>
      <c r="G113" s="30">
        <f t="shared" si="2"/>
        <v>20.625</v>
      </c>
      <c r="H113" s="32">
        <f t="shared" si="3"/>
        <v>0</v>
      </c>
      <c r="I113" s="32">
        <f t="shared" si="4"/>
        <v>41.625</v>
      </c>
      <c r="J113" s="30" t="s">
        <v>65</v>
      </c>
    </row>
    <row r="114">
      <c r="A114" s="30" t="s">
        <v>642</v>
      </c>
      <c r="B114" s="30" t="s">
        <v>643</v>
      </c>
      <c r="C114" s="30">
        <v>26.0</v>
      </c>
      <c r="D114" s="30">
        <v>25.0</v>
      </c>
      <c r="E114" s="30">
        <v>0.0</v>
      </c>
      <c r="F114" s="30">
        <f t="shared" si="5"/>
        <v>26</v>
      </c>
      <c r="G114" s="30">
        <f t="shared" si="2"/>
        <v>15.625</v>
      </c>
      <c r="H114" s="32">
        <f t="shared" si="3"/>
        <v>0</v>
      </c>
      <c r="I114" s="32">
        <f t="shared" si="4"/>
        <v>41.625</v>
      </c>
    </row>
    <row r="115">
      <c r="A115" s="30" t="s">
        <v>232</v>
      </c>
      <c r="B115" s="30" t="s">
        <v>233</v>
      </c>
      <c r="C115" s="30">
        <v>22.0</v>
      </c>
      <c r="D115" s="30">
        <v>28.0</v>
      </c>
      <c r="E115" s="30">
        <v>6.0</v>
      </c>
      <c r="F115" s="30">
        <f t="shared" si="5"/>
        <v>22</v>
      </c>
      <c r="G115" s="30">
        <f t="shared" si="2"/>
        <v>17.5</v>
      </c>
      <c r="H115" s="32">
        <f t="shared" si="3"/>
        <v>2</v>
      </c>
      <c r="I115" s="32">
        <f t="shared" si="4"/>
        <v>41.5</v>
      </c>
      <c r="J115" s="30" t="s">
        <v>65</v>
      </c>
    </row>
    <row r="116">
      <c r="A116" s="30" t="s">
        <v>644</v>
      </c>
      <c r="B116" s="30" t="s">
        <v>645</v>
      </c>
      <c r="C116" s="30">
        <v>17.0</v>
      </c>
      <c r="D116" s="30">
        <v>39.0</v>
      </c>
      <c r="E116" s="30">
        <v>0.0</v>
      </c>
      <c r="F116" s="30">
        <f t="shared" si="5"/>
        <v>17</v>
      </c>
      <c r="G116" s="30">
        <f t="shared" si="2"/>
        <v>24.375</v>
      </c>
      <c r="H116" s="32">
        <f t="shared" si="3"/>
        <v>0</v>
      </c>
      <c r="I116" s="32">
        <f t="shared" si="4"/>
        <v>41.375</v>
      </c>
    </row>
    <row r="117">
      <c r="A117" s="30" t="s">
        <v>646</v>
      </c>
      <c r="B117" s="30" t="s">
        <v>647</v>
      </c>
      <c r="C117" s="30">
        <v>27.0</v>
      </c>
      <c r="D117" s="30">
        <v>23.0</v>
      </c>
      <c r="E117" s="30">
        <v>0.0</v>
      </c>
      <c r="F117" s="30">
        <f t="shared" si="5"/>
        <v>27</v>
      </c>
      <c r="G117" s="30">
        <f t="shared" si="2"/>
        <v>14.375</v>
      </c>
      <c r="H117" s="32">
        <f t="shared" si="3"/>
        <v>0</v>
      </c>
      <c r="I117" s="32">
        <f t="shared" si="4"/>
        <v>41.375</v>
      </c>
    </row>
    <row r="118">
      <c r="A118" s="30" t="s">
        <v>648</v>
      </c>
      <c r="B118" s="30" t="s">
        <v>649</v>
      </c>
      <c r="C118" s="30">
        <v>24.0</v>
      </c>
      <c r="D118" s="30">
        <v>27.0</v>
      </c>
      <c r="E118" s="30">
        <v>0.0</v>
      </c>
      <c r="F118" s="30">
        <f t="shared" si="5"/>
        <v>24</v>
      </c>
      <c r="G118" s="30">
        <f t="shared" si="2"/>
        <v>16.875</v>
      </c>
      <c r="H118" s="32">
        <f t="shared" si="3"/>
        <v>0</v>
      </c>
      <c r="I118" s="32">
        <f t="shared" si="4"/>
        <v>40.875</v>
      </c>
      <c r="J118" s="30" t="s">
        <v>99</v>
      </c>
    </row>
    <row r="119">
      <c r="A119" s="30" t="s">
        <v>650</v>
      </c>
      <c r="B119" s="30" t="s">
        <v>651</v>
      </c>
      <c r="C119" s="30">
        <v>22.0</v>
      </c>
      <c r="D119" s="30">
        <v>30.0</v>
      </c>
      <c r="E119" s="30">
        <v>0.0</v>
      </c>
      <c r="F119" s="30">
        <f t="shared" si="5"/>
        <v>22</v>
      </c>
      <c r="G119" s="30">
        <f t="shared" si="2"/>
        <v>18.75</v>
      </c>
      <c r="H119" s="32">
        <f t="shared" si="3"/>
        <v>0</v>
      </c>
      <c r="I119" s="32">
        <f t="shared" si="4"/>
        <v>40.75</v>
      </c>
    </row>
    <row r="120">
      <c r="A120" s="99" t="s">
        <v>652</v>
      </c>
      <c r="B120" s="30" t="s">
        <v>653</v>
      </c>
      <c r="C120" s="30">
        <v>22.0</v>
      </c>
      <c r="D120" s="32">
        <v>30.0</v>
      </c>
      <c r="E120" s="32">
        <v>0.0</v>
      </c>
      <c r="F120" s="30">
        <f t="shared" si="5"/>
        <v>22</v>
      </c>
      <c r="G120" s="30">
        <f t="shared" si="2"/>
        <v>18.75</v>
      </c>
      <c r="H120" s="32">
        <f t="shared" si="3"/>
        <v>0</v>
      </c>
      <c r="I120" s="32">
        <f t="shared" si="4"/>
        <v>40.75</v>
      </c>
    </row>
    <row r="121">
      <c r="A121" s="30" t="s">
        <v>654</v>
      </c>
      <c r="B121" s="30" t="s">
        <v>655</v>
      </c>
      <c r="C121" s="30">
        <v>20.0</v>
      </c>
      <c r="D121" s="30">
        <v>30.0</v>
      </c>
      <c r="E121" s="30">
        <v>6.0</v>
      </c>
      <c r="F121" s="30">
        <f t="shared" si="5"/>
        <v>20</v>
      </c>
      <c r="G121" s="30">
        <f t="shared" si="2"/>
        <v>18.75</v>
      </c>
      <c r="H121" s="32">
        <f t="shared" si="3"/>
        <v>2</v>
      </c>
      <c r="I121" s="32">
        <f t="shared" si="4"/>
        <v>40.75</v>
      </c>
    </row>
    <row r="122">
      <c r="A122" s="30" t="s">
        <v>656</v>
      </c>
      <c r="B122" s="30" t="s">
        <v>657</v>
      </c>
      <c r="C122" s="30">
        <v>22.0</v>
      </c>
      <c r="D122" s="30">
        <v>30.0</v>
      </c>
      <c r="E122" s="30">
        <v>0.0</v>
      </c>
      <c r="F122" s="30">
        <f t="shared" si="5"/>
        <v>22</v>
      </c>
      <c r="G122" s="30">
        <f t="shared" si="2"/>
        <v>18.75</v>
      </c>
      <c r="H122" s="32">
        <f t="shared" si="3"/>
        <v>0</v>
      </c>
      <c r="I122" s="32">
        <f t="shared" si="4"/>
        <v>40.75</v>
      </c>
    </row>
    <row r="123">
      <c r="A123" s="30" t="s">
        <v>658</v>
      </c>
      <c r="B123" s="30" t="s">
        <v>659</v>
      </c>
      <c r="C123" s="30">
        <v>21.0</v>
      </c>
      <c r="D123" s="30">
        <v>30.0</v>
      </c>
      <c r="E123" s="30">
        <v>2.0</v>
      </c>
      <c r="F123" s="30">
        <f t="shared" si="5"/>
        <v>21</v>
      </c>
      <c r="G123" s="30">
        <f t="shared" si="2"/>
        <v>18.75</v>
      </c>
      <c r="H123" s="32">
        <f t="shared" si="3"/>
        <v>0.6666666667</v>
      </c>
      <c r="I123" s="32">
        <f t="shared" si="4"/>
        <v>40.41666667</v>
      </c>
    </row>
    <row r="124">
      <c r="A124" s="30" t="s">
        <v>660</v>
      </c>
      <c r="B124" s="30" t="s">
        <v>661</v>
      </c>
      <c r="C124" s="30">
        <v>26.0</v>
      </c>
      <c r="D124" s="30">
        <v>23.0</v>
      </c>
      <c r="E124" s="30">
        <v>0.0</v>
      </c>
      <c r="F124" s="30">
        <f t="shared" si="5"/>
        <v>26</v>
      </c>
      <c r="G124" s="30">
        <f t="shared" si="2"/>
        <v>14.375</v>
      </c>
      <c r="H124" s="32">
        <f t="shared" si="3"/>
        <v>0</v>
      </c>
      <c r="I124" s="32">
        <f t="shared" si="4"/>
        <v>40.375</v>
      </c>
    </row>
    <row r="125">
      <c r="A125" s="30" t="s">
        <v>662</v>
      </c>
      <c r="B125" s="30" t="s">
        <v>663</v>
      </c>
      <c r="C125" s="30">
        <v>24.0</v>
      </c>
      <c r="D125" s="30">
        <v>26.0</v>
      </c>
      <c r="E125" s="30">
        <v>0.0</v>
      </c>
      <c r="F125" s="30">
        <f t="shared" si="5"/>
        <v>24</v>
      </c>
      <c r="G125" s="30">
        <f t="shared" si="2"/>
        <v>16.25</v>
      </c>
      <c r="H125" s="32">
        <f t="shared" si="3"/>
        <v>0</v>
      </c>
      <c r="I125" s="32">
        <f t="shared" si="4"/>
        <v>40.25</v>
      </c>
    </row>
    <row r="126">
      <c r="A126" s="30" t="s">
        <v>664</v>
      </c>
      <c r="B126" s="30" t="s">
        <v>665</v>
      </c>
      <c r="C126" s="30">
        <v>35.0</v>
      </c>
      <c r="D126" s="30">
        <v>8.0</v>
      </c>
      <c r="E126" s="30">
        <v>0.0</v>
      </c>
      <c r="F126" s="30">
        <f t="shared" si="5"/>
        <v>35</v>
      </c>
      <c r="G126" s="30">
        <f t="shared" si="2"/>
        <v>5</v>
      </c>
      <c r="H126" s="32">
        <f t="shared" si="3"/>
        <v>0</v>
      </c>
      <c r="I126" s="32">
        <f t="shared" si="4"/>
        <v>40</v>
      </c>
    </row>
    <row r="127">
      <c r="A127" s="30" t="s">
        <v>256</v>
      </c>
      <c r="B127" s="30" t="s">
        <v>257</v>
      </c>
      <c r="C127" s="30">
        <v>20.0</v>
      </c>
      <c r="D127" s="30">
        <v>32.0</v>
      </c>
      <c r="E127" s="30">
        <v>0.0</v>
      </c>
      <c r="F127" s="30">
        <f t="shared" si="5"/>
        <v>20</v>
      </c>
      <c r="G127" s="30">
        <f t="shared" si="2"/>
        <v>20</v>
      </c>
      <c r="H127" s="32">
        <f t="shared" si="3"/>
        <v>0</v>
      </c>
      <c r="I127" s="32">
        <f t="shared" si="4"/>
        <v>40</v>
      </c>
      <c r="J127" s="30" t="s">
        <v>65</v>
      </c>
    </row>
    <row r="128">
      <c r="A128" s="30" t="s">
        <v>666</v>
      </c>
      <c r="B128" s="30" t="s">
        <v>667</v>
      </c>
      <c r="C128" s="30">
        <v>23.0</v>
      </c>
      <c r="D128" s="30">
        <v>27.0</v>
      </c>
      <c r="E128" s="30">
        <v>0.0</v>
      </c>
      <c r="F128" s="30">
        <f t="shared" si="5"/>
        <v>23</v>
      </c>
      <c r="G128" s="30">
        <f t="shared" si="2"/>
        <v>16.875</v>
      </c>
      <c r="H128" s="32">
        <f t="shared" si="3"/>
        <v>0</v>
      </c>
      <c r="I128" s="32">
        <f t="shared" si="4"/>
        <v>39.875</v>
      </c>
    </row>
    <row r="129">
      <c r="A129" s="30" t="s">
        <v>296</v>
      </c>
      <c r="B129" s="30" t="s">
        <v>297</v>
      </c>
      <c r="C129" s="30">
        <v>28.0</v>
      </c>
      <c r="D129" s="30">
        <v>19.0</v>
      </c>
      <c r="E129" s="30">
        <v>0.0</v>
      </c>
      <c r="F129" s="30">
        <f t="shared" si="5"/>
        <v>28</v>
      </c>
      <c r="G129" s="30">
        <f t="shared" si="2"/>
        <v>11.875</v>
      </c>
      <c r="H129" s="32">
        <f t="shared" si="3"/>
        <v>0</v>
      </c>
      <c r="I129" s="32">
        <f t="shared" si="4"/>
        <v>39.875</v>
      </c>
      <c r="J129" s="30" t="s">
        <v>69</v>
      </c>
    </row>
    <row r="130">
      <c r="A130" s="30" t="s">
        <v>668</v>
      </c>
      <c r="B130" s="30" t="s">
        <v>669</v>
      </c>
      <c r="C130" s="30">
        <v>21.0</v>
      </c>
      <c r="D130" s="30">
        <v>30.0</v>
      </c>
      <c r="E130" s="30">
        <v>0.0</v>
      </c>
      <c r="F130" s="30">
        <f t="shared" si="5"/>
        <v>21</v>
      </c>
      <c r="G130" s="30">
        <f t="shared" si="2"/>
        <v>18.75</v>
      </c>
      <c r="H130" s="32">
        <f t="shared" si="3"/>
        <v>0</v>
      </c>
      <c r="I130" s="32">
        <f t="shared" si="4"/>
        <v>39.75</v>
      </c>
    </row>
    <row r="131">
      <c r="A131" s="30" t="s">
        <v>670</v>
      </c>
      <c r="B131" s="30" t="s">
        <v>671</v>
      </c>
      <c r="C131" s="30">
        <v>24.0</v>
      </c>
      <c r="D131" s="30">
        <v>25.0</v>
      </c>
      <c r="E131" s="30">
        <v>0.0</v>
      </c>
      <c r="F131" s="30">
        <f t="shared" si="5"/>
        <v>24</v>
      </c>
      <c r="G131" s="30">
        <f t="shared" si="2"/>
        <v>15.625</v>
      </c>
      <c r="H131" s="32">
        <f t="shared" si="3"/>
        <v>0</v>
      </c>
      <c r="I131" s="32">
        <f t="shared" si="4"/>
        <v>39.625</v>
      </c>
    </row>
    <row r="132">
      <c r="A132" s="30" t="s">
        <v>672</v>
      </c>
      <c r="B132" s="30" t="s">
        <v>673</v>
      </c>
      <c r="C132" s="30">
        <v>24.0</v>
      </c>
      <c r="D132" s="30">
        <v>25.0</v>
      </c>
      <c r="E132" s="30">
        <v>0.0</v>
      </c>
      <c r="F132" s="30">
        <f t="shared" si="5"/>
        <v>24</v>
      </c>
      <c r="G132" s="30">
        <f t="shared" si="2"/>
        <v>15.625</v>
      </c>
      <c r="H132" s="32">
        <f t="shared" si="3"/>
        <v>0</v>
      </c>
      <c r="I132" s="32">
        <f t="shared" si="4"/>
        <v>39.625</v>
      </c>
    </row>
    <row r="133">
      <c r="A133" s="30" t="s">
        <v>674</v>
      </c>
      <c r="B133" s="30" t="s">
        <v>675</v>
      </c>
      <c r="C133" s="30">
        <v>15.0</v>
      </c>
      <c r="D133" s="30">
        <v>36.0</v>
      </c>
      <c r="E133" s="30">
        <v>6.0</v>
      </c>
      <c r="F133" s="30">
        <f t="shared" si="5"/>
        <v>15</v>
      </c>
      <c r="G133" s="30">
        <f t="shared" si="2"/>
        <v>22.5</v>
      </c>
      <c r="H133" s="32">
        <f t="shared" si="3"/>
        <v>2</v>
      </c>
      <c r="I133" s="32">
        <f t="shared" si="4"/>
        <v>39.5</v>
      </c>
    </row>
    <row r="134">
      <c r="A134" s="30" t="s">
        <v>676</v>
      </c>
      <c r="B134" s="30" t="s">
        <v>677</v>
      </c>
      <c r="C134" s="30">
        <v>22.0</v>
      </c>
      <c r="D134" s="30">
        <v>28.0</v>
      </c>
      <c r="E134" s="30">
        <v>0.0</v>
      </c>
      <c r="F134" s="30">
        <f t="shared" si="5"/>
        <v>22</v>
      </c>
      <c r="G134" s="30">
        <f t="shared" si="2"/>
        <v>17.5</v>
      </c>
      <c r="H134" s="32">
        <f t="shared" si="3"/>
        <v>0</v>
      </c>
      <c r="I134" s="32">
        <f t="shared" si="4"/>
        <v>39.5</v>
      </c>
    </row>
    <row r="135">
      <c r="A135" s="30" t="s">
        <v>678</v>
      </c>
      <c r="B135" s="30" t="s">
        <v>679</v>
      </c>
      <c r="C135" s="30">
        <v>20.0</v>
      </c>
      <c r="D135" s="30">
        <v>31.0</v>
      </c>
      <c r="E135" s="30">
        <v>0.0</v>
      </c>
      <c r="F135" s="30">
        <f t="shared" si="5"/>
        <v>20</v>
      </c>
      <c r="G135" s="30">
        <f t="shared" si="2"/>
        <v>19.375</v>
      </c>
      <c r="H135" s="32">
        <f t="shared" si="3"/>
        <v>0</v>
      </c>
      <c r="I135" s="32">
        <f t="shared" si="4"/>
        <v>39.375</v>
      </c>
    </row>
    <row r="136">
      <c r="A136" s="30" t="s">
        <v>680</v>
      </c>
      <c r="B136" s="30" t="s">
        <v>681</v>
      </c>
      <c r="C136" s="30">
        <v>26.0</v>
      </c>
      <c r="D136" s="30">
        <v>21.0</v>
      </c>
      <c r="E136" s="30">
        <v>0.0</v>
      </c>
      <c r="F136" s="30">
        <f t="shared" si="5"/>
        <v>26</v>
      </c>
      <c r="G136" s="30">
        <f t="shared" si="2"/>
        <v>13.125</v>
      </c>
      <c r="H136" s="32">
        <f t="shared" si="3"/>
        <v>0</v>
      </c>
      <c r="I136" s="32">
        <f t="shared" si="4"/>
        <v>39.125</v>
      </c>
    </row>
    <row r="137">
      <c r="A137" s="30" t="s">
        <v>682</v>
      </c>
      <c r="B137" s="30" t="s">
        <v>683</v>
      </c>
      <c r="C137" s="30">
        <v>22.0</v>
      </c>
      <c r="D137" s="30">
        <v>24.0</v>
      </c>
      <c r="E137" s="30">
        <v>6.0</v>
      </c>
      <c r="F137" s="30">
        <f t="shared" si="5"/>
        <v>22</v>
      </c>
      <c r="G137" s="30">
        <f t="shared" si="2"/>
        <v>15</v>
      </c>
      <c r="H137" s="32">
        <f t="shared" si="3"/>
        <v>2</v>
      </c>
      <c r="I137" s="32">
        <f t="shared" si="4"/>
        <v>39</v>
      </c>
    </row>
    <row r="138">
      <c r="A138" s="30" t="s">
        <v>684</v>
      </c>
      <c r="B138" s="30" t="s">
        <v>685</v>
      </c>
      <c r="C138" s="30">
        <v>15.0</v>
      </c>
      <c r="D138" s="30">
        <v>35.0</v>
      </c>
      <c r="E138" s="30">
        <v>6.0</v>
      </c>
      <c r="F138" s="30">
        <f t="shared" si="5"/>
        <v>15</v>
      </c>
      <c r="G138" s="30">
        <f t="shared" si="2"/>
        <v>21.875</v>
      </c>
      <c r="H138" s="32">
        <f t="shared" si="3"/>
        <v>2</v>
      </c>
      <c r="I138" s="32">
        <f t="shared" si="4"/>
        <v>38.875</v>
      </c>
    </row>
    <row r="139">
      <c r="A139" s="30" t="s">
        <v>118</v>
      </c>
      <c r="B139" s="30" t="s">
        <v>119</v>
      </c>
      <c r="C139" s="30">
        <v>21.0</v>
      </c>
      <c r="D139" s="30">
        <v>27.0</v>
      </c>
      <c r="E139" s="30">
        <v>3.0</v>
      </c>
      <c r="F139" s="30">
        <f t="shared" si="5"/>
        <v>21</v>
      </c>
      <c r="G139" s="30">
        <f t="shared" si="2"/>
        <v>16.875</v>
      </c>
      <c r="H139" s="32">
        <f t="shared" si="3"/>
        <v>1</v>
      </c>
      <c r="I139" s="32">
        <f t="shared" si="4"/>
        <v>38.875</v>
      </c>
      <c r="J139" s="30" t="s">
        <v>65</v>
      </c>
    </row>
    <row r="140">
      <c r="A140" s="30" t="s">
        <v>686</v>
      </c>
      <c r="B140" s="30" t="s">
        <v>687</v>
      </c>
      <c r="C140" s="30">
        <v>20.0</v>
      </c>
      <c r="D140" s="30">
        <v>30.0</v>
      </c>
      <c r="E140" s="30">
        <v>0.0</v>
      </c>
      <c r="F140" s="30">
        <f t="shared" si="5"/>
        <v>20</v>
      </c>
      <c r="G140" s="30">
        <f t="shared" si="2"/>
        <v>18.75</v>
      </c>
      <c r="H140" s="32">
        <f t="shared" si="3"/>
        <v>0</v>
      </c>
      <c r="I140" s="32">
        <f t="shared" si="4"/>
        <v>38.75</v>
      </c>
    </row>
    <row r="141">
      <c r="A141" s="30" t="s">
        <v>688</v>
      </c>
      <c r="B141" s="30" t="s">
        <v>689</v>
      </c>
      <c r="C141" s="30">
        <v>21.0</v>
      </c>
      <c r="D141" s="30">
        <v>28.0</v>
      </c>
      <c r="E141" s="30">
        <v>0.0</v>
      </c>
      <c r="F141" s="30">
        <f t="shared" si="5"/>
        <v>21</v>
      </c>
      <c r="G141" s="30">
        <f t="shared" si="2"/>
        <v>17.5</v>
      </c>
      <c r="H141" s="32">
        <f t="shared" si="3"/>
        <v>0</v>
      </c>
      <c r="I141" s="32">
        <f t="shared" si="4"/>
        <v>38.5</v>
      </c>
    </row>
    <row r="142">
      <c r="A142" s="30" t="s">
        <v>690</v>
      </c>
      <c r="B142" s="30" t="s">
        <v>691</v>
      </c>
      <c r="C142" s="30">
        <v>24.0</v>
      </c>
      <c r="D142" s="30">
        <v>23.0</v>
      </c>
      <c r="E142" s="30">
        <v>0.0</v>
      </c>
      <c r="F142" s="30">
        <f t="shared" si="5"/>
        <v>24</v>
      </c>
      <c r="G142" s="30">
        <f t="shared" si="2"/>
        <v>14.375</v>
      </c>
      <c r="H142" s="32">
        <f t="shared" si="3"/>
        <v>0</v>
      </c>
      <c r="I142" s="32">
        <f t="shared" si="4"/>
        <v>38.375</v>
      </c>
    </row>
    <row r="143">
      <c r="A143" s="30" t="s">
        <v>285</v>
      </c>
      <c r="B143" s="30" t="s">
        <v>286</v>
      </c>
      <c r="C143" s="30">
        <v>29.0</v>
      </c>
      <c r="D143" s="30">
        <v>15.0</v>
      </c>
      <c r="E143" s="30">
        <v>0.0</v>
      </c>
      <c r="F143" s="30">
        <f t="shared" si="5"/>
        <v>29</v>
      </c>
      <c r="G143" s="30">
        <f t="shared" si="2"/>
        <v>9.375</v>
      </c>
      <c r="H143" s="32">
        <f t="shared" si="3"/>
        <v>0</v>
      </c>
      <c r="I143" s="32">
        <f t="shared" si="4"/>
        <v>38.375</v>
      </c>
      <c r="J143" s="30" t="s">
        <v>65</v>
      </c>
    </row>
    <row r="144">
      <c r="A144" s="30" t="s">
        <v>692</v>
      </c>
      <c r="B144" s="30" t="s">
        <v>693</v>
      </c>
      <c r="C144" s="30">
        <v>45.0</v>
      </c>
      <c r="D144" s="30">
        <v>31.0</v>
      </c>
      <c r="E144" s="30">
        <v>6.0</v>
      </c>
      <c r="F144" s="30">
        <f>50*C145/50</f>
        <v>17</v>
      </c>
      <c r="G144" s="30">
        <f t="shared" si="2"/>
        <v>19.375</v>
      </c>
      <c r="H144" s="32">
        <f t="shared" si="3"/>
        <v>2</v>
      </c>
      <c r="I144" s="32">
        <f t="shared" si="4"/>
        <v>38.375</v>
      </c>
    </row>
    <row r="145">
      <c r="A145" s="30" t="s">
        <v>694</v>
      </c>
      <c r="B145" s="30" t="s">
        <v>695</v>
      </c>
      <c r="C145" s="30">
        <v>17.0</v>
      </c>
      <c r="D145" s="30">
        <v>34.0</v>
      </c>
      <c r="E145" s="30">
        <v>0.0</v>
      </c>
      <c r="F145" s="30">
        <f t="shared" ref="F145:F322" si="6">50*C145/50</f>
        <v>17</v>
      </c>
      <c r="G145" s="30">
        <f t="shared" si="2"/>
        <v>21.25</v>
      </c>
      <c r="H145" s="32">
        <f t="shared" si="3"/>
        <v>0</v>
      </c>
      <c r="I145" s="32">
        <f t="shared" si="4"/>
        <v>38.25</v>
      </c>
    </row>
    <row r="146">
      <c r="A146" s="30" t="s">
        <v>696</v>
      </c>
      <c r="B146" s="30" t="s">
        <v>697</v>
      </c>
      <c r="C146" s="30">
        <v>20.0</v>
      </c>
      <c r="D146" s="30">
        <v>29.0</v>
      </c>
      <c r="E146" s="30">
        <v>0.0</v>
      </c>
      <c r="F146" s="30">
        <f t="shared" si="6"/>
        <v>20</v>
      </c>
      <c r="G146" s="30">
        <f t="shared" si="2"/>
        <v>18.125</v>
      </c>
      <c r="H146" s="32">
        <f t="shared" si="3"/>
        <v>0</v>
      </c>
      <c r="I146" s="32">
        <f t="shared" si="4"/>
        <v>38.125</v>
      </c>
    </row>
    <row r="147">
      <c r="A147" s="30" t="s">
        <v>698</v>
      </c>
      <c r="B147" s="30" t="s">
        <v>699</v>
      </c>
      <c r="C147" s="30">
        <v>23.0</v>
      </c>
      <c r="D147" s="30">
        <v>24.0</v>
      </c>
      <c r="E147" s="30">
        <v>0.0</v>
      </c>
      <c r="F147" s="30">
        <f t="shared" si="6"/>
        <v>23</v>
      </c>
      <c r="G147" s="30">
        <f t="shared" si="2"/>
        <v>15</v>
      </c>
      <c r="H147" s="32">
        <f t="shared" si="3"/>
        <v>0</v>
      </c>
      <c r="I147" s="32">
        <f t="shared" si="4"/>
        <v>38</v>
      </c>
    </row>
    <row r="148">
      <c r="A148" s="30" t="s">
        <v>700</v>
      </c>
      <c r="B148" s="30" t="s">
        <v>701</v>
      </c>
      <c r="C148" s="30">
        <v>19.0</v>
      </c>
      <c r="D148" s="30">
        <v>30.0</v>
      </c>
      <c r="E148" s="30">
        <v>0.0</v>
      </c>
      <c r="F148" s="30">
        <f t="shared" si="6"/>
        <v>19</v>
      </c>
      <c r="G148" s="30">
        <f t="shared" si="2"/>
        <v>18.75</v>
      </c>
      <c r="H148" s="32">
        <f t="shared" si="3"/>
        <v>0</v>
      </c>
      <c r="I148" s="32">
        <f t="shared" si="4"/>
        <v>37.75</v>
      </c>
    </row>
    <row r="149">
      <c r="A149" s="30" t="s">
        <v>221</v>
      </c>
      <c r="B149" s="30" t="s">
        <v>222</v>
      </c>
      <c r="C149" s="30">
        <v>21.0</v>
      </c>
      <c r="D149" s="30">
        <v>24.0</v>
      </c>
      <c r="E149" s="30">
        <v>5.0</v>
      </c>
      <c r="F149" s="30">
        <f t="shared" si="6"/>
        <v>21</v>
      </c>
      <c r="G149" s="30">
        <f t="shared" si="2"/>
        <v>15</v>
      </c>
      <c r="H149" s="32">
        <f t="shared" si="3"/>
        <v>1.666666667</v>
      </c>
      <c r="I149" s="32">
        <f t="shared" si="4"/>
        <v>37.66666667</v>
      </c>
      <c r="J149" s="30" t="s">
        <v>69</v>
      </c>
    </row>
    <row r="150">
      <c r="A150" s="30" t="s">
        <v>269</v>
      </c>
      <c r="B150" s="30" t="s">
        <v>270</v>
      </c>
      <c r="C150" s="30">
        <v>22.0</v>
      </c>
      <c r="D150" s="30">
        <v>25.0</v>
      </c>
      <c r="E150" s="30">
        <v>0.0</v>
      </c>
      <c r="F150" s="30">
        <f t="shared" si="6"/>
        <v>22</v>
      </c>
      <c r="G150" s="30">
        <f t="shared" si="2"/>
        <v>15.625</v>
      </c>
      <c r="H150" s="32">
        <f t="shared" si="3"/>
        <v>0</v>
      </c>
      <c r="I150" s="32">
        <f t="shared" si="4"/>
        <v>37.625</v>
      </c>
      <c r="J150" s="30" t="s">
        <v>69</v>
      </c>
    </row>
    <row r="151">
      <c r="A151" s="30" t="s">
        <v>702</v>
      </c>
      <c r="B151" s="30" t="s">
        <v>703</v>
      </c>
      <c r="C151" s="30">
        <v>30.0</v>
      </c>
      <c r="D151" s="30">
        <v>12.0</v>
      </c>
      <c r="E151" s="30">
        <v>0.0</v>
      </c>
      <c r="F151" s="30">
        <f t="shared" si="6"/>
        <v>30</v>
      </c>
      <c r="G151" s="30">
        <f t="shared" si="2"/>
        <v>7.5</v>
      </c>
      <c r="H151" s="32">
        <f t="shared" si="3"/>
        <v>0</v>
      </c>
      <c r="I151" s="32">
        <f t="shared" si="4"/>
        <v>37.5</v>
      </c>
    </row>
    <row r="152">
      <c r="A152" s="30" t="s">
        <v>161</v>
      </c>
      <c r="B152" s="30" t="s">
        <v>162</v>
      </c>
      <c r="C152" s="30">
        <v>23.0</v>
      </c>
      <c r="D152" s="30">
        <v>23.0</v>
      </c>
      <c r="E152" s="30">
        <v>0.0</v>
      </c>
      <c r="F152" s="30">
        <f t="shared" si="6"/>
        <v>23</v>
      </c>
      <c r="G152" s="30">
        <f t="shared" si="2"/>
        <v>14.375</v>
      </c>
      <c r="H152" s="32">
        <f t="shared" si="3"/>
        <v>0</v>
      </c>
      <c r="I152" s="32">
        <f t="shared" si="4"/>
        <v>37.375</v>
      </c>
      <c r="J152" s="30" t="s">
        <v>65</v>
      </c>
    </row>
    <row r="153">
      <c r="A153" s="30" t="s">
        <v>704</v>
      </c>
      <c r="B153" s="30" t="s">
        <v>705</v>
      </c>
      <c r="C153" s="30">
        <v>23.0</v>
      </c>
      <c r="D153" s="30">
        <v>23.0</v>
      </c>
      <c r="E153" s="30">
        <v>0.0</v>
      </c>
      <c r="F153" s="30">
        <f t="shared" si="6"/>
        <v>23</v>
      </c>
      <c r="G153" s="30">
        <f t="shared" si="2"/>
        <v>14.375</v>
      </c>
      <c r="H153" s="32">
        <f t="shared" si="3"/>
        <v>0</v>
      </c>
      <c r="I153" s="32">
        <f t="shared" si="4"/>
        <v>37.375</v>
      </c>
    </row>
    <row r="154">
      <c r="A154" s="30" t="s">
        <v>706</v>
      </c>
      <c r="B154" s="30" t="s">
        <v>707</v>
      </c>
      <c r="C154" s="30">
        <v>19.0</v>
      </c>
      <c r="D154" s="30">
        <v>26.0</v>
      </c>
      <c r="E154" s="30">
        <v>6.0</v>
      </c>
      <c r="F154" s="30">
        <f t="shared" si="6"/>
        <v>19</v>
      </c>
      <c r="G154" s="30">
        <f t="shared" si="2"/>
        <v>16.25</v>
      </c>
      <c r="H154" s="32">
        <f t="shared" si="3"/>
        <v>2</v>
      </c>
      <c r="I154" s="32">
        <f t="shared" si="4"/>
        <v>37.25</v>
      </c>
    </row>
    <row r="155">
      <c r="A155" s="30" t="s">
        <v>132</v>
      </c>
      <c r="B155" s="30" t="s">
        <v>133</v>
      </c>
      <c r="C155" s="30">
        <v>21.0</v>
      </c>
      <c r="D155" s="30">
        <v>26.0</v>
      </c>
      <c r="E155" s="30">
        <v>0.0</v>
      </c>
      <c r="F155" s="30">
        <f t="shared" si="6"/>
        <v>21</v>
      </c>
      <c r="G155" s="30">
        <f t="shared" si="2"/>
        <v>16.25</v>
      </c>
      <c r="H155" s="32">
        <f t="shared" si="3"/>
        <v>0</v>
      </c>
      <c r="I155" s="32">
        <f t="shared" si="4"/>
        <v>37.25</v>
      </c>
      <c r="J155" s="30" t="s">
        <v>65</v>
      </c>
    </row>
    <row r="156">
      <c r="A156" s="30" t="s">
        <v>708</v>
      </c>
      <c r="B156" s="30" t="s">
        <v>709</v>
      </c>
      <c r="C156" s="30">
        <v>17.0</v>
      </c>
      <c r="D156" s="30">
        <v>32.0</v>
      </c>
      <c r="E156" s="30">
        <v>0.0</v>
      </c>
      <c r="F156" s="30">
        <f t="shared" si="6"/>
        <v>17</v>
      </c>
      <c r="G156" s="30">
        <f t="shared" si="2"/>
        <v>20</v>
      </c>
      <c r="H156" s="32">
        <f t="shared" si="3"/>
        <v>0</v>
      </c>
      <c r="I156" s="32">
        <f t="shared" si="4"/>
        <v>37</v>
      </c>
    </row>
    <row r="157">
      <c r="A157" s="30" t="s">
        <v>431</v>
      </c>
      <c r="B157" s="30" t="s">
        <v>432</v>
      </c>
      <c r="C157" s="30">
        <v>22.0</v>
      </c>
      <c r="D157" s="30">
        <v>24.0</v>
      </c>
      <c r="E157" s="30">
        <v>0.0</v>
      </c>
      <c r="F157" s="30">
        <f t="shared" si="6"/>
        <v>22</v>
      </c>
      <c r="G157" s="30">
        <f t="shared" si="2"/>
        <v>15</v>
      </c>
      <c r="H157" s="32">
        <f t="shared" si="3"/>
        <v>0</v>
      </c>
      <c r="I157" s="32">
        <f t="shared" si="4"/>
        <v>37</v>
      </c>
      <c r="J157" s="30" t="s">
        <v>69</v>
      </c>
    </row>
    <row r="158">
      <c r="A158" s="30" t="s">
        <v>710</v>
      </c>
      <c r="B158" s="30" t="s">
        <v>711</v>
      </c>
      <c r="C158" s="30">
        <v>25.0</v>
      </c>
      <c r="D158" s="30">
        <v>19.0</v>
      </c>
      <c r="E158" s="30">
        <v>0.0</v>
      </c>
      <c r="F158" s="30">
        <f t="shared" si="6"/>
        <v>25</v>
      </c>
      <c r="G158" s="30">
        <f t="shared" si="2"/>
        <v>11.875</v>
      </c>
      <c r="H158" s="32">
        <f t="shared" si="3"/>
        <v>0</v>
      </c>
      <c r="I158" s="32">
        <f t="shared" si="4"/>
        <v>36.875</v>
      </c>
    </row>
    <row r="159">
      <c r="A159" s="30" t="s">
        <v>712</v>
      </c>
      <c r="B159" s="30" t="s">
        <v>713</v>
      </c>
      <c r="C159" s="30">
        <v>30.0</v>
      </c>
      <c r="D159" s="30">
        <v>11.0</v>
      </c>
      <c r="E159" s="30">
        <v>0.0</v>
      </c>
      <c r="F159" s="30">
        <f t="shared" si="6"/>
        <v>30</v>
      </c>
      <c r="G159" s="30">
        <f t="shared" si="2"/>
        <v>6.875</v>
      </c>
      <c r="H159" s="32">
        <f t="shared" si="3"/>
        <v>0</v>
      </c>
      <c r="I159" s="32">
        <f t="shared" si="4"/>
        <v>36.875</v>
      </c>
    </row>
    <row r="160">
      <c r="A160" s="30" t="s">
        <v>178</v>
      </c>
      <c r="B160" s="30" t="s">
        <v>179</v>
      </c>
      <c r="C160" s="30">
        <v>21.0</v>
      </c>
      <c r="D160" s="30">
        <v>25.0</v>
      </c>
      <c r="E160" s="30">
        <v>0.0</v>
      </c>
      <c r="F160" s="30">
        <f t="shared" si="6"/>
        <v>21</v>
      </c>
      <c r="G160" s="30">
        <f t="shared" si="2"/>
        <v>15.625</v>
      </c>
      <c r="H160" s="32">
        <f t="shared" si="3"/>
        <v>0</v>
      </c>
      <c r="I160" s="32">
        <f t="shared" si="4"/>
        <v>36.625</v>
      </c>
      <c r="J160" s="30" t="s">
        <v>65</v>
      </c>
    </row>
    <row r="161">
      <c r="A161" s="30" t="s">
        <v>714</v>
      </c>
      <c r="B161" s="30" t="s">
        <v>715</v>
      </c>
      <c r="C161" s="30">
        <v>21.0</v>
      </c>
      <c r="D161" s="30">
        <v>25.0</v>
      </c>
      <c r="E161" s="30">
        <v>0.0</v>
      </c>
      <c r="F161" s="30">
        <f t="shared" si="6"/>
        <v>21</v>
      </c>
      <c r="G161" s="30">
        <f t="shared" si="2"/>
        <v>15.625</v>
      </c>
      <c r="H161" s="32">
        <f t="shared" si="3"/>
        <v>0</v>
      </c>
      <c r="I161" s="32">
        <f t="shared" si="4"/>
        <v>36.625</v>
      </c>
    </row>
    <row r="162">
      <c r="A162" s="30" t="s">
        <v>716</v>
      </c>
      <c r="B162" s="30" t="s">
        <v>717</v>
      </c>
      <c r="C162" s="30">
        <v>19.0</v>
      </c>
      <c r="D162" s="30">
        <v>28.0</v>
      </c>
      <c r="E162" s="30">
        <v>0.0</v>
      </c>
      <c r="F162" s="30">
        <f t="shared" si="6"/>
        <v>19</v>
      </c>
      <c r="G162" s="30">
        <f t="shared" si="2"/>
        <v>17.5</v>
      </c>
      <c r="H162" s="32">
        <f t="shared" si="3"/>
        <v>0</v>
      </c>
      <c r="I162" s="32">
        <f t="shared" si="4"/>
        <v>36.5</v>
      </c>
    </row>
    <row r="163">
      <c r="A163" s="30" t="s">
        <v>115</v>
      </c>
      <c r="B163" s="30" t="s">
        <v>116</v>
      </c>
      <c r="C163" s="30">
        <v>22.0</v>
      </c>
      <c r="D163" s="30">
        <v>23.0</v>
      </c>
      <c r="E163" s="30">
        <v>0.0</v>
      </c>
      <c r="F163" s="30">
        <f t="shared" si="6"/>
        <v>22</v>
      </c>
      <c r="G163" s="30">
        <f t="shared" si="2"/>
        <v>14.375</v>
      </c>
      <c r="H163" s="32">
        <f t="shared" si="3"/>
        <v>0</v>
      </c>
      <c r="I163" s="32">
        <f t="shared" si="4"/>
        <v>36.375</v>
      </c>
      <c r="J163" s="30" t="s">
        <v>69</v>
      </c>
    </row>
    <row r="164">
      <c r="A164" s="30" t="s">
        <v>129</v>
      </c>
      <c r="B164" s="30" t="s">
        <v>130</v>
      </c>
      <c r="C164" s="30">
        <v>22.0</v>
      </c>
      <c r="D164" s="30">
        <v>23.0</v>
      </c>
      <c r="E164" s="30">
        <v>0.0</v>
      </c>
      <c r="F164" s="30">
        <f t="shared" si="6"/>
        <v>22</v>
      </c>
      <c r="G164" s="30">
        <f t="shared" si="2"/>
        <v>14.375</v>
      </c>
      <c r="H164" s="32">
        <f t="shared" si="3"/>
        <v>0</v>
      </c>
      <c r="I164" s="32">
        <f t="shared" si="4"/>
        <v>36.375</v>
      </c>
      <c r="J164" s="30" t="s">
        <v>69</v>
      </c>
    </row>
    <row r="165">
      <c r="A165" s="30" t="s">
        <v>718</v>
      </c>
      <c r="B165" s="30" t="s">
        <v>719</v>
      </c>
      <c r="C165" s="30">
        <v>22.0</v>
      </c>
      <c r="D165" s="30">
        <v>23.0</v>
      </c>
      <c r="E165" s="30">
        <v>0.0</v>
      </c>
      <c r="F165" s="30">
        <f t="shared" si="6"/>
        <v>22</v>
      </c>
      <c r="G165" s="30">
        <f t="shared" si="2"/>
        <v>14.375</v>
      </c>
      <c r="H165" s="32">
        <f t="shared" si="3"/>
        <v>0</v>
      </c>
      <c r="I165" s="32">
        <f t="shared" si="4"/>
        <v>36.375</v>
      </c>
    </row>
    <row r="166">
      <c r="A166" s="30" t="s">
        <v>720</v>
      </c>
      <c r="B166" s="30" t="s">
        <v>721</v>
      </c>
      <c r="C166" s="30">
        <v>27.0</v>
      </c>
      <c r="D166" s="30">
        <v>15.0</v>
      </c>
      <c r="E166" s="30">
        <v>0.0</v>
      </c>
      <c r="F166" s="30">
        <f t="shared" si="6"/>
        <v>27</v>
      </c>
      <c r="G166" s="30">
        <f t="shared" si="2"/>
        <v>9.375</v>
      </c>
      <c r="H166" s="32">
        <f t="shared" si="3"/>
        <v>0</v>
      </c>
      <c r="I166" s="32">
        <f t="shared" si="4"/>
        <v>36.375</v>
      </c>
    </row>
    <row r="167">
      <c r="A167" s="30" t="s">
        <v>722</v>
      </c>
      <c r="B167" s="30" t="s">
        <v>723</v>
      </c>
      <c r="C167" s="30">
        <v>17.0</v>
      </c>
      <c r="D167" s="30">
        <v>31.0</v>
      </c>
      <c r="E167" s="30">
        <v>0.0</v>
      </c>
      <c r="F167" s="30">
        <f t="shared" si="6"/>
        <v>17</v>
      </c>
      <c r="G167" s="30">
        <f t="shared" si="2"/>
        <v>19.375</v>
      </c>
      <c r="H167" s="32">
        <f t="shared" si="3"/>
        <v>0</v>
      </c>
      <c r="I167" s="32">
        <f t="shared" si="4"/>
        <v>36.375</v>
      </c>
    </row>
    <row r="168">
      <c r="A168" s="30" t="s">
        <v>724</v>
      </c>
      <c r="B168" s="30" t="s">
        <v>725</v>
      </c>
      <c r="C168" s="30">
        <v>20.0</v>
      </c>
      <c r="D168" s="30">
        <v>26.0</v>
      </c>
      <c r="E168" s="30">
        <v>0.0</v>
      </c>
      <c r="F168" s="30">
        <f t="shared" si="6"/>
        <v>20</v>
      </c>
      <c r="G168" s="30">
        <f t="shared" si="2"/>
        <v>16.25</v>
      </c>
      <c r="H168" s="32">
        <f t="shared" si="3"/>
        <v>0</v>
      </c>
      <c r="I168" s="32">
        <f t="shared" si="4"/>
        <v>36.25</v>
      </c>
    </row>
    <row r="169">
      <c r="A169" s="30" t="s">
        <v>726</v>
      </c>
      <c r="B169" s="30" t="s">
        <v>727</v>
      </c>
      <c r="C169" s="30">
        <v>18.0</v>
      </c>
      <c r="D169" s="30">
        <v>29.0</v>
      </c>
      <c r="E169" s="30">
        <v>0.0</v>
      </c>
      <c r="F169" s="30">
        <f t="shared" si="6"/>
        <v>18</v>
      </c>
      <c r="G169" s="30">
        <f t="shared" si="2"/>
        <v>18.125</v>
      </c>
      <c r="H169" s="32">
        <f t="shared" si="3"/>
        <v>0</v>
      </c>
      <c r="I169" s="32">
        <f t="shared" si="4"/>
        <v>36.125</v>
      </c>
    </row>
    <row r="170">
      <c r="A170" s="30" t="s">
        <v>728</v>
      </c>
      <c r="B170" s="30" t="s">
        <v>729</v>
      </c>
      <c r="C170" s="30">
        <v>18.0</v>
      </c>
      <c r="D170" s="30">
        <v>29.0</v>
      </c>
      <c r="E170" s="30">
        <v>0.0</v>
      </c>
      <c r="F170" s="30">
        <f t="shared" si="6"/>
        <v>18</v>
      </c>
      <c r="G170" s="30">
        <f t="shared" si="2"/>
        <v>18.125</v>
      </c>
      <c r="H170" s="32">
        <f t="shared" si="3"/>
        <v>0</v>
      </c>
      <c r="I170" s="32">
        <f t="shared" si="4"/>
        <v>36.125</v>
      </c>
    </row>
    <row r="171">
      <c r="A171" s="30" t="s">
        <v>730</v>
      </c>
      <c r="B171" s="30" t="s">
        <v>731</v>
      </c>
      <c r="C171" s="30">
        <v>26.0</v>
      </c>
      <c r="D171" s="30">
        <v>16.0</v>
      </c>
      <c r="E171" s="30">
        <v>0.0</v>
      </c>
      <c r="F171" s="30">
        <f t="shared" si="6"/>
        <v>26</v>
      </c>
      <c r="G171" s="30">
        <f t="shared" si="2"/>
        <v>10</v>
      </c>
      <c r="H171" s="32">
        <f t="shared" si="3"/>
        <v>0</v>
      </c>
      <c r="I171" s="32">
        <f t="shared" si="4"/>
        <v>36</v>
      </c>
    </row>
    <row r="172">
      <c r="A172" s="30" t="s">
        <v>126</v>
      </c>
      <c r="B172" s="30" t="s">
        <v>127</v>
      </c>
      <c r="C172" s="30">
        <v>14.0</v>
      </c>
      <c r="D172" s="30">
        <v>35.0</v>
      </c>
      <c r="E172" s="30">
        <v>0.0</v>
      </c>
      <c r="F172" s="30">
        <f t="shared" si="6"/>
        <v>14</v>
      </c>
      <c r="G172" s="30">
        <f t="shared" si="2"/>
        <v>21.875</v>
      </c>
      <c r="H172" s="32">
        <f t="shared" si="3"/>
        <v>0</v>
      </c>
      <c r="I172" s="32">
        <f t="shared" si="4"/>
        <v>35.875</v>
      </c>
      <c r="J172" s="30" t="s">
        <v>99</v>
      </c>
    </row>
    <row r="173">
      <c r="A173" s="30" t="s">
        <v>732</v>
      </c>
      <c r="B173" s="30" t="s">
        <v>733</v>
      </c>
      <c r="C173" s="30">
        <v>16.0</v>
      </c>
      <c r="D173" s="30">
        <v>29.0</v>
      </c>
      <c r="E173" s="30">
        <v>5.0</v>
      </c>
      <c r="F173" s="30">
        <f t="shared" si="6"/>
        <v>16</v>
      </c>
      <c r="G173" s="30">
        <f t="shared" si="2"/>
        <v>18.125</v>
      </c>
      <c r="H173" s="32">
        <f t="shared" si="3"/>
        <v>1.666666667</v>
      </c>
      <c r="I173" s="32">
        <f t="shared" si="4"/>
        <v>35.79166667</v>
      </c>
    </row>
    <row r="174">
      <c r="A174" s="30" t="s">
        <v>201</v>
      </c>
      <c r="B174" s="30" t="s">
        <v>202</v>
      </c>
      <c r="C174" s="30">
        <v>27.0</v>
      </c>
      <c r="D174" s="30">
        <v>14.0</v>
      </c>
      <c r="E174" s="30">
        <v>0.0</v>
      </c>
      <c r="F174" s="30">
        <f t="shared" si="6"/>
        <v>27</v>
      </c>
      <c r="G174" s="30">
        <f t="shared" si="2"/>
        <v>8.75</v>
      </c>
      <c r="H174" s="32">
        <f t="shared" si="3"/>
        <v>0</v>
      </c>
      <c r="I174" s="32">
        <f t="shared" si="4"/>
        <v>35.75</v>
      </c>
      <c r="J174" s="30" t="s">
        <v>65</v>
      </c>
    </row>
    <row r="175">
      <c r="A175" s="30" t="s">
        <v>734</v>
      </c>
      <c r="B175" s="30" t="s">
        <v>735</v>
      </c>
      <c r="C175" s="30">
        <v>20.0</v>
      </c>
      <c r="D175" s="30">
        <v>25.0</v>
      </c>
      <c r="E175" s="30">
        <v>0.0</v>
      </c>
      <c r="F175" s="30">
        <f t="shared" si="6"/>
        <v>20</v>
      </c>
      <c r="G175" s="30">
        <f t="shared" si="2"/>
        <v>15.625</v>
      </c>
      <c r="H175" s="32">
        <f t="shared" si="3"/>
        <v>0</v>
      </c>
      <c r="I175" s="32">
        <f t="shared" si="4"/>
        <v>35.625</v>
      </c>
    </row>
    <row r="176">
      <c r="A176" s="30" t="s">
        <v>736</v>
      </c>
      <c r="B176" s="30" t="s">
        <v>737</v>
      </c>
      <c r="C176" s="30">
        <v>19.0</v>
      </c>
      <c r="D176" s="30">
        <v>26.0</v>
      </c>
      <c r="E176" s="30">
        <v>0.0</v>
      </c>
      <c r="F176" s="30">
        <f t="shared" si="6"/>
        <v>19</v>
      </c>
      <c r="G176" s="30">
        <f t="shared" si="2"/>
        <v>16.25</v>
      </c>
      <c r="H176" s="32">
        <f t="shared" si="3"/>
        <v>0</v>
      </c>
      <c r="I176" s="32">
        <f t="shared" si="4"/>
        <v>35.25</v>
      </c>
    </row>
    <row r="177">
      <c r="A177" s="30" t="s">
        <v>738</v>
      </c>
      <c r="B177" s="30" t="s">
        <v>739</v>
      </c>
      <c r="C177" s="30">
        <v>19.0</v>
      </c>
      <c r="D177" s="30">
        <v>26.0</v>
      </c>
      <c r="E177" s="30">
        <v>0.0</v>
      </c>
      <c r="F177" s="30">
        <f t="shared" si="6"/>
        <v>19</v>
      </c>
      <c r="G177" s="30">
        <f t="shared" si="2"/>
        <v>16.25</v>
      </c>
      <c r="H177" s="32">
        <f t="shared" si="3"/>
        <v>0</v>
      </c>
      <c r="I177" s="32">
        <f t="shared" si="4"/>
        <v>35.25</v>
      </c>
    </row>
    <row r="178">
      <c r="A178" s="30" t="s">
        <v>740</v>
      </c>
      <c r="B178" s="30" t="s">
        <v>741</v>
      </c>
      <c r="C178" s="30">
        <v>27.0</v>
      </c>
      <c r="D178" s="30">
        <v>13.0</v>
      </c>
      <c r="E178" s="30">
        <v>0.0</v>
      </c>
      <c r="F178" s="30">
        <f t="shared" si="6"/>
        <v>27</v>
      </c>
      <c r="G178" s="30">
        <f t="shared" si="2"/>
        <v>8.125</v>
      </c>
      <c r="H178" s="32">
        <f t="shared" si="3"/>
        <v>0</v>
      </c>
      <c r="I178" s="32">
        <f t="shared" si="4"/>
        <v>35.125</v>
      </c>
    </row>
    <row r="179">
      <c r="A179" s="30" t="s">
        <v>742</v>
      </c>
      <c r="B179" s="30" t="s">
        <v>743</v>
      </c>
      <c r="C179" s="30">
        <v>22.0</v>
      </c>
      <c r="D179" s="30">
        <v>21.0</v>
      </c>
      <c r="E179" s="30">
        <v>0.0</v>
      </c>
      <c r="F179" s="30">
        <f t="shared" si="6"/>
        <v>22</v>
      </c>
      <c r="G179" s="30">
        <f t="shared" si="2"/>
        <v>13.125</v>
      </c>
      <c r="H179" s="32">
        <f t="shared" si="3"/>
        <v>0</v>
      </c>
      <c r="I179" s="32">
        <f t="shared" si="4"/>
        <v>35.125</v>
      </c>
    </row>
    <row r="180">
      <c r="A180" s="30" t="s">
        <v>744</v>
      </c>
      <c r="B180" s="30" t="s">
        <v>745</v>
      </c>
      <c r="C180" s="30">
        <v>20.0</v>
      </c>
      <c r="D180" s="30">
        <v>23.0</v>
      </c>
      <c r="E180" s="30">
        <v>0.0</v>
      </c>
      <c r="F180" s="30">
        <f t="shared" si="6"/>
        <v>20</v>
      </c>
      <c r="G180" s="30">
        <f t="shared" si="2"/>
        <v>14.375</v>
      </c>
      <c r="H180" s="32">
        <f t="shared" si="3"/>
        <v>0</v>
      </c>
      <c r="I180" s="32">
        <f t="shared" si="4"/>
        <v>34.375</v>
      </c>
    </row>
    <row r="181">
      <c r="A181" s="30" t="s">
        <v>746</v>
      </c>
      <c r="B181" s="30" t="s">
        <v>747</v>
      </c>
      <c r="C181" s="30">
        <v>20.0</v>
      </c>
      <c r="D181" s="30">
        <v>23.0</v>
      </c>
      <c r="E181" s="30">
        <v>0.0</v>
      </c>
      <c r="F181" s="30">
        <f t="shared" si="6"/>
        <v>20</v>
      </c>
      <c r="G181" s="30">
        <f t="shared" si="2"/>
        <v>14.375</v>
      </c>
      <c r="H181" s="32">
        <f t="shared" si="3"/>
        <v>0</v>
      </c>
      <c r="I181" s="32">
        <f t="shared" si="4"/>
        <v>34.375</v>
      </c>
    </row>
    <row r="182">
      <c r="A182" s="30" t="s">
        <v>748</v>
      </c>
      <c r="B182" s="30" t="s">
        <v>749</v>
      </c>
      <c r="C182" s="30">
        <v>17.0</v>
      </c>
      <c r="D182" s="30">
        <v>27.0</v>
      </c>
      <c r="E182" s="30">
        <v>0.0</v>
      </c>
      <c r="F182" s="30">
        <f t="shared" si="6"/>
        <v>17</v>
      </c>
      <c r="G182" s="30">
        <f t="shared" si="2"/>
        <v>16.875</v>
      </c>
      <c r="H182" s="32">
        <f t="shared" si="3"/>
        <v>0</v>
      </c>
      <c r="I182" s="32">
        <f t="shared" si="4"/>
        <v>33.875</v>
      </c>
    </row>
    <row r="183">
      <c r="A183" s="30" t="s">
        <v>750</v>
      </c>
      <c r="B183" s="30" t="s">
        <v>751</v>
      </c>
      <c r="C183" s="30">
        <v>22.0</v>
      </c>
      <c r="D183" s="30">
        <v>19.0</v>
      </c>
      <c r="E183" s="30">
        <v>0.0</v>
      </c>
      <c r="F183" s="30">
        <f t="shared" si="6"/>
        <v>22</v>
      </c>
      <c r="G183" s="30">
        <f t="shared" si="2"/>
        <v>11.875</v>
      </c>
      <c r="H183" s="32">
        <f t="shared" si="3"/>
        <v>0</v>
      </c>
      <c r="I183" s="32">
        <f t="shared" si="4"/>
        <v>33.875</v>
      </c>
    </row>
    <row r="184">
      <c r="A184" s="30" t="s">
        <v>752</v>
      </c>
      <c r="B184" s="30" t="s">
        <v>753</v>
      </c>
      <c r="C184" s="30">
        <v>20.0</v>
      </c>
      <c r="D184" s="30">
        <v>22.0</v>
      </c>
      <c r="E184" s="30">
        <v>0.0</v>
      </c>
      <c r="F184" s="30">
        <f t="shared" si="6"/>
        <v>20</v>
      </c>
      <c r="G184" s="30">
        <f t="shared" si="2"/>
        <v>13.75</v>
      </c>
      <c r="H184" s="32">
        <f t="shared" si="3"/>
        <v>0</v>
      </c>
      <c r="I184" s="32">
        <f t="shared" si="4"/>
        <v>33.75</v>
      </c>
    </row>
    <row r="185">
      <c r="A185" s="30" t="s">
        <v>754</v>
      </c>
      <c r="B185" s="30" t="s">
        <v>755</v>
      </c>
      <c r="C185" s="30">
        <v>12.0</v>
      </c>
      <c r="D185" s="30">
        <v>33.0</v>
      </c>
      <c r="E185" s="30">
        <v>3.0</v>
      </c>
      <c r="F185" s="30">
        <f t="shared" si="6"/>
        <v>12</v>
      </c>
      <c r="G185" s="30">
        <f t="shared" si="2"/>
        <v>20.625</v>
      </c>
      <c r="H185" s="32">
        <f t="shared" si="3"/>
        <v>1</v>
      </c>
      <c r="I185" s="32">
        <f t="shared" si="4"/>
        <v>33.625</v>
      </c>
    </row>
    <row r="186">
      <c r="A186" s="30" t="s">
        <v>374</v>
      </c>
      <c r="B186" s="30" t="s">
        <v>375</v>
      </c>
      <c r="C186" s="30">
        <v>29.0</v>
      </c>
      <c r="D186" s="30">
        <v>7.0</v>
      </c>
      <c r="E186" s="30">
        <v>0.0</v>
      </c>
      <c r="F186" s="30">
        <f t="shared" si="6"/>
        <v>29</v>
      </c>
      <c r="G186" s="30">
        <f t="shared" si="2"/>
        <v>4.375</v>
      </c>
      <c r="H186" s="32">
        <f t="shared" si="3"/>
        <v>0</v>
      </c>
      <c r="I186" s="32">
        <f t="shared" si="4"/>
        <v>33.375</v>
      </c>
      <c r="J186" s="30" t="s">
        <v>69</v>
      </c>
    </row>
    <row r="187">
      <c r="A187" s="30" t="s">
        <v>112</v>
      </c>
      <c r="B187" s="30" t="s">
        <v>113</v>
      </c>
      <c r="C187" s="30">
        <v>16.0</v>
      </c>
      <c r="D187" s="30">
        <v>26.0</v>
      </c>
      <c r="E187" s="30">
        <v>3.0</v>
      </c>
      <c r="F187" s="30">
        <f t="shared" si="6"/>
        <v>16</v>
      </c>
      <c r="G187" s="30">
        <f t="shared" si="2"/>
        <v>16.25</v>
      </c>
      <c r="H187" s="32">
        <f t="shared" si="3"/>
        <v>1</v>
      </c>
      <c r="I187" s="32">
        <f t="shared" si="4"/>
        <v>33.25</v>
      </c>
      <c r="J187" s="30" t="s">
        <v>65</v>
      </c>
    </row>
    <row r="188">
      <c r="A188" s="30" t="s">
        <v>756</v>
      </c>
      <c r="B188" s="30" t="s">
        <v>757</v>
      </c>
      <c r="C188" s="30">
        <v>16.0</v>
      </c>
      <c r="D188" s="30">
        <v>26.0</v>
      </c>
      <c r="E188" s="30">
        <v>3.0</v>
      </c>
      <c r="F188" s="30">
        <f t="shared" si="6"/>
        <v>16</v>
      </c>
      <c r="G188" s="30">
        <f t="shared" si="2"/>
        <v>16.25</v>
      </c>
      <c r="H188" s="32">
        <f t="shared" si="3"/>
        <v>1</v>
      </c>
      <c r="I188" s="32">
        <f t="shared" si="4"/>
        <v>33.25</v>
      </c>
    </row>
    <row r="189">
      <c r="A189" s="30" t="s">
        <v>758</v>
      </c>
      <c r="B189" s="30" t="s">
        <v>759</v>
      </c>
      <c r="C189" s="30">
        <v>27.0</v>
      </c>
      <c r="D189" s="30">
        <v>10.0</v>
      </c>
      <c r="E189" s="30">
        <v>0.0</v>
      </c>
      <c r="F189" s="30">
        <f t="shared" si="6"/>
        <v>27</v>
      </c>
      <c r="G189" s="30">
        <f t="shared" si="2"/>
        <v>6.25</v>
      </c>
      <c r="H189" s="32">
        <f t="shared" si="3"/>
        <v>0</v>
      </c>
      <c r="I189" s="32">
        <f t="shared" si="4"/>
        <v>33.25</v>
      </c>
    </row>
    <row r="190">
      <c r="A190" s="30" t="s">
        <v>760</v>
      </c>
      <c r="B190" s="30" t="s">
        <v>761</v>
      </c>
      <c r="C190" s="30">
        <v>17.0</v>
      </c>
      <c r="D190" s="30">
        <v>26.0</v>
      </c>
      <c r="E190" s="30">
        <v>0.0</v>
      </c>
      <c r="F190" s="30">
        <f t="shared" si="6"/>
        <v>17</v>
      </c>
      <c r="G190" s="30">
        <f t="shared" si="2"/>
        <v>16.25</v>
      </c>
      <c r="H190" s="32">
        <f t="shared" si="3"/>
        <v>0</v>
      </c>
      <c r="I190" s="32">
        <f t="shared" si="4"/>
        <v>33.25</v>
      </c>
    </row>
    <row r="191">
      <c r="A191" s="30" t="s">
        <v>762</v>
      </c>
      <c r="B191" s="30" t="s">
        <v>763</v>
      </c>
      <c r="C191" s="30">
        <v>17.0</v>
      </c>
      <c r="D191" s="30">
        <v>26.0</v>
      </c>
      <c r="E191" s="30">
        <v>0.0</v>
      </c>
      <c r="F191" s="30">
        <f t="shared" si="6"/>
        <v>17</v>
      </c>
      <c r="G191" s="30">
        <f t="shared" si="2"/>
        <v>16.25</v>
      </c>
      <c r="H191" s="32">
        <f t="shared" si="3"/>
        <v>0</v>
      </c>
      <c r="I191" s="32">
        <f t="shared" si="4"/>
        <v>33.25</v>
      </c>
    </row>
    <row r="192">
      <c r="A192" s="32" t="s">
        <v>764</v>
      </c>
      <c r="B192" s="32" t="s">
        <v>765</v>
      </c>
      <c r="C192" s="30">
        <v>20.0</v>
      </c>
      <c r="D192" s="32">
        <v>21.0</v>
      </c>
      <c r="E192" s="32">
        <v>0.0</v>
      </c>
      <c r="F192" s="30">
        <f t="shared" si="6"/>
        <v>20</v>
      </c>
      <c r="G192" s="30">
        <f t="shared" si="2"/>
        <v>13.125</v>
      </c>
      <c r="H192" s="32">
        <f t="shared" si="3"/>
        <v>0</v>
      </c>
      <c r="I192" s="32">
        <f t="shared" si="4"/>
        <v>33.125</v>
      </c>
    </row>
    <row r="193">
      <c r="A193" s="30" t="s">
        <v>766</v>
      </c>
      <c r="B193" s="30" t="s">
        <v>767</v>
      </c>
      <c r="C193" s="30">
        <v>25.0</v>
      </c>
      <c r="D193" s="30">
        <v>13.0</v>
      </c>
      <c r="E193" s="30">
        <v>0.0</v>
      </c>
      <c r="F193" s="30">
        <f t="shared" si="6"/>
        <v>25</v>
      </c>
      <c r="G193" s="30">
        <f t="shared" si="2"/>
        <v>8.125</v>
      </c>
      <c r="H193" s="32">
        <f t="shared" si="3"/>
        <v>0</v>
      </c>
      <c r="I193" s="32">
        <f t="shared" si="4"/>
        <v>33.125</v>
      </c>
    </row>
    <row r="194">
      <c r="A194" s="30" t="s">
        <v>768</v>
      </c>
      <c r="B194" s="30" t="s">
        <v>769</v>
      </c>
      <c r="C194" s="30">
        <v>15.0</v>
      </c>
      <c r="D194" s="30">
        <v>29.0</v>
      </c>
      <c r="E194" s="30">
        <v>0.0</v>
      </c>
      <c r="F194" s="30">
        <f t="shared" si="6"/>
        <v>15</v>
      </c>
      <c r="G194" s="30">
        <f t="shared" si="2"/>
        <v>18.125</v>
      </c>
      <c r="H194" s="32">
        <f t="shared" si="3"/>
        <v>0</v>
      </c>
      <c r="I194" s="32">
        <f t="shared" si="4"/>
        <v>33.125</v>
      </c>
    </row>
    <row r="195">
      <c r="A195" s="30" t="s">
        <v>770</v>
      </c>
      <c r="B195" s="30" t="s">
        <v>771</v>
      </c>
      <c r="C195" s="30">
        <v>13.0</v>
      </c>
      <c r="D195" s="30">
        <v>28.0</v>
      </c>
      <c r="E195" s="30">
        <v>6.0</v>
      </c>
      <c r="F195" s="30">
        <f t="shared" si="6"/>
        <v>13</v>
      </c>
      <c r="G195" s="30">
        <f t="shared" si="2"/>
        <v>17.5</v>
      </c>
      <c r="H195" s="32">
        <f t="shared" si="3"/>
        <v>2</v>
      </c>
      <c r="I195" s="32">
        <f t="shared" si="4"/>
        <v>32.5</v>
      </c>
    </row>
    <row r="196">
      <c r="A196" s="30" t="s">
        <v>772</v>
      </c>
      <c r="B196" s="30" t="s">
        <v>773</v>
      </c>
      <c r="C196" s="30">
        <v>16.0</v>
      </c>
      <c r="D196" s="30">
        <v>26.0</v>
      </c>
      <c r="E196" s="30">
        <v>0.0</v>
      </c>
      <c r="F196" s="30">
        <f t="shared" si="6"/>
        <v>16</v>
      </c>
      <c r="G196" s="30">
        <f t="shared" si="2"/>
        <v>16.25</v>
      </c>
      <c r="H196" s="32">
        <f t="shared" si="3"/>
        <v>0</v>
      </c>
      <c r="I196" s="32">
        <f t="shared" si="4"/>
        <v>32.25</v>
      </c>
    </row>
    <row r="197">
      <c r="A197" s="99" t="s">
        <v>264</v>
      </c>
      <c r="B197" s="30" t="s">
        <v>265</v>
      </c>
      <c r="C197" s="30">
        <v>26.0</v>
      </c>
      <c r="D197" s="30">
        <v>10.0</v>
      </c>
      <c r="E197" s="30">
        <v>0.0</v>
      </c>
      <c r="F197" s="30">
        <f t="shared" si="6"/>
        <v>26</v>
      </c>
      <c r="G197" s="30">
        <f t="shared" si="2"/>
        <v>6.25</v>
      </c>
      <c r="H197" s="32">
        <f t="shared" si="3"/>
        <v>0</v>
      </c>
      <c r="I197" s="32">
        <f t="shared" si="4"/>
        <v>32.25</v>
      </c>
      <c r="J197" s="30" t="s">
        <v>69</v>
      </c>
    </row>
    <row r="198">
      <c r="A198" s="30" t="s">
        <v>774</v>
      </c>
      <c r="B198" s="30" t="s">
        <v>775</v>
      </c>
      <c r="C198" s="30">
        <v>24.0</v>
      </c>
      <c r="D198" s="30">
        <v>13.0</v>
      </c>
      <c r="E198" s="30">
        <v>0.0</v>
      </c>
      <c r="F198" s="30">
        <f t="shared" si="6"/>
        <v>24</v>
      </c>
      <c r="G198" s="30">
        <f t="shared" si="2"/>
        <v>8.125</v>
      </c>
      <c r="H198" s="32">
        <f t="shared" si="3"/>
        <v>0</v>
      </c>
      <c r="I198" s="32">
        <f t="shared" si="4"/>
        <v>32.125</v>
      </c>
    </row>
    <row r="199">
      <c r="A199" s="30" t="s">
        <v>776</v>
      </c>
      <c r="B199" s="30" t="s">
        <v>777</v>
      </c>
      <c r="C199" s="30">
        <v>22.0</v>
      </c>
      <c r="D199" s="30">
        <v>16.0</v>
      </c>
      <c r="E199" s="30">
        <v>0.0</v>
      </c>
      <c r="F199" s="30">
        <f t="shared" si="6"/>
        <v>22</v>
      </c>
      <c r="G199" s="30">
        <f t="shared" si="2"/>
        <v>10</v>
      </c>
      <c r="H199" s="32">
        <f t="shared" si="3"/>
        <v>0</v>
      </c>
      <c r="I199" s="32">
        <f t="shared" si="4"/>
        <v>32</v>
      </c>
    </row>
    <row r="200">
      <c r="A200" s="30" t="s">
        <v>290</v>
      </c>
      <c r="B200" s="30" t="s">
        <v>291</v>
      </c>
      <c r="C200" s="30">
        <v>22.0</v>
      </c>
      <c r="D200" s="30">
        <v>16.0</v>
      </c>
      <c r="E200" s="30">
        <v>0.0</v>
      </c>
      <c r="F200" s="30">
        <f t="shared" si="6"/>
        <v>22</v>
      </c>
      <c r="G200" s="30">
        <f t="shared" si="2"/>
        <v>10</v>
      </c>
      <c r="H200" s="32">
        <f t="shared" si="3"/>
        <v>0</v>
      </c>
      <c r="I200" s="32">
        <f t="shared" si="4"/>
        <v>32</v>
      </c>
      <c r="J200" s="30" t="s">
        <v>69</v>
      </c>
    </row>
    <row r="201">
      <c r="A201" s="30" t="s">
        <v>301</v>
      </c>
      <c r="B201" s="30" t="s">
        <v>302</v>
      </c>
      <c r="C201" s="30">
        <v>22.0</v>
      </c>
      <c r="D201" s="30">
        <v>16.0</v>
      </c>
      <c r="E201" s="30">
        <v>0.0</v>
      </c>
      <c r="F201" s="30">
        <f t="shared" si="6"/>
        <v>22</v>
      </c>
      <c r="G201" s="30">
        <f t="shared" si="2"/>
        <v>10</v>
      </c>
      <c r="H201" s="32">
        <f t="shared" si="3"/>
        <v>0</v>
      </c>
      <c r="I201" s="32">
        <f t="shared" si="4"/>
        <v>32</v>
      </c>
      <c r="J201" s="30" t="s">
        <v>69</v>
      </c>
    </row>
    <row r="202">
      <c r="A202" s="30" t="s">
        <v>778</v>
      </c>
      <c r="B202" s="30" t="s">
        <v>779</v>
      </c>
      <c r="C202" s="30">
        <v>24.0</v>
      </c>
      <c r="D202" s="30">
        <v>12.0</v>
      </c>
      <c r="E202" s="30">
        <v>0.0</v>
      </c>
      <c r="F202" s="30">
        <f t="shared" si="6"/>
        <v>24</v>
      </c>
      <c r="G202" s="30">
        <f t="shared" si="2"/>
        <v>7.5</v>
      </c>
      <c r="H202" s="32">
        <f t="shared" si="3"/>
        <v>0</v>
      </c>
      <c r="I202" s="32">
        <f t="shared" si="4"/>
        <v>31.5</v>
      </c>
    </row>
    <row r="203">
      <c r="A203" s="30" t="s">
        <v>780</v>
      </c>
      <c r="B203" s="30" t="s">
        <v>781</v>
      </c>
      <c r="C203" s="30">
        <v>20.0</v>
      </c>
      <c r="D203" s="30">
        <v>18.0</v>
      </c>
      <c r="E203" s="30">
        <v>0.0</v>
      </c>
      <c r="F203" s="30">
        <f t="shared" si="6"/>
        <v>20</v>
      </c>
      <c r="G203" s="30">
        <f t="shared" si="2"/>
        <v>11.25</v>
      </c>
      <c r="H203" s="32">
        <f t="shared" si="3"/>
        <v>0</v>
      </c>
      <c r="I203" s="32">
        <f t="shared" si="4"/>
        <v>31.25</v>
      </c>
    </row>
    <row r="204">
      <c r="A204" s="30" t="s">
        <v>782</v>
      </c>
      <c r="B204" s="30" t="s">
        <v>783</v>
      </c>
      <c r="C204" s="30">
        <v>20.0</v>
      </c>
      <c r="D204" s="30">
        <v>18.0</v>
      </c>
      <c r="E204" s="30">
        <v>0.0</v>
      </c>
      <c r="F204" s="30">
        <f t="shared" si="6"/>
        <v>20</v>
      </c>
      <c r="G204" s="30">
        <f t="shared" si="2"/>
        <v>11.25</v>
      </c>
      <c r="H204" s="32">
        <f t="shared" si="3"/>
        <v>0</v>
      </c>
      <c r="I204" s="32">
        <f t="shared" si="4"/>
        <v>31.25</v>
      </c>
    </row>
    <row r="205">
      <c r="A205" s="30" t="s">
        <v>784</v>
      </c>
      <c r="B205" s="30" t="s">
        <v>785</v>
      </c>
      <c r="C205" s="30">
        <v>18.0</v>
      </c>
      <c r="D205" s="30">
        <v>21.0</v>
      </c>
      <c r="E205" s="30">
        <v>0.0</v>
      </c>
      <c r="F205" s="30">
        <f t="shared" si="6"/>
        <v>18</v>
      </c>
      <c r="G205" s="30">
        <f t="shared" si="2"/>
        <v>13.125</v>
      </c>
      <c r="H205" s="32">
        <f t="shared" si="3"/>
        <v>0</v>
      </c>
      <c r="I205" s="32">
        <f t="shared" si="4"/>
        <v>31.125</v>
      </c>
    </row>
    <row r="206">
      <c r="A206" s="30" t="s">
        <v>786</v>
      </c>
      <c r="B206" s="30" t="s">
        <v>787</v>
      </c>
      <c r="C206" s="30">
        <v>17.0</v>
      </c>
      <c r="D206" s="30">
        <v>21.0</v>
      </c>
      <c r="E206" s="30">
        <v>3.0</v>
      </c>
      <c r="F206" s="30">
        <f t="shared" si="6"/>
        <v>17</v>
      </c>
      <c r="G206" s="30">
        <f t="shared" si="2"/>
        <v>13.125</v>
      </c>
      <c r="H206" s="32">
        <f t="shared" si="3"/>
        <v>1</v>
      </c>
      <c r="I206" s="32">
        <f t="shared" si="4"/>
        <v>31.125</v>
      </c>
    </row>
    <row r="207">
      <c r="A207" s="30" t="s">
        <v>788</v>
      </c>
      <c r="B207" s="30" t="s">
        <v>789</v>
      </c>
      <c r="C207" s="30">
        <v>18.0</v>
      </c>
      <c r="D207" s="30">
        <v>21.0</v>
      </c>
      <c r="E207" s="30">
        <v>0.0</v>
      </c>
      <c r="F207" s="30">
        <f t="shared" si="6"/>
        <v>18</v>
      </c>
      <c r="G207" s="30">
        <f t="shared" si="2"/>
        <v>13.125</v>
      </c>
      <c r="H207" s="32">
        <f t="shared" si="3"/>
        <v>0</v>
      </c>
      <c r="I207" s="32">
        <f t="shared" si="4"/>
        <v>31.125</v>
      </c>
    </row>
    <row r="208">
      <c r="A208" s="30" t="s">
        <v>790</v>
      </c>
      <c r="B208" s="30" t="s">
        <v>791</v>
      </c>
      <c r="C208" s="30">
        <v>23.0</v>
      </c>
      <c r="D208" s="30">
        <v>13.0</v>
      </c>
      <c r="E208" s="30">
        <v>0.0</v>
      </c>
      <c r="F208" s="30">
        <f t="shared" si="6"/>
        <v>23</v>
      </c>
      <c r="G208" s="30">
        <f t="shared" si="2"/>
        <v>8.125</v>
      </c>
      <c r="H208" s="32">
        <f t="shared" si="3"/>
        <v>0</v>
      </c>
      <c r="I208" s="32">
        <f t="shared" si="4"/>
        <v>31.125</v>
      </c>
    </row>
    <row r="209">
      <c r="A209" s="30" t="s">
        <v>792</v>
      </c>
      <c r="B209" s="30" t="s">
        <v>793</v>
      </c>
      <c r="C209" s="30">
        <v>23.0</v>
      </c>
      <c r="D209" s="30">
        <v>13.0</v>
      </c>
      <c r="E209" s="30">
        <v>0.0</v>
      </c>
      <c r="F209" s="30">
        <f t="shared" si="6"/>
        <v>23</v>
      </c>
      <c r="G209" s="30">
        <f t="shared" si="2"/>
        <v>8.125</v>
      </c>
      <c r="H209" s="32">
        <f t="shared" si="3"/>
        <v>0</v>
      </c>
      <c r="I209" s="32">
        <f t="shared" si="4"/>
        <v>31.125</v>
      </c>
    </row>
    <row r="210">
      <c r="A210" s="30" t="s">
        <v>282</v>
      </c>
      <c r="B210" s="30" t="s">
        <v>283</v>
      </c>
      <c r="C210" s="30">
        <v>23.0</v>
      </c>
      <c r="D210" s="30">
        <v>13.0</v>
      </c>
      <c r="E210" s="30">
        <v>0.0</v>
      </c>
      <c r="F210" s="30">
        <f t="shared" si="6"/>
        <v>23</v>
      </c>
      <c r="G210" s="30">
        <f t="shared" si="2"/>
        <v>8.125</v>
      </c>
      <c r="H210" s="32">
        <f t="shared" si="3"/>
        <v>0</v>
      </c>
      <c r="I210" s="32">
        <f t="shared" si="4"/>
        <v>31.125</v>
      </c>
      <c r="J210" s="30" t="s">
        <v>69</v>
      </c>
    </row>
    <row r="211">
      <c r="A211" s="30" t="s">
        <v>794</v>
      </c>
      <c r="B211" s="30" t="s">
        <v>795</v>
      </c>
      <c r="C211" s="30">
        <v>23.0</v>
      </c>
      <c r="D211" s="30">
        <v>13.0</v>
      </c>
      <c r="E211" s="30">
        <v>0.0</v>
      </c>
      <c r="F211" s="30">
        <f t="shared" si="6"/>
        <v>23</v>
      </c>
      <c r="G211" s="30">
        <f t="shared" si="2"/>
        <v>8.125</v>
      </c>
      <c r="H211" s="32">
        <f t="shared" si="3"/>
        <v>0</v>
      </c>
      <c r="I211" s="32">
        <f t="shared" si="4"/>
        <v>31.125</v>
      </c>
    </row>
    <row r="212">
      <c r="A212" s="30" t="s">
        <v>796</v>
      </c>
      <c r="B212" s="30" t="s">
        <v>797</v>
      </c>
      <c r="C212" s="30">
        <v>21.0</v>
      </c>
      <c r="D212" s="30">
        <v>16.0</v>
      </c>
      <c r="E212" s="30">
        <v>0.0</v>
      </c>
      <c r="F212" s="30">
        <f t="shared" si="6"/>
        <v>21</v>
      </c>
      <c r="G212" s="30">
        <f t="shared" si="2"/>
        <v>10</v>
      </c>
      <c r="H212" s="32">
        <f t="shared" si="3"/>
        <v>0</v>
      </c>
      <c r="I212" s="32">
        <f t="shared" si="4"/>
        <v>31</v>
      </c>
    </row>
    <row r="213">
      <c r="A213" s="30" t="s">
        <v>798</v>
      </c>
      <c r="B213" s="30" t="s">
        <v>799</v>
      </c>
      <c r="C213" s="30">
        <v>17.0</v>
      </c>
      <c r="D213" s="30">
        <v>21.0</v>
      </c>
      <c r="E213" s="30">
        <v>2.0</v>
      </c>
      <c r="F213" s="30">
        <f t="shared" si="6"/>
        <v>17</v>
      </c>
      <c r="G213" s="30">
        <f t="shared" si="2"/>
        <v>13.125</v>
      </c>
      <c r="H213" s="32">
        <f t="shared" si="3"/>
        <v>0.6666666667</v>
      </c>
      <c r="I213" s="32">
        <f t="shared" si="4"/>
        <v>30.79166667</v>
      </c>
    </row>
    <row r="214">
      <c r="A214" s="30" t="s">
        <v>800</v>
      </c>
      <c r="B214" s="30" t="s">
        <v>801</v>
      </c>
      <c r="C214" s="30">
        <v>17.0</v>
      </c>
      <c r="D214" s="30">
        <v>22.0</v>
      </c>
      <c r="E214" s="30">
        <v>0.0</v>
      </c>
      <c r="F214" s="30">
        <f t="shared" si="6"/>
        <v>17</v>
      </c>
      <c r="G214" s="30">
        <f t="shared" si="2"/>
        <v>13.75</v>
      </c>
      <c r="H214" s="32">
        <f t="shared" si="3"/>
        <v>0</v>
      </c>
      <c r="I214" s="32">
        <f t="shared" si="4"/>
        <v>30.75</v>
      </c>
    </row>
    <row r="215">
      <c r="A215" s="30" t="s">
        <v>802</v>
      </c>
      <c r="B215" s="30" t="s">
        <v>803</v>
      </c>
      <c r="C215" s="30">
        <v>20.0</v>
      </c>
      <c r="D215" s="30">
        <v>17.0</v>
      </c>
      <c r="E215" s="30">
        <v>0.0</v>
      </c>
      <c r="F215" s="30">
        <f t="shared" si="6"/>
        <v>20</v>
      </c>
      <c r="G215" s="30">
        <f t="shared" si="2"/>
        <v>10.625</v>
      </c>
      <c r="H215" s="32">
        <f t="shared" si="3"/>
        <v>0</v>
      </c>
      <c r="I215" s="32">
        <f t="shared" si="4"/>
        <v>30.625</v>
      </c>
    </row>
    <row r="216">
      <c r="A216" s="30" t="s">
        <v>357</v>
      </c>
      <c r="B216" s="30" t="s">
        <v>358</v>
      </c>
      <c r="C216" s="30">
        <v>24.0</v>
      </c>
      <c r="D216" s="30">
        <v>10.0</v>
      </c>
      <c r="E216" s="30">
        <v>0.0</v>
      </c>
      <c r="F216" s="30">
        <f t="shared" si="6"/>
        <v>24</v>
      </c>
      <c r="G216" s="30">
        <f t="shared" si="2"/>
        <v>6.25</v>
      </c>
      <c r="H216" s="32">
        <f t="shared" si="3"/>
        <v>0</v>
      </c>
      <c r="I216" s="32">
        <f t="shared" si="4"/>
        <v>30.25</v>
      </c>
      <c r="J216" s="30" t="s">
        <v>65</v>
      </c>
    </row>
    <row r="217">
      <c r="A217" s="30" t="s">
        <v>804</v>
      </c>
      <c r="B217" s="30" t="s">
        <v>805</v>
      </c>
      <c r="C217" s="30">
        <v>19.0</v>
      </c>
      <c r="D217" s="30">
        <v>18.0</v>
      </c>
      <c r="E217" s="30">
        <v>0.0</v>
      </c>
      <c r="F217" s="30">
        <f t="shared" si="6"/>
        <v>19</v>
      </c>
      <c r="G217" s="30">
        <f t="shared" si="2"/>
        <v>11.25</v>
      </c>
      <c r="H217" s="32">
        <f t="shared" si="3"/>
        <v>0</v>
      </c>
      <c r="I217" s="32">
        <f t="shared" si="4"/>
        <v>30.25</v>
      </c>
      <c r="J217" s="30" t="s">
        <v>65</v>
      </c>
    </row>
    <row r="218">
      <c r="A218" s="30" t="s">
        <v>806</v>
      </c>
      <c r="B218" s="30" t="s">
        <v>807</v>
      </c>
      <c r="C218" s="30">
        <v>12.0</v>
      </c>
      <c r="D218" s="30">
        <v>29.0</v>
      </c>
      <c r="E218" s="30">
        <v>0.0</v>
      </c>
      <c r="F218" s="30">
        <f t="shared" si="6"/>
        <v>12</v>
      </c>
      <c r="G218" s="30">
        <f t="shared" si="2"/>
        <v>18.125</v>
      </c>
      <c r="H218" s="32">
        <f t="shared" si="3"/>
        <v>0</v>
      </c>
      <c r="I218" s="32">
        <f t="shared" si="4"/>
        <v>30.125</v>
      </c>
    </row>
    <row r="219">
      <c r="A219" s="30" t="s">
        <v>808</v>
      </c>
      <c r="B219" s="30" t="s">
        <v>809</v>
      </c>
      <c r="C219" s="30">
        <v>12.0</v>
      </c>
      <c r="D219" s="30">
        <v>29.0</v>
      </c>
      <c r="E219" s="30">
        <v>0.0</v>
      </c>
      <c r="F219" s="30">
        <f t="shared" si="6"/>
        <v>12</v>
      </c>
      <c r="G219" s="30">
        <f t="shared" si="2"/>
        <v>18.125</v>
      </c>
      <c r="H219" s="32">
        <f t="shared" si="3"/>
        <v>0</v>
      </c>
      <c r="I219" s="32">
        <f t="shared" si="4"/>
        <v>30.125</v>
      </c>
    </row>
    <row r="220">
      <c r="A220" s="30" t="s">
        <v>334</v>
      </c>
      <c r="B220" s="30" t="s">
        <v>335</v>
      </c>
      <c r="C220" s="30">
        <v>15.0</v>
      </c>
      <c r="D220" s="30">
        <v>24.0</v>
      </c>
      <c r="E220" s="30">
        <v>0.0</v>
      </c>
      <c r="F220" s="30">
        <f t="shared" si="6"/>
        <v>15</v>
      </c>
      <c r="G220" s="30">
        <f t="shared" si="2"/>
        <v>15</v>
      </c>
      <c r="H220" s="32">
        <f t="shared" si="3"/>
        <v>0</v>
      </c>
      <c r="I220" s="32">
        <f t="shared" si="4"/>
        <v>30</v>
      </c>
      <c r="J220" s="30" t="s">
        <v>65</v>
      </c>
    </row>
    <row r="221">
      <c r="A221" s="30" t="s">
        <v>810</v>
      </c>
      <c r="B221" s="30" t="s">
        <v>811</v>
      </c>
      <c r="C221" s="30">
        <v>13.0</v>
      </c>
      <c r="D221" s="30">
        <v>27.0</v>
      </c>
      <c r="E221" s="30">
        <v>0.0</v>
      </c>
      <c r="F221" s="30">
        <f t="shared" si="6"/>
        <v>13</v>
      </c>
      <c r="G221" s="30">
        <f t="shared" si="2"/>
        <v>16.875</v>
      </c>
      <c r="H221" s="32">
        <f t="shared" si="3"/>
        <v>0</v>
      </c>
      <c r="I221" s="32">
        <f t="shared" si="4"/>
        <v>29.875</v>
      </c>
    </row>
    <row r="222">
      <c r="A222" s="30" t="s">
        <v>812</v>
      </c>
      <c r="B222" s="30" t="s">
        <v>813</v>
      </c>
      <c r="C222" s="30">
        <v>14.0</v>
      </c>
      <c r="D222" s="30">
        <v>25.0</v>
      </c>
      <c r="E222" s="30">
        <v>0.0</v>
      </c>
      <c r="F222" s="30">
        <f t="shared" si="6"/>
        <v>14</v>
      </c>
      <c r="G222" s="30">
        <f t="shared" si="2"/>
        <v>15.625</v>
      </c>
      <c r="H222" s="32">
        <f t="shared" si="3"/>
        <v>0</v>
      </c>
      <c r="I222" s="32">
        <f t="shared" si="4"/>
        <v>29.625</v>
      </c>
    </row>
    <row r="223">
      <c r="A223" s="30" t="s">
        <v>215</v>
      </c>
      <c r="B223" s="30" t="s">
        <v>216</v>
      </c>
      <c r="C223" s="30">
        <v>14.0</v>
      </c>
      <c r="D223" s="30">
        <v>25.0</v>
      </c>
      <c r="E223" s="30">
        <v>0.0</v>
      </c>
      <c r="F223" s="30">
        <f t="shared" si="6"/>
        <v>14</v>
      </c>
      <c r="G223" s="30">
        <f t="shared" si="2"/>
        <v>15.625</v>
      </c>
      <c r="H223" s="32">
        <f t="shared" si="3"/>
        <v>0</v>
      </c>
      <c r="I223" s="32">
        <f t="shared" si="4"/>
        <v>29.625</v>
      </c>
      <c r="J223" s="30" t="s">
        <v>65</v>
      </c>
    </row>
    <row r="224">
      <c r="A224" s="30" t="s">
        <v>814</v>
      </c>
      <c r="B224" s="30" t="s">
        <v>815</v>
      </c>
      <c r="C224" s="30">
        <v>14.0</v>
      </c>
      <c r="D224" s="30">
        <v>25.0</v>
      </c>
      <c r="E224" s="30">
        <v>0.0</v>
      </c>
      <c r="F224" s="30">
        <f t="shared" si="6"/>
        <v>14</v>
      </c>
      <c r="G224" s="30">
        <f t="shared" si="2"/>
        <v>15.625</v>
      </c>
      <c r="H224" s="32">
        <f t="shared" si="3"/>
        <v>0</v>
      </c>
      <c r="I224" s="32">
        <f t="shared" si="4"/>
        <v>29.625</v>
      </c>
    </row>
    <row r="225">
      <c r="A225" s="30" t="s">
        <v>774</v>
      </c>
      <c r="B225" s="30" t="s">
        <v>816</v>
      </c>
      <c r="C225" s="30">
        <v>17.0</v>
      </c>
      <c r="D225" s="30">
        <v>20.0</v>
      </c>
      <c r="E225" s="30">
        <v>0.0</v>
      </c>
      <c r="F225" s="30">
        <f t="shared" si="6"/>
        <v>17</v>
      </c>
      <c r="G225" s="30">
        <f t="shared" si="2"/>
        <v>12.5</v>
      </c>
      <c r="H225" s="32">
        <f t="shared" si="3"/>
        <v>0</v>
      </c>
      <c r="I225" s="32">
        <f t="shared" si="4"/>
        <v>29.5</v>
      </c>
    </row>
    <row r="226">
      <c r="A226" s="30" t="s">
        <v>817</v>
      </c>
      <c r="B226" s="30" t="s">
        <v>818</v>
      </c>
      <c r="C226" s="30">
        <v>20.0</v>
      </c>
      <c r="D226" s="30">
        <v>15.0</v>
      </c>
      <c r="E226" s="30">
        <v>0.0</v>
      </c>
      <c r="F226" s="30">
        <f t="shared" si="6"/>
        <v>20</v>
      </c>
      <c r="G226" s="30">
        <f t="shared" si="2"/>
        <v>9.375</v>
      </c>
      <c r="H226" s="32">
        <f t="shared" si="3"/>
        <v>0</v>
      </c>
      <c r="I226" s="32">
        <f t="shared" si="4"/>
        <v>29.375</v>
      </c>
    </row>
    <row r="227">
      <c r="A227" s="30" t="s">
        <v>819</v>
      </c>
      <c r="B227" s="30" t="s">
        <v>820</v>
      </c>
      <c r="C227" s="30">
        <v>16.0</v>
      </c>
      <c r="D227" s="30">
        <v>21.0</v>
      </c>
      <c r="E227" s="30">
        <v>0.0</v>
      </c>
      <c r="F227" s="30">
        <f t="shared" si="6"/>
        <v>16</v>
      </c>
      <c r="G227" s="30">
        <f t="shared" si="2"/>
        <v>13.125</v>
      </c>
      <c r="H227" s="32">
        <f t="shared" si="3"/>
        <v>0</v>
      </c>
      <c r="I227" s="32">
        <f t="shared" si="4"/>
        <v>29.125</v>
      </c>
    </row>
    <row r="228">
      <c r="A228" s="30" t="s">
        <v>821</v>
      </c>
      <c r="B228" s="30" t="s">
        <v>822</v>
      </c>
      <c r="C228" s="30">
        <v>16.0</v>
      </c>
      <c r="D228" s="30">
        <v>21.0</v>
      </c>
      <c r="E228" s="30">
        <v>0.0</v>
      </c>
      <c r="F228" s="30">
        <f t="shared" si="6"/>
        <v>16</v>
      </c>
      <c r="G228" s="30">
        <f t="shared" si="2"/>
        <v>13.125</v>
      </c>
      <c r="H228" s="32">
        <f t="shared" si="3"/>
        <v>0</v>
      </c>
      <c r="I228" s="32">
        <f t="shared" si="4"/>
        <v>29.125</v>
      </c>
    </row>
    <row r="229">
      <c r="A229" s="30" t="s">
        <v>823</v>
      </c>
      <c r="B229" s="30" t="s">
        <v>824</v>
      </c>
      <c r="C229" s="30">
        <v>19.0</v>
      </c>
      <c r="D229" s="30">
        <v>16.0</v>
      </c>
      <c r="E229" s="30">
        <v>0.0</v>
      </c>
      <c r="F229" s="30">
        <f t="shared" si="6"/>
        <v>19</v>
      </c>
      <c r="G229" s="30">
        <f t="shared" si="2"/>
        <v>10</v>
      </c>
      <c r="H229" s="32">
        <f t="shared" si="3"/>
        <v>0</v>
      </c>
      <c r="I229" s="32">
        <f t="shared" si="4"/>
        <v>29</v>
      </c>
    </row>
    <row r="230">
      <c r="A230" s="30" t="s">
        <v>825</v>
      </c>
      <c r="B230" s="30" t="s">
        <v>826</v>
      </c>
      <c r="C230" s="30">
        <v>15.0</v>
      </c>
      <c r="D230" s="30">
        <v>22.0</v>
      </c>
      <c r="E230" s="30">
        <v>0.0</v>
      </c>
      <c r="F230" s="30">
        <f t="shared" si="6"/>
        <v>15</v>
      </c>
      <c r="G230" s="30">
        <f t="shared" si="2"/>
        <v>13.75</v>
      </c>
      <c r="H230" s="32">
        <f t="shared" si="3"/>
        <v>0</v>
      </c>
      <c r="I230" s="32">
        <f t="shared" si="4"/>
        <v>28.75</v>
      </c>
    </row>
    <row r="231">
      <c r="A231" s="30" t="s">
        <v>416</v>
      </c>
      <c r="B231" s="30" t="s">
        <v>417</v>
      </c>
      <c r="C231" s="30">
        <v>20.0</v>
      </c>
      <c r="D231" s="30">
        <v>14.0</v>
      </c>
      <c r="E231" s="30">
        <v>0.0</v>
      </c>
      <c r="F231" s="30">
        <f t="shared" si="6"/>
        <v>20</v>
      </c>
      <c r="G231" s="30">
        <f t="shared" si="2"/>
        <v>8.75</v>
      </c>
      <c r="H231" s="32">
        <f t="shared" si="3"/>
        <v>0</v>
      </c>
      <c r="I231" s="32">
        <f t="shared" si="4"/>
        <v>28.75</v>
      </c>
      <c r="J231" s="30" t="s">
        <v>99</v>
      </c>
    </row>
    <row r="232">
      <c r="A232" s="30" t="s">
        <v>827</v>
      </c>
      <c r="B232" s="30" t="s">
        <v>828</v>
      </c>
      <c r="C232" s="30">
        <v>18.0</v>
      </c>
      <c r="D232" s="30">
        <v>17.0</v>
      </c>
      <c r="E232" s="30">
        <v>0.0</v>
      </c>
      <c r="F232" s="30">
        <f t="shared" si="6"/>
        <v>18</v>
      </c>
      <c r="G232" s="30">
        <f t="shared" si="2"/>
        <v>10.625</v>
      </c>
      <c r="H232" s="32">
        <f t="shared" si="3"/>
        <v>0</v>
      </c>
      <c r="I232" s="32">
        <f t="shared" si="4"/>
        <v>28.625</v>
      </c>
    </row>
    <row r="233">
      <c r="A233" s="30" t="s">
        <v>829</v>
      </c>
      <c r="B233" s="30" t="s">
        <v>830</v>
      </c>
      <c r="C233" s="30">
        <v>16.0</v>
      </c>
      <c r="D233" s="30">
        <v>20.0</v>
      </c>
      <c r="E233" s="30">
        <v>0.0</v>
      </c>
      <c r="F233" s="30">
        <f t="shared" si="6"/>
        <v>16</v>
      </c>
      <c r="G233" s="30">
        <f t="shared" si="2"/>
        <v>12.5</v>
      </c>
      <c r="H233" s="32">
        <f t="shared" si="3"/>
        <v>0</v>
      </c>
      <c r="I233" s="32">
        <f t="shared" si="4"/>
        <v>28.5</v>
      </c>
    </row>
    <row r="234">
      <c r="A234" s="30" t="s">
        <v>831</v>
      </c>
      <c r="B234" s="30" t="s">
        <v>832</v>
      </c>
      <c r="C234" s="30">
        <v>21.0</v>
      </c>
      <c r="D234" s="30">
        <v>12.0</v>
      </c>
      <c r="E234" s="30">
        <v>0.0</v>
      </c>
      <c r="F234" s="30">
        <f t="shared" si="6"/>
        <v>21</v>
      </c>
      <c r="G234" s="30">
        <f t="shared" si="2"/>
        <v>7.5</v>
      </c>
      <c r="H234" s="32">
        <f t="shared" si="3"/>
        <v>0</v>
      </c>
      <c r="I234" s="32">
        <f t="shared" si="4"/>
        <v>28.5</v>
      </c>
    </row>
    <row r="235">
      <c r="A235" s="30" t="s">
        <v>833</v>
      </c>
      <c r="B235" s="30" t="s">
        <v>834</v>
      </c>
      <c r="C235" s="30">
        <v>20.0</v>
      </c>
      <c r="D235" s="30">
        <v>13.0</v>
      </c>
      <c r="E235" s="30">
        <v>0.0</v>
      </c>
      <c r="F235" s="30">
        <f t="shared" si="6"/>
        <v>20</v>
      </c>
      <c r="G235" s="30">
        <f t="shared" si="2"/>
        <v>8.125</v>
      </c>
      <c r="H235" s="32">
        <f t="shared" si="3"/>
        <v>0</v>
      </c>
      <c r="I235" s="32">
        <f t="shared" si="4"/>
        <v>28.125</v>
      </c>
    </row>
    <row r="236">
      <c r="A236" s="30" t="s">
        <v>835</v>
      </c>
      <c r="B236" s="30" t="s">
        <v>836</v>
      </c>
      <c r="C236" s="30">
        <v>12.0</v>
      </c>
      <c r="D236" s="30">
        <v>23.0</v>
      </c>
      <c r="E236" s="30">
        <v>5.0</v>
      </c>
      <c r="F236" s="30">
        <f t="shared" si="6"/>
        <v>12</v>
      </c>
      <c r="G236" s="30">
        <f t="shared" si="2"/>
        <v>14.375</v>
      </c>
      <c r="H236" s="32">
        <f t="shared" si="3"/>
        <v>1.666666667</v>
      </c>
      <c r="I236" s="32">
        <f t="shared" si="4"/>
        <v>28.04166667</v>
      </c>
    </row>
    <row r="237">
      <c r="A237" s="30" t="s">
        <v>837</v>
      </c>
      <c r="B237" s="30" t="s">
        <v>838</v>
      </c>
      <c r="C237" s="30">
        <v>18.0</v>
      </c>
      <c r="D237" s="30">
        <v>16.0</v>
      </c>
      <c r="E237" s="30">
        <v>0.0</v>
      </c>
      <c r="F237" s="30">
        <f t="shared" si="6"/>
        <v>18</v>
      </c>
      <c r="G237" s="30">
        <f t="shared" si="2"/>
        <v>10</v>
      </c>
      <c r="H237" s="32">
        <f t="shared" si="3"/>
        <v>0</v>
      </c>
      <c r="I237" s="32">
        <f t="shared" si="4"/>
        <v>28</v>
      </c>
    </row>
    <row r="238">
      <c r="A238" s="30" t="s">
        <v>839</v>
      </c>
      <c r="B238" s="30" t="s">
        <v>840</v>
      </c>
      <c r="C238" s="30">
        <v>18.0</v>
      </c>
      <c r="D238" s="30">
        <v>16.0</v>
      </c>
      <c r="E238" s="30">
        <v>0.0</v>
      </c>
      <c r="F238" s="30">
        <f t="shared" si="6"/>
        <v>18</v>
      </c>
      <c r="G238" s="30">
        <f t="shared" si="2"/>
        <v>10</v>
      </c>
      <c r="H238" s="32">
        <f t="shared" si="3"/>
        <v>0</v>
      </c>
      <c r="I238" s="32">
        <f t="shared" si="4"/>
        <v>28</v>
      </c>
    </row>
    <row r="239">
      <c r="A239" s="99" t="s">
        <v>841</v>
      </c>
      <c r="B239" s="30" t="s">
        <v>842</v>
      </c>
      <c r="C239" s="30">
        <v>19.0</v>
      </c>
      <c r="D239" s="30">
        <v>14.0</v>
      </c>
      <c r="E239" s="30">
        <v>0.0</v>
      </c>
      <c r="F239" s="30">
        <f t="shared" si="6"/>
        <v>19</v>
      </c>
      <c r="G239" s="30">
        <f t="shared" si="2"/>
        <v>8.75</v>
      </c>
      <c r="H239" s="32">
        <f t="shared" si="3"/>
        <v>0</v>
      </c>
      <c r="I239" s="32">
        <f t="shared" si="4"/>
        <v>27.75</v>
      </c>
    </row>
    <row r="240">
      <c r="A240" s="30" t="s">
        <v>246</v>
      </c>
      <c r="B240" s="30" t="s">
        <v>247</v>
      </c>
      <c r="C240" s="30">
        <v>14.0</v>
      </c>
      <c r="D240" s="30">
        <v>22.0</v>
      </c>
      <c r="E240" s="30">
        <v>0.0</v>
      </c>
      <c r="F240" s="30">
        <f t="shared" si="6"/>
        <v>14</v>
      </c>
      <c r="G240" s="30">
        <f t="shared" si="2"/>
        <v>13.75</v>
      </c>
      <c r="H240" s="32">
        <f t="shared" si="3"/>
        <v>0</v>
      </c>
      <c r="I240" s="32">
        <f t="shared" si="4"/>
        <v>27.75</v>
      </c>
      <c r="J240" s="30" t="s">
        <v>69</v>
      </c>
    </row>
    <row r="241">
      <c r="A241" s="30" t="s">
        <v>843</v>
      </c>
      <c r="B241" s="30" t="s">
        <v>844</v>
      </c>
      <c r="C241" s="30">
        <v>5.0</v>
      </c>
      <c r="D241" s="30">
        <v>36.0</v>
      </c>
      <c r="E241" s="30">
        <v>0.0</v>
      </c>
      <c r="F241" s="30">
        <f t="shared" si="6"/>
        <v>5</v>
      </c>
      <c r="G241" s="30">
        <f t="shared" si="2"/>
        <v>22.5</v>
      </c>
      <c r="H241" s="32">
        <f t="shared" si="3"/>
        <v>0</v>
      </c>
      <c r="I241" s="32">
        <f t="shared" si="4"/>
        <v>27.5</v>
      </c>
    </row>
    <row r="242">
      <c r="A242" s="30" t="s">
        <v>845</v>
      </c>
      <c r="B242" s="30" t="s">
        <v>846</v>
      </c>
      <c r="C242" s="30">
        <v>14.0</v>
      </c>
      <c r="D242" s="30">
        <v>21.0</v>
      </c>
      <c r="E242" s="30">
        <v>0.0</v>
      </c>
      <c r="F242" s="30">
        <f t="shared" si="6"/>
        <v>14</v>
      </c>
      <c r="G242" s="30">
        <f t="shared" si="2"/>
        <v>13.125</v>
      </c>
      <c r="H242" s="32">
        <f t="shared" si="3"/>
        <v>0</v>
      </c>
      <c r="I242" s="32">
        <f t="shared" si="4"/>
        <v>27.125</v>
      </c>
    </row>
    <row r="243">
      <c r="A243" s="99" t="s">
        <v>847</v>
      </c>
      <c r="B243" s="30" t="s">
        <v>848</v>
      </c>
      <c r="C243" s="30">
        <v>27.0</v>
      </c>
      <c r="D243" s="30">
        <v>0.0</v>
      </c>
      <c r="E243" s="30">
        <v>0.0</v>
      </c>
      <c r="F243" s="30">
        <f t="shared" si="6"/>
        <v>27</v>
      </c>
      <c r="G243" s="30">
        <f t="shared" si="2"/>
        <v>0</v>
      </c>
      <c r="H243" s="32">
        <f t="shared" si="3"/>
        <v>0</v>
      </c>
      <c r="I243" s="32">
        <f t="shared" si="4"/>
        <v>27</v>
      </c>
    </row>
    <row r="244">
      <c r="A244" s="99" t="s">
        <v>849</v>
      </c>
      <c r="B244" s="30" t="s">
        <v>850</v>
      </c>
      <c r="C244" s="30">
        <v>12.0</v>
      </c>
      <c r="D244" s="30">
        <v>24.0</v>
      </c>
      <c r="E244" s="30">
        <v>0.0</v>
      </c>
      <c r="F244" s="30">
        <f t="shared" si="6"/>
        <v>12</v>
      </c>
      <c r="G244" s="30">
        <f t="shared" si="2"/>
        <v>15</v>
      </c>
      <c r="H244" s="32">
        <f t="shared" si="3"/>
        <v>0</v>
      </c>
      <c r="I244" s="32">
        <f t="shared" si="4"/>
        <v>27</v>
      </c>
    </row>
    <row r="245">
      <c r="A245" s="30" t="s">
        <v>851</v>
      </c>
      <c r="B245" s="30" t="s">
        <v>852</v>
      </c>
      <c r="C245" s="30">
        <v>18.0</v>
      </c>
      <c r="D245" s="30">
        <v>14.0</v>
      </c>
      <c r="E245" s="30">
        <v>0.0</v>
      </c>
      <c r="F245" s="30">
        <f t="shared" si="6"/>
        <v>18</v>
      </c>
      <c r="G245" s="30">
        <f t="shared" si="2"/>
        <v>8.75</v>
      </c>
      <c r="H245" s="32">
        <f t="shared" si="3"/>
        <v>0</v>
      </c>
      <c r="I245" s="32">
        <f t="shared" si="4"/>
        <v>26.75</v>
      </c>
    </row>
    <row r="246">
      <c r="A246" s="30" t="s">
        <v>853</v>
      </c>
      <c r="B246" s="30" t="s">
        <v>854</v>
      </c>
      <c r="C246" s="30">
        <v>11.0</v>
      </c>
      <c r="D246" s="30">
        <v>25.0</v>
      </c>
      <c r="E246" s="30">
        <v>0.0</v>
      </c>
      <c r="F246" s="30">
        <f t="shared" si="6"/>
        <v>11</v>
      </c>
      <c r="G246" s="30">
        <f t="shared" si="2"/>
        <v>15.625</v>
      </c>
      <c r="H246" s="32">
        <f t="shared" si="3"/>
        <v>0</v>
      </c>
      <c r="I246" s="32">
        <f t="shared" si="4"/>
        <v>26.625</v>
      </c>
    </row>
    <row r="247">
      <c r="A247" s="30" t="s">
        <v>109</v>
      </c>
      <c r="B247" s="30" t="s">
        <v>110</v>
      </c>
      <c r="C247" s="30">
        <v>19.0</v>
      </c>
      <c r="D247" s="30">
        <v>12.0</v>
      </c>
      <c r="E247" s="30">
        <v>0.0</v>
      </c>
      <c r="F247" s="30">
        <f t="shared" si="6"/>
        <v>19</v>
      </c>
      <c r="G247" s="30">
        <f t="shared" si="2"/>
        <v>7.5</v>
      </c>
      <c r="H247" s="32">
        <f t="shared" si="3"/>
        <v>0</v>
      </c>
      <c r="I247" s="32">
        <f t="shared" si="4"/>
        <v>26.5</v>
      </c>
      <c r="J247" s="30" t="s">
        <v>65</v>
      </c>
    </row>
    <row r="248">
      <c r="A248" s="30" t="s">
        <v>855</v>
      </c>
      <c r="B248" s="30" t="s">
        <v>856</v>
      </c>
      <c r="C248" s="30">
        <v>24.0</v>
      </c>
      <c r="D248" s="30">
        <v>4.0</v>
      </c>
      <c r="E248" s="30">
        <v>0.0</v>
      </c>
      <c r="F248" s="30">
        <f t="shared" si="6"/>
        <v>24</v>
      </c>
      <c r="G248" s="30">
        <f t="shared" si="2"/>
        <v>2.5</v>
      </c>
      <c r="H248" s="32">
        <f t="shared" si="3"/>
        <v>0</v>
      </c>
      <c r="I248" s="32">
        <f t="shared" si="4"/>
        <v>26.5</v>
      </c>
    </row>
    <row r="249">
      <c r="A249" s="30" t="s">
        <v>857</v>
      </c>
      <c r="B249" s="30" t="s">
        <v>858</v>
      </c>
      <c r="C249" s="30">
        <v>18.0</v>
      </c>
      <c r="D249" s="30">
        <v>13.0</v>
      </c>
      <c r="E249" s="30">
        <v>0.0</v>
      </c>
      <c r="F249" s="30">
        <f t="shared" si="6"/>
        <v>18</v>
      </c>
      <c r="G249" s="30">
        <f t="shared" si="2"/>
        <v>8.125</v>
      </c>
      <c r="H249" s="32">
        <f t="shared" si="3"/>
        <v>0</v>
      </c>
      <c r="I249" s="32">
        <f t="shared" si="4"/>
        <v>26.125</v>
      </c>
    </row>
    <row r="250">
      <c r="A250" s="30" t="s">
        <v>859</v>
      </c>
      <c r="B250" s="30" t="s">
        <v>860</v>
      </c>
      <c r="C250" s="30">
        <v>18.0</v>
      </c>
      <c r="D250" s="30">
        <v>13.0</v>
      </c>
      <c r="E250" s="30">
        <v>0.0</v>
      </c>
      <c r="F250" s="30">
        <f t="shared" si="6"/>
        <v>18</v>
      </c>
      <c r="G250" s="30">
        <f t="shared" si="2"/>
        <v>8.125</v>
      </c>
      <c r="H250" s="32">
        <f t="shared" si="3"/>
        <v>0</v>
      </c>
      <c r="I250" s="32">
        <f t="shared" si="4"/>
        <v>26.125</v>
      </c>
    </row>
    <row r="251">
      <c r="A251" s="30" t="s">
        <v>861</v>
      </c>
      <c r="B251" s="30" t="s">
        <v>862</v>
      </c>
      <c r="C251" s="30">
        <v>19.0</v>
      </c>
      <c r="D251" s="30">
        <v>11.0</v>
      </c>
      <c r="E251" s="30">
        <v>0.0</v>
      </c>
      <c r="F251" s="30">
        <f t="shared" si="6"/>
        <v>19</v>
      </c>
      <c r="G251" s="30">
        <f t="shared" si="2"/>
        <v>6.875</v>
      </c>
      <c r="H251" s="32">
        <f t="shared" si="3"/>
        <v>0</v>
      </c>
      <c r="I251" s="32">
        <f t="shared" si="4"/>
        <v>25.875</v>
      </c>
    </row>
    <row r="252">
      <c r="A252" s="30" t="s">
        <v>863</v>
      </c>
      <c r="B252" s="30" t="s">
        <v>864</v>
      </c>
      <c r="C252" s="30">
        <v>17.0</v>
      </c>
      <c r="D252" s="30">
        <v>14.0</v>
      </c>
      <c r="E252" s="30">
        <v>0.0</v>
      </c>
      <c r="F252" s="30">
        <f t="shared" si="6"/>
        <v>17</v>
      </c>
      <c r="G252" s="30">
        <f t="shared" si="2"/>
        <v>8.75</v>
      </c>
      <c r="H252" s="32">
        <f t="shared" si="3"/>
        <v>0</v>
      </c>
      <c r="I252" s="32">
        <f t="shared" si="4"/>
        <v>25.75</v>
      </c>
    </row>
    <row r="253">
      <c r="A253" s="30" t="s">
        <v>865</v>
      </c>
      <c r="B253" s="30" t="s">
        <v>866</v>
      </c>
      <c r="C253" s="30">
        <v>22.0</v>
      </c>
      <c r="D253" s="30">
        <v>6.0</v>
      </c>
      <c r="E253" s="30">
        <v>0.0</v>
      </c>
      <c r="F253" s="30">
        <f t="shared" si="6"/>
        <v>22</v>
      </c>
      <c r="G253" s="30">
        <f t="shared" si="2"/>
        <v>3.75</v>
      </c>
      <c r="H253" s="32">
        <f t="shared" si="3"/>
        <v>0</v>
      </c>
      <c r="I253" s="32">
        <f t="shared" si="4"/>
        <v>25.75</v>
      </c>
    </row>
    <row r="254">
      <c r="A254" s="30" t="s">
        <v>867</v>
      </c>
      <c r="B254" s="30" t="s">
        <v>868</v>
      </c>
      <c r="C254" s="30">
        <v>12.0</v>
      </c>
      <c r="D254" s="30">
        <v>22.0</v>
      </c>
      <c r="E254" s="30">
        <v>0.0</v>
      </c>
      <c r="F254" s="30">
        <f t="shared" si="6"/>
        <v>12</v>
      </c>
      <c r="G254" s="30">
        <f t="shared" si="2"/>
        <v>13.75</v>
      </c>
      <c r="H254" s="32">
        <f t="shared" si="3"/>
        <v>0</v>
      </c>
      <c r="I254" s="32">
        <f t="shared" si="4"/>
        <v>25.75</v>
      </c>
    </row>
    <row r="255">
      <c r="A255" s="30" t="s">
        <v>175</v>
      </c>
      <c r="B255" s="30" t="s">
        <v>176</v>
      </c>
      <c r="C255" s="30">
        <v>11.0</v>
      </c>
      <c r="D255" s="30">
        <v>23.0</v>
      </c>
      <c r="E255" s="30">
        <v>0.0</v>
      </c>
      <c r="F255" s="30">
        <f t="shared" si="6"/>
        <v>11</v>
      </c>
      <c r="G255" s="30">
        <f t="shared" si="2"/>
        <v>14.375</v>
      </c>
      <c r="H255" s="32">
        <f t="shared" si="3"/>
        <v>0</v>
      </c>
      <c r="I255" s="32">
        <f t="shared" si="4"/>
        <v>25.375</v>
      </c>
      <c r="J255" s="30" t="s">
        <v>69</v>
      </c>
    </row>
    <row r="256">
      <c r="A256" s="99" t="s">
        <v>869</v>
      </c>
      <c r="B256" s="30" t="s">
        <v>870</v>
      </c>
      <c r="C256" s="30">
        <v>11.0</v>
      </c>
      <c r="D256" s="30">
        <v>23.0</v>
      </c>
      <c r="E256" s="30">
        <v>0.0</v>
      </c>
      <c r="F256" s="30">
        <f t="shared" si="6"/>
        <v>11</v>
      </c>
      <c r="G256" s="30">
        <f t="shared" si="2"/>
        <v>14.375</v>
      </c>
      <c r="H256" s="32">
        <f t="shared" si="3"/>
        <v>0</v>
      </c>
      <c r="I256" s="32">
        <f t="shared" si="4"/>
        <v>25.375</v>
      </c>
    </row>
    <row r="257">
      <c r="A257" s="30" t="s">
        <v>393</v>
      </c>
      <c r="B257" s="30" t="s">
        <v>394</v>
      </c>
      <c r="C257" s="30">
        <v>16.0</v>
      </c>
      <c r="D257" s="30">
        <v>15.0</v>
      </c>
      <c r="E257" s="30">
        <v>0.0</v>
      </c>
      <c r="F257" s="30">
        <f t="shared" si="6"/>
        <v>16</v>
      </c>
      <c r="G257" s="30">
        <f t="shared" si="2"/>
        <v>9.375</v>
      </c>
      <c r="H257" s="32">
        <f t="shared" si="3"/>
        <v>0</v>
      </c>
      <c r="I257" s="32">
        <f t="shared" si="4"/>
        <v>25.375</v>
      </c>
      <c r="J257" s="30" t="s">
        <v>99</v>
      </c>
    </row>
    <row r="258">
      <c r="A258" s="30" t="s">
        <v>871</v>
      </c>
      <c r="B258" s="30" t="s">
        <v>872</v>
      </c>
      <c r="C258" s="30">
        <v>14.0</v>
      </c>
      <c r="D258" s="30">
        <v>18.0</v>
      </c>
      <c r="E258" s="30">
        <v>0.0</v>
      </c>
      <c r="F258" s="30">
        <f t="shared" si="6"/>
        <v>14</v>
      </c>
      <c r="G258" s="30">
        <f t="shared" si="2"/>
        <v>11.25</v>
      </c>
      <c r="H258" s="32">
        <f t="shared" si="3"/>
        <v>0</v>
      </c>
      <c r="I258" s="32">
        <f t="shared" si="4"/>
        <v>25.25</v>
      </c>
    </row>
    <row r="259">
      <c r="A259" s="30" t="s">
        <v>873</v>
      </c>
      <c r="B259" s="30" t="s">
        <v>874</v>
      </c>
      <c r="C259" s="30">
        <v>24.0</v>
      </c>
      <c r="D259" s="30">
        <v>2.0</v>
      </c>
      <c r="E259" s="30">
        <v>0.0</v>
      </c>
      <c r="F259" s="30">
        <f t="shared" si="6"/>
        <v>24</v>
      </c>
      <c r="G259" s="30">
        <f t="shared" si="2"/>
        <v>1.25</v>
      </c>
      <c r="H259" s="32">
        <f t="shared" si="3"/>
        <v>0</v>
      </c>
      <c r="I259" s="32">
        <f t="shared" si="4"/>
        <v>25.25</v>
      </c>
    </row>
    <row r="260">
      <c r="A260" s="30" t="s">
        <v>875</v>
      </c>
      <c r="B260" s="30" t="s">
        <v>876</v>
      </c>
      <c r="C260" s="30">
        <v>13.0</v>
      </c>
      <c r="D260" s="30">
        <v>19.0</v>
      </c>
      <c r="E260" s="30">
        <v>0.0</v>
      </c>
      <c r="F260" s="30">
        <f t="shared" si="6"/>
        <v>13</v>
      </c>
      <c r="G260" s="30">
        <f t="shared" si="2"/>
        <v>11.875</v>
      </c>
      <c r="H260" s="32">
        <f t="shared" si="3"/>
        <v>0</v>
      </c>
      <c r="I260" s="32">
        <f t="shared" si="4"/>
        <v>24.875</v>
      </c>
    </row>
    <row r="261">
      <c r="A261" s="30" t="s">
        <v>877</v>
      </c>
      <c r="B261" s="30" t="s">
        <v>878</v>
      </c>
      <c r="C261" s="30">
        <v>7.0</v>
      </c>
      <c r="D261" s="30">
        <v>28.0</v>
      </c>
      <c r="E261" s="30">
        <v>0.0</v>
      </c>
      <c r="F261" s="30">
        <f t="shared" si="6"/>
        <v>7</v>
      </c>
      <c r="G261" s="30">
        <f t="shared" si="2"/>
        <v>17.5</v>
      </c>
      <c r="H261" s="32">
        <f t="shared" si="3"/>
        <v>0</v>
      </c>
      <c r="I261" s="32">
        <f t="shared" si="4"/>
        <v>24.5</v>
      </c>
    </row>
    <row r="262">
      <c r="A262" s="30" t="s">
        <v>879</v>
      </c>
      <c r="B262" s="30" t="s">
        <v>880</v>
      </c>
      <c r="C262" s="30">
        <v>20.0</v>
      </c>
      <c r="D262" s="30">
        <v>7.0</v>
      </c>
      <c r="E262" s="30">
        <v>0.0</v>
      </c>
      <c r="F262" s="30">
        <f t="shared" si="6"/>
        <v>20</v>
      </c>
      <c r="G262" s="30">
        <f t="shared" si="2"/>
        <v>4.375</v>
      </c>
      <c r="H262" s="32">
        <f t="shared" si="3"/>
        <v>0</v>
      </c>
      <c r="I262" s="32">
        <f t="shared" si="4"/>
        <v>24.375</v>
      </c>
    </row>
    <row r="263">
      <c r="A263" s="30" t="s">
        <v>881</v>
      </c>
      <c r="B263" s="30" t="s">
        <v>882</v>
      </c>
      <c r="C263" s="30">
        <v>10.0</v>
      </c>
      <c r="D263" s="30">
        <v>23.0</v>
      </c>
      <c r="E263" s="30">
        <v>0.0</v>
      </c>
      <c r="F263" s="30">
        <f t="shared" si="6"/>
        <v>10</v>
      </c>
      <c r="G263" s="30">
        <f t="shared" si="2"/>
        <v>14.375</v>
      </c>
      <c r="H263" s="32">
        <f t="shared" si="3"/>
        <v>0</v>
      </c>
      <c r="I263" s="32">
        <f t="shared" si="4"/>
        <v>24.375</v>
      </c>
    </row>
    <row r="264">
      <c r="A264" s="30" t="s">
        <v>883</v>
      </c>
      <c r="B264" s="30" t="s">
        <v>884</v>
      </c>
      <c r="C264" s="30">
        <v>18.0</v>
      </c>
      <c r="D264" s="30">
        <v>10.0</v>
      </c>
      <c r="E264" s="30">
        <v>0.0</v>
      </c>
      <c r="F264" s="30">
        <f t="shared" si="6"/>
        <v>18</v>
      </c>
      <c r="G264" s="30">
        <f t="shared" si="2"/>
        <v>6.25</v>
      </c>
      <c r="H264" s="32">
        <f t="shared" si="3"/>
        <v>0</v>
      </c>
      <c r="I264" s="32">
        <f t="shared" si="4"/>
        <v>24.25</v>
      </c>
    </row>
    <row r="265">
      <c r="A265" s="30" t="s">
        <v>885</v>
      </c>
      <c r="B265" s="30" t="s">
        <v>886</v>
      </c>
      <c r="C265" s="30">
        <v>14.0</v>
      </c>
      <c r="D265" s="30">
        <v>16.0</v>
      </c>
      <c r="E265" s="30">
        <v>0.0</v>
      </c>
      <c r="F265" s="30">
        <f t="shared" si="6"/>
        <v>14</v>
      </c>
      <c r="G265" s="30">
        <f t="shared" si="2"/>
        <v>10</v>
      </c>
      <c r="H265" s="32">
        <f t="shared" si="3"/>
        <v>0</v>
      </c>
      <c r="I265" s="32">
        <f t="shared" si="4"/>
        <v>24</v>
      </c>
    </row>
    <row r="266">
      <c r="A266" s="30" t="s">
        <v>367</v>
      </c>
      <c r="B266" s="30" t="s">
        <v>368</v>
      </c>
      <c r="C266" s="30">
        <v>14.0</v>
      </c>
      <c r="D266" s="30">
        <v>16.0</v>
      </c>
      <c r="E266" s="30">
        <v>0.0</v>
      </c>
      <c r="F266" s="30">
        <f t="shared" si="6"/>
        <v>14</v>
      </c>
      <c r="G266" s="30">
        <f t="shared" si="2"/>
        <v>10</v>
      </c>
      <c r="H266" s="32">
        <f t="shared" si="3"/>
        <v>0</v>
      </c>
      <c r="I266" s="32">
        <f t="shared" si="4"/>
        <v>24</v>
      </c>
      <c r="J266" s="30" t="s">
        <v>65</v>
      </c>
    </row>
    <row r="267">
      <c r="A267" s="30" t="s">
        <v>887</v>
      </c>
      <c r="B267" s="30" t="s">
        <v>888</v>
      </c>
      <c r="C267" s="30">
        <v>10.0</v>
      </c>
      <c r="D267" s="30">
        <v>22.0</v>
      </c>
      <c r="E267" s="30">
        <v>0.0</v>
      </c>
      <c r="F267" s="30">
        <f t="shared" si="6"/>
        <v>10</v>
      </c>
      <c r="G267" s="30">
        <f t="shared" si="2"/>
        <v>13.75</v>
      </c>
      <c r="H267" s="32">
        <f t="shared" si="3"/>
        <v>0</v>
      </c>
      <c r="I267" s="32">
        <f t="shared" si="4"/>
        <v>23.75</v>
      </c>
    </row>
    <row r="268">
      <c r="A268" s="30" t="s">
        <v>343</v>
      </c>
      <c r="B268" s="30" t="s">
        <v>344</v>
      </c>
      <c r="C268" s="30">
        <v>15.0</v>
      </c>
      <c r="D268" s="30">
        <v>14.0</v>
      </c>
      <c r="E268" s="30">
        <v>0.0</v>
      </c>
      <c r="F268" s="30">
        <f t="shared" si="6"/>
        <v>15</v>
      </c>
      <c r="G268" s="30">
        <f t="shared" si="2"/>
        <v>8.75</v>
      </c>
      <c r="H268" s="32">
        <f t="shared" si="3"/>
        <v>0</v>
      </c>
      <c r="I268" s="32">
        <f t="shared" si="4"/>
        <v>23.75</v>
      </c>
      <c r="J268" s="30" t="s">
        <v>65</v>
      </c>
    </row>
    <row r="269">
      <c r="A269" s="30" t="s">
        <v>889</v>
      </c>
      <c r="B269" s="30" t="s">
        <v>890</v>
      </c>
      <c r="C269" s="30">
        <v>13.0</v>
      </c>
      <c r="D269" s="30">
        <v>17.0</v>
      </c>
      <c r="E269" s="30">
        <v>0.0</v>
      </c>
      <c r="F269" s="30">
        <f t="shared" si="6"/>
        <v>13</v>
      </c>
      <c r="G269" s="30">
        <f t="shared" si="2"/>
        <v>10.625</v>
      </c>
      <c r="H269" s="32">
        <f t="shared" si="3"/>
        <v>0</v>
      </c>
      <c r="I269" s="32">
        <f t="shared" si="4"/>
        <v>23.625</v>
      </c>
    </row>
    <row r="270">
      <c r="A270" s="30" t="s">
        <v>891</v>
      </c>
      <c r="B270" s="30" t="s">
        <v>892</v>
      </c>
      <c r="C270" s="30">
        <v>19.0</v>
      </c>
      <c r="D270" s="30">
        <v>7.0</v>
      </c>
      <c r="E270" s="30">
        <v>0.0</v>
      </c>
      <c r="F270" s="30">
        <f t="shared" si="6"/>
        <v>19</v>
      </c>
      <c r="G270" s="30">
        <f t="shared" si="2"/>
        <v>4.375</v>
      </c>
      <c r="H270" s="32">
        <f t="shared" si="3"/>
        <v>0</v>
      </c>
      <c r="I270" s="32">
        <f t="shared" si="4"/>
        <v>23.375</v>
      </c>
    </row>
    <row r="271">
      <c r="A271" s="30" t="s">
        <v>893</v>
      </c>
      <c r="B271" s="30" t="s">
        <v>894</v>
      </c>
      <c r="C271" s="30">
        <v>11.0</v>
      </c>
      <c r="D271" s="30">
        <v>18.0</v>
      </c>
      <c r="E271" s="30">
        <v>3.0</v>
      </c>
      <c r="F271" s="30">
        <f t="shared" si="6"/>
        <v>11</v>
      </c>
      <c r="G271" s="30">
        <f t="shared" si="2"/>
        <v>11.25</v>
      </c>
      <c r="H271" s="32">
        <f t="shared" si="3"/>
        <v>1</v>
      </c>
      <c r="I271" s="32">
        <f t="shared" si="4"/>
        <v>23.25</v>
      </c>
    </row>
    <row r="272">
      <c r="A272" s="30" t="s">
        <v>421</v>
      </c>
      <c r="B272" s="30" t="s">
        <v>422</v>
      </c>
      <c r="C272" s="30">
        <v>10.0</v>
      </c>
      <c r="D272" s="30">
        <v>21.0</v>
      </c>
      <c r="E272" s="30">
        <v>0.0</v>
      </c>
      <c r="F272" s="30">
        <f t="shared" si="6"/>
        <v>10</v>
      </c>
      <c r="G272" s="30">
        <f t="shared" si="2"/>
        <v>13.125</v>
      </c>
      <c r="H272" s="32">
        <f t="shared" si="3"/>
        <v>0</v>
      </c>
      <c r="I272" s="32">
        <f t="shared" si="4"/>
        <v>23.125</v>
      </c>
      <c r="J272" s="30" t="s">
        <v>65</v>
      </c>
    </row>
    <row r="273">
      <c r="A273" s="30" t="s">
        <v>895</v>
      </c>
      <c r="B273" s="30" t="s">
        <v>896</v>
      </c>
      <c r="C273" s="30">
        <v>16.0</v>
      </c>
      <c r="D273" s="30">
        <v>11.0</v>
      </c>
      <c r="E273" s="30">
        <v>0.0</v>
      </c>
      <c r="F273" s="30">
        <f t="shared" si="6"/>
        <v>16</v>
      </c>
      <c r="G273" s="30">
        <f t="shared" si="2"/>
        <v>6.875</v>
      </c>
      <c r="H273" s="32">
        <f t="shared" si="3"/>
        <v>0</v>
      </c>
      <c r="I273" s="32">
        <f t="shared" si="4"/>
        <v>22.875</v>
      </c>
    </row>
    <row r="274">
      <c r="A274" s="30" t="s">
        <v>897</v>
      </c>
      <c r="B274" s="30" t="s">
        <v>898</v>
      </c>
      <c r="C274" s="30">
        <v>14.0</v>
      </c>
      <c r="D274" s="30">
        <v>14.0</v>
      </c>
      <c r="E274" s="30">
        <v>0.0</v>
      </c>
      <c r="F274" s="30">
        <f t="shared" si="6"/>
        <v>14</v>
      </c>
      <c r="G274" s="30">
        <f t="shared" si="2"/>
        <v>8.75</v>
      </c>
      <c r="H274" s="32">
        <f t="shared" si="3"/>
        <v>0</v>
      </c>
      <c r="I274" s="32">
        <f t="shared" si="4"/>
        <v>22.75</v>
      </c>
    </row>
    <row r="275">
      <c r="A275" s="30" t="s">
        <v>899</v>
      </c>
      <c r="B275" s="30" t="s">
        <v>900</v>
      </c>
      <c r="C275" s="30">
        <v>19.0</v>
      </c>
      <c r="D275" s="30">
        <v>6.0</v>
      </c>
      <c r="E275" s="30">
        <v>0.0</v>
      </c>
      <c r="F275" s="30">
        <f t="shared" si="6"/>
        <v>19</v>
      </c>
      <c r="G275" s="30">
        <f t="shared" si="2"/>
        <v>3.75</v>
      </c>
      <c r="H275" s="32">
        <f t="shared" si="3"/>
        <v>0</v>
      </c>
      <c r="I275" s="32">
        <f t="shared" si="4"/>
        <v>22.75</v>
      </c>
    </row>
    <row r="276">
      <c r="A276" s="30" t="s">
        <v>901</v>
      </c>
      <c r="B276" s="30" t="s">
        <v>902</v>
      </c>
      <c r="C276" s="30">
        <v>17.0</v>
      </c>
      <c r="D276" s="30">
        <v>9.0</v>
      </c>
      <c r="E276" s="30">
        <v>0.0</v>
      </c>
      <c r="F276" s="30">
        <f t="shared" si="6"/>
        <v>17</v>
      </c>
      <c r="G276" s="30">
        <f t="shared" si="2"/>
        <v>5.625</v>
      </c>
      <c r="H276" s="32">
        <f t="shared" si="3"/>
        <v>0</v>
      </c>
      <c r="I276" s="32">
        <f t="shared" si="4"/>
        <v>22.625</v>
      </c>
    </row>
    <row r="277">
      <c r="A277" s="30" t="s">
        <v>903</v>
      </c>
      <c r="B277" s="30" t="s">
        <v>904</v>
      </c>
      <c r="C277" s="30">
        <v>11.0</v>
      </c>
      <c r="D277" s="30">
        <v>18.0</v>
      </c>
      <c r="E277" s="30">
        <v>0.0</v>
      </c>
      <c r="F277" s="30">
        <f t="shared" si="6"/>
        <v>11</v>
      </c>
      <c r="G277" s="30">
        <f t="shared" si="2"/>
        <v>11.25</v>
      </c>
      <c r="H277" s="32">
        <f t="shared" si="3"/>
        <v>0</v>
      </c>
      <c r="I277" s="32">
        <f t="shared" si="4"/>
        <v>22.25</v>
      </c>
    </row>
    <row r="278">
      <c r="A278" s="30" t="s">
        <v>905</v>
      </c>
      <c r="B278" s="30" t="s">
        <v>906</v>
      </c>
      <c r="C278" s="30">
        <v>9.0</v>
      </c>
      <c r="D278" s="30">
        <v>21.0</v>
      </c>
      <c r="E278" s="30">
        <v>0.0</v>
      </c>
      <c r="F278" s="30">
        <f t="shared" si="6"/>
        <v>9</v>
      </c>
      <c r="G278" s="30">
        <f t="shared" si="2"/>
        <v>13.125</v>
      </c>
      <c r="H278" s="32">
        <f t="shared" si="3"/>
        <v>0</v>
      </c>
      <c r="I278" s="32">
        <f t="shared" si="4"/>
        <v>22.125</v>
      </c>
    </row>
    <row r="279">
      <c r="A279" s="30" t="s">
        <v>907</v>
      </c>
      <c r="B279" s="30" t="s">
        <v>908</v>
      </c>
      <c r="C279" s="30">
        <v>12.0</v>
      </c>
      <c r="D279" s="30">
        <v>16.0</v>
      </c>
      <c r="E279" s="30">
        <v>0.0</v>
      </c>
      <c r="F279" s="30">
        <f t="shared" si="6"/>
        <v>12</v>
      </c>
      <c r="G279" s="30">
        <f t="shared" si="2"/>
        <v>10</v>
      </c>
      <c r="H279" s="32">
        <f t="shared" si="3"/>
        <v>0</v>
      </c>
      <c r="I279" s="32">
        <f t="shared" si="4"/>
        <v>22</v>
      </c>
    </row>
    <row r="280">
      <c r="A280" s="30" t="s">
        <v>909</v>
      </c>
      <c r="B280" s="30" t="s">
        <v>910</v>
      </c>
      <c r="C280" s="30">
        <v>15.0</v>
      </c>
      <c r="D280" s="30">
        <v>11.0</v>
      </c>
      <c r="E280" s="30">
        <v>0.0</v>
      </c>
      <c r="F280" s="30">
        <f t="shared" si="6"/>
        <v>15</v>
      </c>
      <c r="G280" s="30">
        <f t="shared" si="2"/>
        <v>6.875</v>
      </c>
      <c r="H280" s="32">
        <f t="shared" si="3"/>
        <v>0</v>
      </c>
      <c r="I280" s="32">
        <f t="shared" si="4"/>
        <v>21.875</v>
      </c>
    </row>
    <row r="281">
      <c r="A281" s="30" t="s">
        <v>911</v>
      </c>
      <c r="B281" s="30" t="s">
        <v>912</v>
      </c>
      <c r="C281" s="30">
        <v>13.0</v>
      </c>
      <c r="D281" s="30">
        <v>14.0</v>
      </c>
      <c r="E281" s="30">
        <v>0.0</v>
      </c>
      <c r="F281" s="30">
        <f t="shared" si="6"/>
        <v>13</v>
      </c>
      <c r="G281" s="30">
        <f t="shared" si="2"/>
        <v>8.75</v>
      </c>
      <c r="H281" s="32">
        <f t="shared" si="3"/>
        <v>0</v>
      </c>
      <c r="I281" s="32">
        <f t="shared" si="4"/>
        <v>21.75</v>
      </c>
    </row>
    <row r="282">
      <c r="A282" s="30" t="s">
        <v>913</v>
      </c>
      <c r="B282" s="30" t="s">
        <v>914</v>
      </c>
      <c r="C282" s="30">
        <v>12.0</v>
      </c>
      <c r="D282" s="30">
        <v>15.0</v>
      </c>
      <c r="E282" s="30">
        <v>0.0</v>
      </c>
      <c r="F282" s="30">
        <f t="shared" si="6"/>
        <v>12</v>
      </c>
      <c r="G282" s="30">
        <f t="shared" si="2"/>
        <v>9.375</v>
      </c>
      <c r="H282" s="32">
        <f t="shared" si="3"/>
        <v>0</v>
      </c>
      <c r="I282" s="32">
        <f t="shared" si="4"/>
        <v>21.375</v>
      </c>
    </row>
    <row r="283">
      <c r="A283" s="30" t="s">
        <v>915</v>
      </c>
      <c r="B283" s="30" t="s">
        <v>916</v>
      </c>
      <c r="C283" s="30">
        <v>16.0</v>
      </c>
      <c r="D283" s="30">
        <v>8.0</v>
      </c>
      <c r="E283" s="30">
        <v>0.0</v>
      </c>
      <c r="F283" s="30">
        <f t="shared" si="6"/>
        <v>16</v>
      </c>
      <c r="G283" s="30">
        <f t="shared" si="2"/>
        <v>5</v>
      </c>
      <c r="H283" s="32">
        <f t="shared" si="3"/>
        <v>0</v>
      </c>
      <c r="I283" s="32">
        <f t="shared" si="4"/>
        <v>21</v>
      </c>
    </row>
    <row r="284">
      <c r="A284" s="30" t="s">
        <v>917</v>
      </c>
      <c r="B284" s="30" t="s">
        <v>918</v>
      </c>
      <c r="C284" s="30">
        <v>14.0</v>
      </c>
      <c r="D284" s="30">
        <v>11.0</v>
      </c>
      <c r="E284" s="30">
        <v>0.0</v>
      </c>
      <c r="F284" s="30">
        <f t="shared" si="6"/>
        <v>14</v>
      </c>
      <c r="G284" s="30">
        <f t="shared" si="2"/>
        <v>6.875</v>
      </c>
      <c r="H284" s="32">
        <f t="shared" si="3"/>
        <v>0</v>
      </c>
      <c r="I284" s="32">
        <f t="shared" si="4"/>
        <v>20.875</v>
      </c>
    </row>
    <row r="285">
      <c r="A285" s="30" t="s">
        <v>919</v>
      </c>
      <c r="B285" s="30" t="s">
        <v>920</v>
      </c>
      <c r="C285" s="30">
        <v>14.0</v>
      </c>
      <c r="D285" s="30">
        <v>11.0</v>
      </c>
      <c r="E285" s="30">
        <v>0.0</v>
      </c>
      <c r="F285" s="30">
        <f t="shared" si="6"/>
        <v>14</v>
      </c>
      <c r="G285" s="30">
        <f t="shared" si="2"/>
        <v>6.875</v>
      </c>
      <c r="H285" s="32">
        <f t="shared" si="3"/>
        <v>0</v>
      </c>
      <c r="I285" s="32">
        <f t="shared" si="4"/>
        <v>20.875</v>
      </c>
    </row>
    <row r="286">
      <c r="A286" s="30" t="s">
        <v>264</v>
      </c>
      <c r="B286" s="30" t="s">
        <v>427</v>
      </c>
      <c r="C286" s="30">
        <v>14.0</v>
      </c>
      <c r="D286" s="30">
        <v>11.0</v>
      </c>
      <c r="E286" s="30">
        <v>0.0</v>
      </c>
      <c r="F286" s="30">
        <f t="shared" si="6"/>
        <v>14</v>
      </c>
      <c r="G286" s="30">
        <f t="shared" si="2"/>
        <v>6.875</v>
      </c>
      <c r="H286" s="32">
        <f t="shared" si="3"/>
        <v>0</v>
      </c>
      <c r="I286" s="32">
        <f t="shared" si="4"/>
        <v>20.875</v>
      </c>
      <c r="J286" s="30" t="s">
        <v>65</v>
      </c>
    </row>
    <row r="287">
      <c r="A287" s="30" t="s">
        <v>253</v>
      </c>
      <c r="B287" s="30" t="s">
        <v>921</v>
      </c>
      <c r="C287" s="30">
        <v>12.0</v>
      </c>
      <c r="D287" s="30">
        <v>14.0</v>
      </c>
      <c r="E287" s="30">
        <v>0.0</v>
      </c>
      <c r="F287" s="30">
        <f t="shared" si="6"/>
        <v>12</v>
      </c>
      <c r="G287" s="30">
        <f t="shared" si="2"/>
        <v>8.75</v>
      </c>
      <c r="H287" s="32">
        <f t="shared" si="3"/>
        <v>0</v>
      </c>
      <c r="I287" s="32">
        <f t="shared" si="4"/>
        <v>20.75</v>
      </c>
    </row>
    <row r="288">
      <c r="A288" s="99" t="s">
        <v>347</v>
      </c>
      <c r="B288" s="30" t="s">
        <v>348</v>
      </c>
      <c r="C288" s="30">
        <v>10.0</v>
      </c>
      <c r="D288" s="30">
        <v>17.0</v>
      </c>
      <c r="E288" s="30">
        <v>0.0</v>
      </c>
      <c r="F288" s="30">
        <f t="shared" si="6"/>
        <v>10</v>
      </c>
      <c r="G288" s="30">
        <f t="shared" si="2"/>
        <v>10.625</v>
      </c>
      <c r="H288" s="32">
        <f t="shared" si="3"/>
        <v>0</v>
      </c>
      <c r="I288" s="32">
        <f t="shared" si="4"/>
        <v>20.625</v>
      </c>
      <c r="J288" s="30" t="s">
        <v>65</v>
      </c>
    </row>
    <row r="289">
      <c r="A289" s="30" t="s">
        <v>922</v>
      </c>
      <c r="B289" s="30" t="s">
        <v>923</v>
      </c>
      <c r="C289" s="30">
        <v>13.0</v>
      </c>
      <c r="D289" s="30">
        <v>12.0</v>
      </c>
      <c r="E289" s="30">
        <v>0.0</v>
      </c>
      <c r="F289" s="30">
        <f t="shared" si="6"/>
        <v>13</v>
      </c>
      <c r="G289" s="30">
        <f t="shared" si="2"/>
        <v>7.5</v>
      </c>
      <c r="H289" s="32">
        <f t="shared" si="3"/>
        <v>0</v>
      </c>
      <c r="I289" s="32">
        <f t="shared" si="4"/>
        <v>20.5</v>
      </c>
    </row>
    <row r="290">
      <c r="A290" s="30" t="s">
        <v>924</v>
      </c>
      <c r="B290" s="30" t="s">
        <v>925</v>
      </c>
      <c r="C290" s="30">
        <v>16.0</v>
      </c>
      <c r="D290" s="30">
        <v>7.0</v>
      </c>
      <c r="E290" s="30">
        <v>0.0</v>
      </c>
      <c r="F290" s="30">
        <f t="shared" si="6"/>
        <v>16</v>
      </c>
      <c r="G290" s="30">
        <f t="shared" si="2"/>
        <v>4.375</v>
      </c>
      <c r="H290" s="32">
        <f t="shared" si="3"/>
        <v>0</v>
      </c>
      <c r="I290" s="32">
        <f t="shared" si="4"/>
        <v>20.375</v>
      </c>
    </row>
    <row r="291">
      <c r="A291" s="30" t="s">
        <v>424</v>
      </c>
      <c r="B291" s="30" t="s">
        <v>425</v>
      </c>
      <c r="C291" s="30">
        <v>11.0</v>
      </c>
      <c r="D291" s="30">
        <v>15.0</v>
      </c>
      <c r="E291" s="30">
        <v>0.0</v>
      </c>
      <c r="F291" s="30">
        <f t="shared" si="6"/>
        <v>11</v>
      </c>
      <c r="G291" s="30">
        <f t="shared" si="2"/>
        <v>9.375</v>
      </c>
      <c r="H291" s="32">
        <f t="shared" si="3"/>
        <v>0</v>
      </c>
      <c r="I291" s="32">
        <f t="shared" si="4"/>
        <v>20.375</v>
      </c>
      <c r="J291" s="30" t="s">
        <v>65</v>
      </c>
    </row>
    <row r="292">
      <c r="A292" s="30" t="s">
        <v>926</v>
      </c>
      <c r="B292" s="30" t="s">
        <v>927</v>
      </c>
      <c r="C292" s="30">
        <v>18.0</v>
      </c>
      <c r="D292" s="30">
        <v>3.0</v>
      </c>
      <c r="E292" s="30">
        <v>0.0</v>
      </c>
      <c r="F292" s="30">
        <f t="shared" si="6"/>
        <v>18</v>
      </c>
      <c r="G292" s="30">
        <f t="shared" si="2"/>
        <v>1.875</v>
      </c>
      <c r="H292" s="32">
        <f t="shared" si="3"/>
        <v>0</v>
      </c>
      <c r="I292" s="32">
        <f t="shared" si="4"/>
        <v>19.875</v>
      </c>
    </row>
    <row r="293">
      <c r="A293" s="30" t="s">
        <v>147</v>
      </c>
      <c r="B293" s="30" t="s">
        <v>148</v>
      </c>
      <c r="C293" s="30">
        <v>19.0</v>
      </c>
      <c r="D293" s="30">
        <v>1.0</v>
      </c>
      <c r="E293" s="30">
        <v>0.0</v>
      </c>
      <c r="F293" s="30">
        <f t="shared" si="6"/>
        <v>19</v>
      </c>
      <c r="G293" s="30">
        <f t="shared" si="2"/>
        <v>0.625</v>
      </c>
      <c r="H293" s="32">
        <f t="shared" si="3"/>
        <v>0</v>
      </c>
      <c r="I293" s="32">
        <f t="shared" si="4"/>
        <v>19.625</v>
      </c>
      <c r="J293" s="30" t="s">
        <v>99</v>
      </c>
    </row>
    <row r="294">
      <c r="A294" s="30" t="s">
        <v>928</v>
      </c>
      <c r="B294" s="30" t="s">
        <v>929</v>
      </c>
      <c r="C294" s="30">
        <v>9.0</v>
      </c>
      <c r="D294" s="30">
        <v>17.0</v>
      </c>
      <c r="E294" s="30">
        <v>0.0</v>
      </c>
      <c r="F294" s="30">
        <f t="shared" si="6"/>
        <v>9</v>
      </c>
      <c r="G294" s="30">
        <f t="shared" si="2"/>
        <v>10.625</v>
      </c>
      <c r="H294" s="32">
        <f t="shared" si="3"/>
        <v>0</v>
      </c>
      <c r="I294" s="32">
        <f t="shared" si="4"/>
        <v>19.625</v>
      </c>
    </row>
    <row r="295">
      <c r="A295" s="30" t="s">
        <v>930</v>
      </c>
      <c r="B295" s="30" t="s">
        <v>931</v>
      </c>
      <c r="C295" s="30">
        <v>7.0</v>
      </c>
      <c r="D295" s="30">
        <v>20.0</v>
      </c>
      <c r="E295" s="30">
        <v>0.0</v>
      </c>
      <c r="F295" s="30">
        <f t="shared" si="6"/>
        <v>7</v>
      </c>
      <c r="G295" s="30">
        <f t="shared" si="2"/>
        <v>12.5</v>
      </c>
      <c r="H295" s="32">
        <f t="shared" si="3"/>
        <v>0</v>
      </c>
      <c r="I295" s="32">
        <f t="shared" si="4"/>
        <v>19.5</v>
      </c>
    </row>
    <row r="296">
      <c r="A296" s="30" t="s">
        <v>932</v>
      </c>
      <c r="B296" s="30" t="s">
        <v>933</v>
      </c>
      <c r="C296" s="30">
        <v>5.0</v>
      </c>
      <c r="D296" s="30">
        <v>23.0</v>
      </c>
      <c r="E296" s="30">
        <v>0.0</v>
      </c>
      <c r="F296" s="30">
        <f t="shared" si="6"/>
        <v>5</v>
      </c>
      <c r="G296" s="30">
        <f t="shared" si="2"/>
        <v>14.375</v>
      </c>
      <c r="H296" s="32">
        <f t="shared" si="3"/>
        <v>0</v>
      </c>
      <c r="I296" s="32">
        <f t="shared" si="4"/>
        <v>19.375</v>
      </c>
    </row>
    <row r="297">
      <c r="A297" s="30" t="s">
        <v>377</v>
      </c>
      <c r="B297" s="30" t="s">
        <v>378</v>
      </c>
      <c r="C297" s="30">
        <v>8.0</v>
      </c>
      <c r="D297" s="30">
        <v>18.0</v>
      </c>
      <c r="E297" s="30">
        <v>0.0</v>
      </c>
      <c r="F297" s="30">
        <f t="shared" si="6"/>
        <v>8</v>
      </c>
      <c r="G297" s="30">
        <f t="shared" si="2"/>
        <v>11.25</v>
      </c>
      <c r="H297" s="32">
        <f t="shared" si="3"/>
        <v>0</v>
      </c>
      <c r="I297" s="32">
        <f t="shared" si="4"/>
        <v>19.25</v>
      </c>
      <c r="J297" s="30" t="s">
        <v>65</v>
      </c>
    </row>
    <row r="298">
      <c r="A298" s="30" t="s">
        <v>934</v>
      </c>
      <c r="B298" s="30" t="s">
        <v>935</v>
      </c>
      <c r="C298" s="30">
        <v>6.0</v>
      </c>
      <c r="D298" s="30">
        <v>21.0</v>
      </c>
      <c r="E298" s="30">
        <v>0.0</v>
      </c>
      <c r="F298" s="30">
        <f t="shared" si="6"/>
        <v>6</v>
      </c>
      <c r="G298" s="30">
        <f t="shared" si="2"/>
        <v>13.125</v>
      </c>
      <c r="H298" s="32">
        <f t="shared" si="3"/>
        <v>0</v>
      </c>
      <c r="I298" s="32">
        <f t="shared" si="4"/>
        <v>19.125</v>
      </c>
    </row>
    <row r="299">
      <c r="A299" s="30" t="s">
        <v>936</v>
      </c>
      <c r="B299" s="30" t="s">
        <v>937</v>
      </c>
      <c r="C299" s="30">
        <v>11.0</v>
      </c>
      <c r="D299" s="30">
        <v>13.0</v>
      </c>
      <c r="E299" s="30">
        <v>0.0</v>
      </c>
      <c r="F299" s="30">
        <f t="shared" si="6"/>
        <v>11</v>
      </c>
      <c r="G299" s="30">
        <f t="shared" si="2"/>
        <v>8.125</v>
      </c>
      <c r="H299" s="32">
        <f t="shared" si="3"/>
        <v>0</v>
      </c>
      <c r="I299" s="32">
        <f t="shared" si="4"/>
        <v>19.125</v>
      </c>
    </row>
    <row r="300">
      <c r="A300" s="30" t="s">
        <v>938</v>
      </c>
      <c r="B300" s="30" t="s">
        <v>939</v>
      </c>
      <c r="C300" s="30">
        <v>12.0</v>
      </c>
      <c r="D300" s="30">
        <v>11.0</v>
      </c>
      <c r="E300" s="30">
        <v>0.0</v>
      </c>
      <c r="F300" s="30">
        <f t="shared" si="6"/>
        <v>12</v>
      </c>
      <c r="G300" s="30">
        <f t="shared" si="2"/>
        <v>6.875</v>
      </c>
      <c r="H300" s="32">
        <f t="shared" si="3"/>
        <v>0</v>
      </c>
      <c r="I300" s="32">
        <f t="shared" si="4"/>
        <v>18.875</v>
      </c>
    </row>
    <row r="301">
      <c r="A301" s="30" t="s">
        <v>940</v>
      </c>
      <c r="B301" s="30" t="s">
        <v>941</v>
      </c>
      <c r="C301" s="30">
        <v>12.0</v>
      </c>
      <c r="D301" s="30">
        <v>11.0</v>
      </c>
      <c r="E301" s="30">
        <v>0.0</v>
      </c>
      <c r="F301" s="30">
        <f t="shared" si="6"/>
        <v>12</v>
      </c>
      <c r="G301" s="30">
        <f t="shared" si="2"/>
        <v>6.875</v>
      </c>
      <c r="H301" s="32">
        <f t="shared" si="3"/>
        <v>0</v>
      </c>
      <c r="I301" s="32">
        <f t="shared" si="4"/>
        <v>18.875</v>
      </c>
    </row>
    <row r="302">
      <c r="A302" s="30" t="s">
        <v>942</v>
      </c>
      <c r="B302" s="30" t="s">
        <v>943</v>
      </c>
      <c r="C302" s="30">
        <v>10.0</v>
      </c>
      <c r="D302" s="30">
        <v>14.0</v>
      </c>
      <c r="E302" s="30">
        <v>0.0</v>
      </c>
      <c r="F302" s="30">
        <f t="shared" si="6"/>
        <v>10</v>
      </c>
      <c r="G302" s="30">
        <f t="shared" si="2"/>
        <v>8.75</v>
      </c>
      <c r="H302" s="32">
        <f t="shared" si="3"/>
        <v>0</v>
      </c>
      <c r="I302" s="32">
        <f t="shared" si="4"/>
        <v>18.75</v>
      </c>
    </row>
    <row r="303">
      <c r="A303" s="30" t="s">
        <v>944</v>
      </c>
      <c r="B303" s="30" t="s">
        <v>945</v>
      </c>
      <c r="C303" s="30">
        <v>10.0</v>
      </c>
      <c r="D303" s="30">
        <v>14.0</v>
      </c>
      <c r="E303" s="30">
        <v>0.0</v>
      </c>
      <c r="F303" s="30">
        <f t="shared" si="6"/>
        <v>10</v>
      </c>
      <c r="G303" s="30">
        <f t="shared" si="2"/>
        <v>8.75</v>
      </c>
      <c r="H303" s="32">
        <f t="shared" si="3"/>
        <v>0</v>
      </c>
      <c r="I303" s="32">
        <f t="shared" si="4"/>
        <v>18.75</v>
      </c>
    </row>
    <row r="304">
      <c r="A304" s="30" t="s">
        <v>946</v>
      </c>
      <c r="B304" s="30" t="s">
        <v>947</v>
      </c>
      <c r="C304" s="30">
        <v>8.0</v>
      </c>
      <c r="D304" s="30">
        <v>17.0</v>
      </c>
      <c r="E304" s="30">
        <v>0.0</v>
      </c>
      <c r="F304" s="30">
        <f t="shared" si="6"/>
        <v>8</v>
      </c>
      <c r="G304" s="30">
        <f t="shared" si="2"/>
        <v>10.625</v>
      </c>
      <c r="H304" s="32">
        <f t="shared" si="3"/>
        <v>0</v>
      </c>
      <c r="I304" s="32">
        <f t="shared" si="4"/>
        <v>18.625</v>
      </c>
    </row>
    <row r="305">
      <c r="A305" s="30" t="s">
        <v>948</v>
      </c>
      <c r="B305" s="30" t="s">
        <v>949</v>
      </c>
      <c r="C305" s="30">
        <v>13.0</v>
      </c>
      <c r="D305" s="30">
        <v>9.0</v>
      </c>
      <c r="E305" s="30">
        <v>0.0</v>
      </c>
      <c r="F305" s="30">
        <f t="shared" si="6"/>
        <v>13</v>
      </c>
      <c r="G305" s="30">
        <f t="shared" si="2"/>
        <v>5.625</v>
      </c>
      <c r="H305" s="32">
        <f t="shared" si="3"/>
        <v>0</v>
      </c>
      <c r="I305" s="32">
        <f t="shared" si="4"/>
        <v>18.625</v>
      </c>
    </row>
    <row r="306">
      <c r="A306" s="30" t="s">
        <v>950</v>
      </c>
      <c r="B306" s="30" t="s">
        <v>951</v>
      </c>
      <c r="C306" s="30">
        <v>16.0</v>
      </c>
      <c r="D306" s="30">
        <v>4.0</v>
      </c>
      <c r="E306" s="30">
        <v>0.0</v>
      </c>
      <c r="F306" s="30">
        <f t="shared" si="6"/>
        <v>16</v>
      </c>
      <c r="G306" s="30">
        <f t="shared" si="2"/>
        <v>2.5</v>
      </c>
      <c r="H306" s="32">
        <f t="shared" si="3"/>
        <v>0</v>
      </c>
      <c r="I306" s="32">
        <f t="shared" si="4"/>
        <v>18.5</v>
      </c>
    </row>
    <row r="307">
      <c r="A307" s="30" t="s">
        <v>362</v>
      </c>
      <c r="B307" s="30" t="s">
        <v>363</v>
      </c>
      <c r="C307" s="30">
        <v>10.0</v>
      </c>
      <c r="D307" s="30">
        <v>13.0</v>
      </c>
      <c r="E307" s="30">
        <v>0.0</v>
      </c>
      <c r="F307" s="30">
        <f t="shared" si="6"/>
        <v>10</v>
      </c>
      <c r="G307" s="30">
        <f t="shared" si="2"/>
        <v>8.125</v>
      </c>
      <c r="H307" s="32">
        <f t="shared" si="3"/>
        <v>0</v>
      </c>
      <c r="I307" s="32">
        <f t="shared" si="4"/>
        <v>18.125</v>
      </c>
      <c r="J307" s="30" t="s">
        <v>69</v>
      </c>
    </row>
    <row r="308">
      <c r="A308" s="30" t="s">
        <v>390</v>
      </c>
      <c r="B308" s="30" t="s">
        <v>391</v>
      </c>
      <c r="C308" s="30">
        <v>9.0</v>
      </c>
      <c r="D308" s="30">
        <v>14.0</v>
      </c>
      <c r="E308" s="30">
        <v>0.0</v>
      </c>
      <c r="F308" s="30">
        <f t="shared" si="6"/>
        <v>9</v>
      </c>
      <c r="G308" s="30">
        <f t="shared" si="2"/>
        <v>8.75</v>
      </c>
      <c r="H308" s="32">
        <f t="shared" si="3"/>
        <v>0</v>
      </c>
      <c r="I308" s="32">
        <f t="shared" si="4"/>
        <v>17.75</v>
      </c>
      <c r="J308" s="30" t="s">
        <v>65</v>
      </c>
    </row>
    <row r="309">
      <c r="A309" s="30" t="s">
        <v>952</v>
      </c>
      <c r="B309" s="30" t="s">
        <v>953</v>
      </c>
      <c r="C309" s="30">
        <v>15.0</v>
      </c>
      <c r="D309" s="30">
        <v>4.0</v>
      </c>
      <c r="E309" s="30">
        <v>0.0</v>
      </c>
      <c r="F309" s="30">
        <f t="shared" si="6"/>
        <v>15</v>
      </c>
      <c r="G309" s="30">
        <f t="shared" si="2"/>
        <v>2.5</v>
      </c>
      <c r="H309" s="32">
        <f t="shared" si="3"/>
        <v>0</v>
      </c>
      <c r="I309" s="32">
        <f t="shared" si="4"/>
        <v>17.5</v>
      </c>
    </row>
    <row r="310">
      <c r="A310" s="30" t="s">
        <v>387</v>
      </c>
      <c r="B310" s="30" t="s">
        <v>388</v>
      </c>
      <c r="C310" s="30">
        <v>14.0</v>
      </c>
      <c r="D310" s="30">
        <v>5.0</v>
      </c>
      <c r="E310" s="30">
        <v>0.0</v>
      </c>
      <c r="F310" s="30">
        <f t="shared" si="6"/>
        <v>14</v>
      </c>
      <c r="G310" s="30">
        <f t="shared" si="2"/>
        <v>3.125</v>
      </c>
      <c r="H310" s="32">
        <f t="shared" si="3"/>
        <v>0</v>
      </c>
      <c r="I310" s="32">
        <f t="shared" si="4"/>
        <v>17.125</v>
      </c>
      <c r="J310" s="30" t="s">
        <v>69</v>
      </c>
    </row>
    <row r="311">
      <c r="A311" s="30" t="s">
        <v>954</v>
      </c>
      <c r="B311" s="30" t="s">
        <v>955</v>
      </c>
      <c r="C311" s="30">
        <v>17.0</v>
      </c>
      <c r="D311" s="30">
        <v>0.0</v>
      </c>
      <c r="E311" s="30">
        <v>0.0</v>
      </c>
      <c r="F311" s="30">
        <f t="shared" si="6"/>
        <v>17</v>
      </c>
      <c r="G311" s="30">
        <f t="shared" si="2"/>
        <v>0</v>
      </c>
      <c r="H311" s="32">
        <f t="shared" si="3"/>
        <v>0</v>
      </c>
      <c r="I311" s="32">
        <f t="shared" si="4"/>
        <v>17</v>
      </c>
    </row>
    <row r="312">
      <c r="A312" s="99" t="s">
        <v>956</v>
      </c>
      <c r="B312" s="30" t="s">
        <v>957</v>
      </c>
      <c r="C312" s="30">
        <v>5.0</v>
      </c>
      <c r="D312" s="30">
        <v>19.0</v>
      </c>
      <c r="E312" s="30">
        <v>0.0</v>
      </c>
      <c r="F312" s="30">
        <f t="shared" si="6"/>
        <v>5</v>
      </c>
      <c r="G312" s="30">
        <f t="shared" si="2"/>
        <v>11.875</v>
      </c>
      <c r="H312" s="32">
        <f t="shared" si="3"/>
        <v>0</v>
      </c>
      <c r="I312" s="32">
        <f t="shared" si="4"/>
        <v>16.875</v>
      </c>
    </row>
    <row r="313">
      <c r="A313" s="30" t="s">
        <v>354</v>
      </c>
      <c r="B313" s="30" t="s">
        <v>355</v>
      </c>
      <c r="C313" s="30">
        <v>7.0</v>
      </c>
      <c r="D313" s="30">
        <v>13.0</v>
      </c>
      <c r="E313" s="30">
        <v>0.0</v>
      </c>
      <c r="F313" s="30">
        <f t="shared" si="6"/>
        <v>7</v>
      </c>
      <c r="G313" s="30">
        <f t="shared" si="2"/>
        <v>8.125</v>
      </c>
      <c r="H313" s="32">
        <f t="shared" si="3"/>
        <v>0</v>
      </c>
      <c r="I313" s="32">
        <f t="shared" si="4"/>
        <v>15.125</v>
      </c>
      <c r="J313" s="30" t="s">
        <v>65</v>
      </c>
    </row>
    <row r="314">
      <c r="A314" s="30" t="s">
        <v>409</v>
      </c>
      <c r="B314" s="30" t="s">
        <v>410</v>
      </c>
      <c r="C314" s="30">
        <v>12.0</v>
      </c>
      <c r="D314" s="30">
        <v>3.0</v>
      </c>
      <c r="E314" s="30">
        <v>0.0</v>
      </c>
      <c r="F314" s="30">
        <f t="shared" si="6"/>
        <v>12</v>
      </c>
      <c r="G314" s="30">
        <f t="shared" si="2"/>
        <v>1.875</v>
      </c>
      <c r="H314" s="32">
        <f t="shared" si="3"/>
        <v>0</v>
      </c>
      <c r="I314" s="32">
        <f t="shared" si="4"/>
        <v>13.875</v>
      </c>
      <c r="J314" s="30" t="s">
        <v>99</v>
      </c>
    </row>
    <row r="315">
      <c r="A315" s="30" t="s">
        <v>958</v>
      </c>
      <c r="B315" s="30" t="s">
        <v>959</v>
      </c>
      <c r="C315" s="30">
        <v>9.0</v>
      </c>
      <c r="D315" s="30">
        <v>6.0</v>
      </c>
      <c r="E315" s="30">
        <v>0.0</v>
      </c>
      <c r="F315" s="30">
        <f t="shared" si="6"/>
        <v>9</v>
      </c>
      <c r="G315" s="30">
        <f t="shared" si="2"/>
        <v>3.75</v>
      </c>
      <c r="H315" s="32">
        <f t="shared" si="3"/>
        <v>0</v>
      </c>
      <c r="I315" s="32">
        <f t="shared" si="4"/>
        <v>12.75</v>
      </c>
      <c r="J315" s="30" t="s">
        <v>69</v>
      </c>
    </row>
    <row r="316">
      <c r="A316" s="30" t="s">
        <v>960</v>
      </c>
      <c r="B316" s="30" t="s">
        <v>961</v>
      </c>
      <c r="C316" s="30">
        <v>11.0</v>
      </c>
      <c r="D316" s="30">
        <v>0.0</v>
      </c>
      <c r="E316" s="30">
        <v>0.0</v>
      </c>
      <c r="F316" s="30">
        <f t="shared" si="6"/>
        <v>11</v>
      </c>
      <c r="G316" s="30">
        <f t="shared" si="2"/>
        <v>0</v>
      </c>
      <c r="H316" s="32">
        <f t="shared" si="3"/>
        <v>0</v>
      </c>
      <c r="I316" s="32">
        <f t="shared" si="4"/>
        <v>11</v>
      </c>
    </row>
    <row r="317">
      <c r="A317" s="30" t="s">
        <v>962</v>
      </c>
      <c r="B317" s="30" t="s">
        <v>963</v>
      </c>
      <c r="C317" s="30">
        <v>11.0</v>
      </c>
      <c r="D317" s="30">
        <v>0.0</v>
      </c>
      <c r="E317" s="30">
        <v>0.0</v>
      </c>
      <c r="F317" s="30">
        <f t="shared" si="6"/>
        <v>11</v>
      </c>
      <c r="G317" s="30">
        <f t="shared" si="2"/>
        <v>0</v>
      </c>
      <c r="H317" s="32">
        <f t="shared" si="3"/>
        <v>0</v>
      </c>
      <c r="I317" s="32">
        <f t="shared" si="4"/>
        <v>11</v>
      </c>
    </row>
    <row r="318">
      <c r="A318" s="30" t="s">
        <v>380</v>
      </c>
      <c r="B318" s="30" t="s">
        <v>381</v>
      </c>
      <c r="C318" s="30">
        <v>3.0</v>
      </c>
      <c r="D318" s="30">
        <v>12.0</v>
      </c>
      <c r="E318" s="30">
        <v>0.0</v>
      </c>
      <c r="F318" s="30">
        <f t="shared" si="6"/>
        <v>3</v>
      </c>
      <c r="G318" s="30">
        <f t="shared" si="2"/>
        <v>7.5</v>
      </c>
      <c r="H318" s="32">
        <f t="shared" si="3"/>
        <v>0</v>
      </c>
      <c r="I318" s="32">
        <f t="shared" si="4"/>
        <v>10.5</v>
      </c>
      <c r="J318" s="30" t="s">
        <v>65</v>
      </c>
    </row>
    <row r="319">
      <c r="A319" s="30" t="s">
        <v>387</v>
      </c>
      <c r="B319" s="30" t="s">
        <v>964</v>
      </c>
      <c r="C319" s="30">
        <v>3.0</v>
      </c>
      <c r="D319" s="30">
        <v>11.0</v>
      </c>
      <c r="E319" s="30">
        <v>0.0</v>
      </c>
      <c r="F319" s="30">
        <f t="shared" si="6"/>
        <v>3</v>
      </c>
      <c r="G319" s="30">
        <f t="shared" si="2"/>
        <v>6.875</v>
      </c>
      <c r="H319" s="32">
        <f t="shared" si="3"/>
        <v>0</v>
      </c>
      <c r="I319" s="32">
        <f t="shared" si="4"/>
        <v>9.875</v>
      </c>
    </row>
    <row r="320">
      <c r="A320" s="30" t="s">
        <v>210</v>
      </c>
      <c r="B320" s="30" t="s">
        <v>211</v>
      </c>
      <c r="C320" s="30">
        <v>9.0</v>
      </c>
      <c r="D320" s="30">
        <v>1.0</v>
      </c>
      <c r="E320" s="30">
        <v>0.0</v>
      </c>
      <c r="F320" s="30">
        <f t="shared" si="6"/>
        <v>9</v>
      </c>
      <c r="G320" s="30">
        <f t="shared" si="2"/>
        <v>0.625</v>
      </c>
      <c r="H320" s="32">
        <f t="shared" si="3"/>
        <v>0</v>
      </c>
      <c r="I320" s="32">
        <f t="shared" si="4"/>
        <v>9.625</v>
      </c>
      <c r="J320" s="30" t="s">
        <v>65</v>
      </c>
    </row>
    <row r="321">
      <c r="A321" s="30" t="s">
        <v>965</v>
      </c>
      <c r="B321" s="30" t="s">
        <v>966</v>
      </c>
      <c r="C321" s="30">
        <v>3.0</v>
      </c>
      <c r="D321" s="30">
        <v>7.0</v>
      </c>
      <c r="E321" s="30">
        <v>0.0</v>
      </c>
      <c r="F321" s="30">
        <f t="shared" si="6"/>
        <v>3</v>
      </c>
      <c r="G321" s="30">
        <f t="shared" si="2"/>
        <v>4.375</v>
      </c>
      <c r="H321" s="32">
        <f t="shared" si="3"/>
        <v>0</v>
      </c>
      <c r="I321" s="32">
        <f t="shared" si="4"/>
        <v>7.375</v>
      </c>
    </row>
    <row r="322">
      <c r="A322" s="99" t="s">
        <v>404</v>
      </c>
      <c r="B322" s="30" t="s">
        <v>405</v>
      </c>
      <c r="C322" s="30">
        <v>6.0</v>
      </c>
      <c r="D322" s="30">
        <v>0.0</v>
      </c>
      <c r="E322" s="30">
        <v>0.0</v>
      </c>
      <c r="F322" s="30">
        <f t="shared" si="6"/>
        <v>6</v>
      </c>
      <c r="G322" s="30">
        <f t="shared" si="2"/>
        <v>0</v>
      </c>
      <c r="H322" s="32">
        <f t="shared" si="3"/>
        <v>0</v>
      </c>
      <c r="I322" s="32">
        <f t="shared" si="4"/>
        <v>6</v>
      </c>
      <c r="J322" s="30" t="s">
        <v>65</v>
      </c>
    </row>
  </sheetData>
  <autoFilter ref="$A$1:$J$322">
    <sortState ref="A1:J322">
      <sortCondition descending="1" ref="I1:I322"/>
      <sortCondition ref="B1:B32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450</v>
      </c>
      <c r="B1" s="1" t="s">
        <v>2</v>
      </c>
      <c r="C1" s="97" t="s">
        <v>457</v>
      </c>
    </row>
    <row r="2">
      <c r="A2" s="101" t="s">
        <v>585</v>
      </c>
      <c r="B2" s="101" t="s">
        <v>586</v>
      </c>
      <c r="C2" s="102">
        <v>45.875</v>
      </c>
    </row>
    <row r="3">
      <c r="A3" s="101" t="s">
        <v>522</v>
      </c>
      <c r="B3" s="101" t="s">
        <v>523</v>
      </c>
      <c r="C3" s="102">
        <v>51.375</v>
      </c>
    </row>
    <row r="4">
      <c r="A4" s="103" t="s">
        <v>565</v>
      </c>
      <c r="B4" s="103" t="s">
        <v>566</v>
      </c>
      <c r="C4" s="104">
        <v>47.291666666666664</v>
      </c>
    </row>
    <row r="5">
      <c r="A5" s="103" t="s">
        <v>502</v>
      </c>
      <c r="B5" s="103" t="s">
        <v>503</v>
      </c>
      <c r="C5" s="104">
        <v>55.0</v>
      </c>
    </row>
    <row r="6">
      <c r="A6" s="103" t="s">
        <v>469</v>
      </c>
      <c r="B6" s="103" t="s">
        <v>470</v>
      </c>
      <c r="C6" s="104">
        <v>61.875</v>
      </c>
    </row>
    <row r="7">
      <c r="A7" s="103" t="s">
        <v>569</v>
      </c>
      <c r="B7" s="103" t="s">
        <v>570</v>
      </c>
      <c r="C7" s="104">
        <v>47.0</v>
      </c>
    </row>
    <row r="8">
      <c r="A8" s="103" t="s">
        <v>486</v>
      </c>
      <c r="B8" s="103" t="s">
        <v>487</v>
      </c>
      <c r="C8" s="104">
        <v>57.5</v>
      </c>
    </row>
    <row r="9">
      <c r="A9" s="103" t="s">
        <v>633</v>
      </c>
      <c r="B9" s="103" t="s">
        <v>634</v>
      </c>
      <c r="C9" s="104">
        <v>41.791666666666664</v>
      </c>
    </row>
    <row r="10">
      <c r="A10" s="103" t="s">
        <v>474</v>
      </c>
      <c r="B10" s="103" t="s">
        <v>475</v>
      </c>
      <c r="C10" s="104">
        <v>59.875</v>
      </c>
    </row>
    <row r="11">
      <c r="A11" s="103" t="s">
        <v>496</v>
      </c>
      <c r="B11" s="103" t="s">
        <v>497</v>
      </c>
      <c r="C11" s="104">
        <v>55.375</v>
      </c>
    </row>
    <row r="12">
      <c r="A12" s="103" t="s">
        <v>471</v>
      </c>
      <c r="B12" s="103" t="s">
        <v>80</v>
      </c>
      <c r="C12" s="104">
        <v>61.75</v>
      </c>
    </row>
    <row r="13">
      <c r="A13" s="103" t="s">
        <v>467</v>
      </c>
      <c r="B13" s="103" t="s">
        <v>468</v>
      </c>
      <c r="C13" s="104">
        <v>62.5</v>
      </c>
    </row>
    <row r="14">
      <c r="A14" s="103" t="s">
        <v>534</v>
      </c>
      <c r="B14" s="103" t="s">
        <v>535</v>
      </c>
      <c r="C14" s="104">
        <v>50.0</v>
      </c>
    </row>
    <row r="15">
      <c r="A15" s="103" t="s">
        <v>684</v>
      </c>
      <c r="B15" s="103" t="s">
        <v>685</v>
      </c>
      <c r="C15" s="104">
        <v>38.875</v>
      </c>
    </row>
    <row r="16">
      <c r="A16" s="103" t="s">
        <v>516</v>
      </c>
      <c r="B16" s="103" t="s">
        <v>517</v>
      </c>
      <c r="C16" s="104">
        <v>51.75</v>
      </c>
    </row>
    <row r="17">
      <c r="A17" s="103" t="s">
        <v>800</v>
      </c>
      <c r="B17" s="103" t="s">
        <v>801</v>
      </c>
      <c r="C17" s="104">
        <v>30.75</v>
      </c>
    </row>
    <row r="18">
      <c r="A18" s="103" t="s">
        <v>557</v>
      </c>
      <c r="B18" s="103" t="s">
        <v>558</v>
      </c>
      <c r="C18" s="104">
        <v>48.0</v>
      </c>
    </row>
    <row r="19">
      <c r="A19" s="103" t="s">
        <v>478</v>
      </c>
      <c r="B19" s="103" t="s">
        <v>479</v>
      </c>
      <c r="C19" s="104">
        <v>59.5</v>
      </c>
    </row>
    <row r="20">
      <c r="A20" s="103" t="s">
        <v>490</v>
      </c>
      <c r="B20" s="103" t="s">
        <v>491</v>
      </c>
      <c r="C20" s="104">
        <v>57.125</v>
      </c>
    </row>
    <row r="21">
      <c r="A21" s="103" t="s">
        <v>488</v>
      </c>
      <c r="B21" s="103" t="s">
        <v>489</v>
      </c>
      <c r="C21" s="104">
        <v>57.416666666666664</v>
      </c>
    </row>
    <row r="22">
      <c r="A22" s="103" t="s">
        <v>82</v>
      </c>
      <c r="B22" s="103" t="s">
        <v>83</v>
      </c>
      <c r="C22" s="104">
        <v>58.5</v>
      </c>
    </row>
    <row r="23">
      <c r="A23" s="103" t="s">
        <v>85</v>
      </c>
      <c r="B23" s="103" t="s">
        <v>86</v>
      </c>
      <c r="C23" s="104">
        <v>57.5</v>
      </c>
    </row>
    <row r="24">
      <c r="A24" s="103" t="s">
        <v>482</v>
      </c>
      <c r="B24" s="103" t="s">
        <v>483</v>
      </c>
      <c r="C24" s="104">
        <v>58.5</v>
      </c>
    </row>
    <row r="25">
      <c r="A25" s="103" t="s">
        <v>88</v>
      </c>
      <c r="B25" s="103" t="s">
        <v>89</v>
      </c>
      <c r="C25" s="104">
        <v>56.791666666666664</v>
      </c>
    </row>
    <row r="26">
      <c r="A26" s="103" t="s">
        <v>674</v>
      </c>
      <c r="B26" s="103" t="s">
        <v>675</v>
      </c>
      <c r="C26" s="104">
        <v>39.5</v>
      </c>
    </row>
    <row r="27">
      <c r="A27" s="103" t="s">
        <v>510</v>
      </c>
      <c r="B27" s="103" t="s">
        <v>511</v>
      </c>
      <c r="C27" s="104">
        <v>52.416666666666664</v>
      </c>
    </row>
    <row r="28">
      <c r="A28" s="103" t="s">
        <v>465</v>
      </c>
      <c r="B28" s="103" t="s">
        <v>466</v>
      </c>
      <c r="C28" s="104">
        <v>63.75</v>
      </c>
    </row>
    <row r="29">
      <c r="A29" s="103" t="s">
        <v>619</v>
      </c>
      <c r="B29" s="103" t="s">
        <v>620</v>
      </c>
      <c r="C29" s="104">
        <v>42.5</v>
      </c>
    </row>
    <row r="30">
      <c r="A30" s="103" t="s">
        <v>547</v>
      </c>
      <c r="B30" s="103" t="s">
        <v>548</v>
      </c>
      <c r="C30" s="104">
        <v>48.875</v>
      </c>
    </row>
    <row r="31">
      <c r="A31" s="103" t="s">
        <v>682</v>
      </c>
      <c r="B31" s="103" t="s">
        <v>683</v>
      </c>
      <c r="C31" s="104">
        <v>39.0</v>
      </c>
    </row>
    <row r="32">
      <c r="A32" s="103" t="s">
        <v>459</v>
      </c>
      <c r="B32" s="103" t="s">
        <v>460</v>
      </c>
      <c r="C32" s="104">
        <v>66.5</v>
      </c>
    </row>
    <row r="33">
      <c r="A33" s="103" t="s">
        <v>480</v>
      </c>
      <c r="B33" s="103" t="s">
        <v>481</v>
      </c>
      <c r="C33" s="104">
        <v>59.25</v>
      </c>
    </row>
    <row r="34">
      <c r="A34" s="103" t="s">
        <v>494</v>
      </c>
      <c r="B34" s="103" t="s">
        <v>495</v>
      </c>
      <c r="C34" s="104">
        <v>55.625</v>
      </c>
    </row>
    <row r="35">
      <c r="A35" s="103" t="s">
        <v>461</v>
      </c>
      <c r="B35" s="103" t="s">
        <v>462</v>
      </c>
      <c r="C35" s="104">
        <v>65.5</v>
      </c>
    </row>
    <row r="36">
      <c r="A36" s="103" t="s">
        <v>484</v>
      </c>
      <c r="B36" s="103" t="s">
        <v>485</v>
      </c>
      <c r="C36" s="104">
        <v>58.5</v>
      </c>
    </row>
    <row r="37">
      <c r="A37" s="103" t="s">
        <v>472</v>
      </c>
      <c r="B37" s="103" t="s">
        <v>473</v>
      </c>
      <c r="C37" s="104">
        <v>61.25</v>
      </c>
    </row>
    <row r="38">
      <c r="A38" s="103" t="s">
        <v>476</v>
      </c>
      <c r="B38" s="103" t="s">
        <v>477</v>
      </c>
      <c r="C38" s="104">
        <v>58.75</v>
      </c>
    </row>
    <row r="39">
      <c r="A39" s="103" t="s">
        <v>91</v>
      </c>
      <c r="B39" s="103" t="s">
        <v>92</v>
      </c>
      <c r="C39" s="104">
        <v>49.25</v>
      </c>
    </row>
    <row r="40">
      <c r="A40" s="103" t="s">
        <v>536</v>
      </c>
      <c r="B40" s="103" t="s">
        <v>537</v>
      </c>
      <c r="C40" s="104">
        <v>50.0</v>
      </c>
    </row>
    <row r="41">
      <c r="A41" s="103" t="s">
        <v>696</v>
      </c>
      <c r="B41" s="103" t="s">
        <v>697</v>
      </c>
      <c r="C41" s="104">
        <v>38.125</v>
      </c>
    </row>
    <row r="42">
      <c r="A42" s="103" t="s">
        <v>784</v>
      </c>
      <c r="B42" s="103" t="s">
        <v>785</v>
      </c>
      <c r="C42" s="104">
        <v>31.125</v>
      </c>
    </row>
    <row r="43">
      <c r="A43" s="103" t="s">
        <v>736</v>
      </c>
      <c r="B43" s="103" t="s">
        <v>737</v>
      </c>
      <c r="C43" s="104">
        <v>35.25</v>
      </c>
    </row>
    <row r="44">
      <c r="A44" s="103" t="s">
        <v>706</v>
      </c>
      <c r="B44" s="103" t="s">
        <v>707</v>
      </c>
      <c r="C44" s="104">
        <v>37.25</v>
      </c>
    </row>
    <row r="45">
      <c r="A45" s="103" t="s">
        <v>512</v>
      </c>
      <c r="B45" s="103" t="s">
        <v>513</v>
      </c>
      <c r="C45" s="104">
        <v>52.25</v>
      </c>
    </row>
    <row r="46">
      <c r="A46" s="103" t="s">
        <v>109</v>
      </c>
      <c r="B46" s="103" t="s">
        <v>110</v>
      </c>
      <c r="C46" s="104">
        <v>26.5</v>
      </c>
    </row>
    <row r="47">
      <c r="A47" s="103" t="s">
        <v>621</v>
      </c>
      <c r="B47" s="103" t="s">
        <v>622</v>
      </c>
      <c r="C47" s="104">
        <v>42.25</v>
      </c>
    </row>
    <row r="48">
      <c r="A48" s="103" t="s">
        <v>498</v>
      </c>
      <c r="B48" s="103" t="s">
        <v>499</v>
      </c>
      <c r="C48" s="104">
        <v>55.25</v>
      </c>
    </row>
    <row r="49">
      <c r="A49" s="103" t="s">
        <v>112</v>
      </c>
      <c r="B49" s="103" t="s">
        <v>113</v>
      </c>
      <c r="C49" s="104">
        <v>33.25</v>
      </c>
    </row>
    <row r="50">
      <c r="A50" s="103" t="s">
        <v>115</v>
      </c>
      <c r="B50" s="103" t="s">
        <v>116</v>
      </c>
      <c r="C50" s="104">
        <v>36.375</v>
      </c>
    </row>
    <row r="51">
      <c r="A51" s="103" t="s">
        <v>118</v>
      </c>
      <c r="B51" s="103" t="s">
        <v>119</v>
      </c>
      <c r="C51" s="104">
        <v>38.875</v>
      </c>
    </row>
    <row r="52">
      <c r="A52" s="103" t="s">
        <v>650</v>
      </c>
      <c r="B52" s="103" t="s">
        <v>651</v>
      </c>
      <c r="C52" s="104">
        <v>40.75</v>
      </c>
    </row>
    <row r="53">
      <c r="A53" s="103" t="s">
        <v>599</v>
      </c>
      <c r="B53" s="103" t="s">
        <v>600</v>
      </c>
      <c r="C53" s="104">
        <v>44.75</v>
      </c>
    </row>
    <row r="54">
      <c r="A54" s="103" t="s">
        <v>571</v>
      </c>
      <c r="B54" s="103" t="s">
        <v>572</v>
      </c>
      <c r="C54" s="104">
        <v>46.875</v>
      </c>
    </row>
    <row r="55">
      <c r="A55" s="103" t="s">
        <v>123</v>
      </c>
      <c r="B55" s="103" t="s">
        <v>124</v>
      </c>
      <c r="C55" s="104">
        <v>41.625</v>
      </c>
    </row>
    <row r="56">
      <c r="A56" s="103" t="s">
        <v>676</v>
      </c>
      <c r="B56" s="103" t="s">
        <v>677</v>
      </c>
      <c r="C56" s="104">
        <v>39.5</v>
      </c>
    </row>
    <row r="57">
      <c r="A57" s="103" t="s">
        <v>126</v>
      </c>
      <c r="B57" s="103" t="s">
        <v>127</v>
      </c>
      <c r="C57" s="104">
        <v>35.875</v>
      </c>
    </row>
    <row r="58">
      <c r="A58" s="103" t="s">
        <v>129</v>
      </c>
      <c r="B58" s="103" t="s">
        <v>130</v>
      </c>
      <c r="C58" s="104">
        <v>36.375</v>
      </c>
    </row>
    <row r="59">
      <c r="A59" s="103" t="s">
        <v>132</v>
      </c>
      <c r="B59" s="103" t="s">
        <v>133</v>
      </c>
      <c r="C59" s="104">
        <v>37.25</v>
      </c>
    </row>
    <row r="60">
      <c r="A60" s="103" t="s">
        <v>644</v>
      </c>
      <c r="B60" s="103" t="s">
        <v>645</v>
      </c>
      <c r="C60" s="104">
        <v>41.375</v>
      </c>
    </row>
    <row r="61">
      <c r="A61" s="103" t="s">
        <v>833</v>
      </c>
      <c r="B61" s="103" t="s">
        <v>834</v>
      </c>
      <c r="C61" s="104">
        <v>28.125</v>
      </c>
    </row>
    <row r="62">
      <c r="A62" s="103" t="s">
        <v>617</v>
      </c>
      <c r="B62" s="103" t="s">
        <v>618</v>
      </c>
      <c r="C62" s="104">
        <v>42.791666666666664</v>
      </c>
    </row>
    <row r="63">
      <c r="A63" s="103" t="s">
        <v>615</v>
      </c>
      <c r="B63" s="103" t="s">
        <v>616</v>
      </c>
      <c r="C63" s="104">
        <v>43.125</v>
      </c>
    </row>
    <row r="64">
      <c r="A64" s="103" t="s">
        <v>137</v>
      </c>
      <c r="B64" s="103" t="s">
        <v>138</v>
      </c>
      <c r="C64" s="104">
        <v>52.0</v>
      </c>
    </row>
    <row r="65">
      <c r="A65" s="103" t="s">
        <v>140</v>
      </c>
      <c r="B65" s="103" t="s">
        <v>141</v>
      </c>
      <c r="C65" s="104">
        <v>49.0</v>
      </c>
    </row>
    <row r="66">
      <c r="A66" s="103" t="s">
        <v>694</v>
      </c>
      <c r="B66" s="103" t="s">
        <v>695</v>
      </c>
      <c r="C66" s="104">
        <v>38.25</v>
      </c>
    </row>
    <row r="67">
      <c r="A67" s="103" t="s">
        <v>652</v>
      </c>
      <c r="B67" s="103" t="s">
        <v>653</v>
      </c>
      <c r="C67" s="104">
        <v>40.75</v>
      </c>
    </row>
    <row r="68">
      <c r="A68" s="103" t="s">
        <v>601</v>
      </c>
      <c r="B68" s="103" t="s">
        <v>602</v>
      </c>
      <c r="C68" s="104">
        <v>44.75</v>
      </c>
    </row>
    <row r="69">
      <c r="A69" s="103" t="s">
        <v>563</v>
      </c>
      <c r="B69" s="103" t="s">
        <v>564</v>
      </c>
      <c r="C69" s="104">
        <v>47.75</v>
      </c>
    </row>
    <row r="70">
      <c r="A70" s="103" t="s">
        <v>770</v>
      </c>
      <c r="B70" s="103" t="s">
        <v>771</v>
      </c>
      <c r="C70" s="104">
        <v>32.5</v>
      </c>
    </row>
    <row r="71">
      <c r="A71" s="103" t="s">
        <v>855</v>
      </c>
      <c r="B71" s="103" t="s">
        <v>856</v>
      </c>
      <c r="C71" s="104">
        <v>26.5</v>
      </c>
    </row>
    <row r="72">
      <c r="A72" s="103" t="s">
        <v>658</v>
      </c>
      <c r="B72" s="103" t="s">
        <v>659</v>
      </c>
      <c r="C72" s="104">
        <v>40.416666666666664</v>
      </c>
    </row>
    <row r="73">
      <c r="A73" s="103" t="s">
        <v>686</v>
      </c>
      <c r="B73" s="103" t="s">
        <v>687</v>
      </c>
      <c r="C73" s="104">
        <v>38.75</v>
      </c>
    </row>
    <row r="74">
      <c r="A74" s="104" t="s">
        <v>764</v>
      </c>
      <c r="B74" s="104" t="s">
        <v>765</v>
      </c>
      <c r="C74" s="104">
        <v>33.125</v>
      </c>
    </row>
    <row r="75">
      <c r="A75" s="103" t="s">
        <v>754</v>
      </c>
      <c r="B75" s="103" t="s">
        <v>755</v>
      </c>
      <c r="C75" s="104">
        <v>33.625</v>
      </c>
    </row>
    <row r="76">
      <c r="A76" s="103" t="s">
        <v>786</v>
      </c>
      <c r="B76" s="103" t="s">
        <v>787</v>
      </c>
      <c r="C76" s="104">
        <v>31.125</v>
      </c>
    </row>
    <row r="77">
      <c r="A77" s="103" t="s">
        <v>812</v>
      </c>
      <c r="B77" s="103" t="s">
        <v>813</v>
      </c>
      <c r="C77" s="104">
        <v>29.625</v>
      </c>
    </row>
    <row r="78">
      <c r="A78" s="103" t="s">
        <v>549</v>
      </c>
      <c r="B78" s="103" t="s">
        <v>550</v>
      </c>
      <c r="C78" s="104">
        <v>48.75</v>
      </c>
    </row>
    <row r="79">
      <c r="A79" s="103" t="s">
        <v>654</v>
      </c>
      <c r="B79" s="103" t="s">
        <v>655</v>
      </c>
      <c r="C79" s="104">
        <v>40.75</v>
      </c>
    </row>
    <row r="80">
      <c r="A80" s="103" t="s">
        <v>623</v>
      </c>
      <c r="B80" s="103" t="s">
        <v>624</v>
      </c>
      <c r="C80" s="104">
        <v>42.25</v>
      </c>
    </row>
    <row r="81">
      <c r="A81" s="103" t="s">
        <v>158</v>
      </c>
      <c r="B81" s="103" t="s">
        <v>159</v>
      </c>
      <c r="C81" s="104">
        <v>54.625</v>
      </c>
    </row>
    <row r="82">
      <c r="A82" s="103" t="s">
        <v>756</v>
      </c>
      <c r="B82" s="103" t="s">
        <v>757</v>
      </c>
      <c r="C82" s="104">
        <v>33.25</v>
      </c>
    </row>
    <row r="83">
      <c r="A83" s="103" t="s">
        <v>161</v>
      </c>
      <c r="B83" s="103" t="s">
        <v>162</v>
      </c>
      <c r="C83" s="104">
        <v>37.375</v>
      </c>
    </row>
    <row r="84">
      <c r="A84" s="103" t="s">
        <v>710</v>
      </c>
      <c r="B84" s="103" t="s">
        <v>711</v>
      </c>
      <c r="C84" s="104">
        <v>36.875</v>
      </c>
    </row>
    <row r="85">
      <c r="A85" s="103" t="s">
        <v>526</v>
      </c>
      <c r="B85" s="103" t="s">
        <v>527</v>
      </c>
      <c r="C85" s="104">
        <v>50.875</v>
      </c>
    </row>
    <row r="86">
      <c r="A86" s="103" t="s">
        <v>680</v>
      </c>
      <c r="B86" s="103" t="s">
        <v>681</v>
      </c>
      <c r="C86" s="104">
        <v>39.125</v>
      </c>
    </row>
    <row r="87">
      <c r="A87" s="103" t="s">
        <v>688</v>
      </c>
      <c r="B87" s="103" t="s">
        <v>689</v>
      </c>
      <c r="C87" s="104">
        <v>38.5</v>
      </c>
    </row>
    <row r="88">
      <c r="A88" s="103" t="s">
        <v>171</v>
      </c>
      <c r="B88" s="103" t="s">
        <v>172</v>
      </c>
      <c r="C88" s="104">
        <v>54.25</v>
      </c>
    </row>
    <row r="89">
      <c r="A89" s="103" t="s">
        <v>829</v>
      </c>
      <c r="B89" s="103" t="s">
        <v>830</v>
      </c>
      <c r="C89" s="104">
        <v>28.5</v>
      </c>
    </row>
    <row r="90">
      <c r="A90" s="103" t="s">
        <v>492</v>
      </c>
      <c r="B90" s="103" t="s">
        <v>493</v>
      </c>
      <c r="C90" s="104">
        <v>56.625</v>
      </c>
    </row>
    <row r="91">
      <c r="A91" s="103" t="s">
        <v>532</v>
      </c>
      <c r="B91" s="103" t="s">
        <v>533</v>
      </c>
      <c r="C91" s="104">
        <v>50.5</v>
      </c>
    </row>
    <row r="92">
      <c r="A92" s="103" t="s">
        <v>740</v>
      </c>
      <c r="B92" s="103" t="s">
        <v>741</v>
      </c>
      <c r="C92" s="104">
        <v>35.125</v>
      </c>
    </row>
    <row r="93">
      <c r="A93" s="103" t="s">
        <v>788</v>
      </c>
      <c r="B93" s="103" t="s">
        <v>789</v>
      </c>
      <c r="C93" s="104">
        <v>31.125</v>
      </c>
    </row>
    <row r="94">
      <c r="A94" s="103" t="s">
        <v>178</v>
      </c>
      <c r="B94" s="103" t="s">
        <v>179</v>
      </c>
      <c r="C94" s="104">
        <v>36.625</v>
      </c>
    </row>
    <row r="95">
      <c r="A95" s="103" t="s">
        <v>581</v>
      </c>
      <c r="B95" s="103" t="s">
        <v>582</v>
      </c>
      <c r="C95" s="104">
        <v>46.375</v>
      </c>
    </row>
    <row r="96">
      <c r="A96" s="103" t="s">
        <v>690</v>
      </c>
      <c r="B96" s="103" t="s">
        <v>691</v>
      </c>
      <c r="C96" s="104">
        <v>38.375</v>
      </c>
    </row>
    <row r="97">
      <c r="A97" s="103" t="s">
        <v>796</v>
      </c>
      <c r="B97" s="103" t="s">
        <v>797</v>
      </c>
      <c r="C97" s="104">
        <v>31.0</v>
      </c>
    </row>
    <row r="98">
      <c r="A98" s="103" t="s">
        <v>538</v>
      </c>
      <c r="B98" s="103" t="s">
        <v>539</v>
      </c>
      <c r="C98" s="104">
        <v>49.875</v>
      </c>
    </row>
    <row r="99">
      <c r="A99" s="103" t="s">
        <v>542</v>
      </c>
      <c r="B99" s="103" t="s">
        <v>543</v>
      </c>
      <c r="C99" s="104">
        <v>49.25</v>
      </c>
    </row>
    <row r="100">
      <c r="A100" s="103" t="s">
        <v>518</v>
      </c>
      <c r="B100" s="103" t="s">
        <v>519</v>
      </c>
      <c r="C100" s="104">
        <v>51.75</v>
      </c>
    </row>
    <row r="101">
      <c r="A101" s="103" t="s">
        <v>603</v>
      </c>
      <c r="B101" s="103" t="s">
        <v>604</v>
      </c>
      <c r="C101" s="104">
        <v>44.375</v>
      </c>
    </row>
    <row r="102">
      <c r="A102" s="103" t="s">
        <v>183</v>
      </c>
      <c r="B102" s="103" t="s">
        <v>184</v>
      </c>
      <c r="C102" s="104">
        <v>46.25</v>
      </c>
    </row>
    <row r="103">
      <c r="A103" s="103" t="s">
        <v>524</v>
      </c>
      <c r="B103" s="103" t="s">
        <v>525</v>
      </c>
      <c r="C103" s="104">
        <v>50.916666666666664</v>
      </c>
    </row>
    <row r="104">
      <c r="A104" s="103" t="s">
        <v>857</v>
      </c>
      <c r="B104" s="103" t="s">
        <v>858</v>
      </c>
      <c r="C104" s="104">
        <v>26.125</v>
      </c>
    </row>
    <row r="105">
      <c r="A105" s="103" t="s">
        <v>744</v>
      </c>
      <c r="B105" s="103" t="s">
        <v>745</v>
      </c>
      <c r="C105" s="104">
        <v>34.375</v>
      </c>
    </row>
    <row r="106">
      <c r="A106" s="103" t="s">
        <v>730</v>
      </c>
      <c r="B106" s="103" t="s">
        <v>731</v>
      </c>
      <c r="C106" s="104">
        <v>36.0</v>
      </c>
    </row>
    <row r="107">
      <c r="A107" s="103" t="s">
        <v>845</v>
      </c>
      <c r="B107" s="103" t="s">
        <v>846</v>
      </c>
      <c r="C107" s="104">
        <v>27.125</v>
      </c>
    </row>
    <row r="108">
      <c r="A108" s="103" t="s">
        <v>664</v>
      </c>
      <c r="B108" s="103" t="s">
        <v>665</v>
      </c>
      <c r="C108" s="104">
        <v>40.0</v>
      </c>
    </row>
    <row r="109">
      <c r="A109" s="103" t="s">
        <v>841</v>
      </c>
      <c r="B109" s="103" t="s">
        <v>842</v>
      </c>
      <c r="C109" s="104">
        <v>27.75</v>
      </c>
    </row>
    <row r="110">
      <c r="A110" s="103" t="s">
        <v>520</v>
      </c>
      <c r="B110" s="103" t="s">
        <v>521</v>
      </c>
      <c r="C110" s="104">
        <v>51.5</v>
      </c>
    </row>
    <row r="111">
      <c r="A111" s="103" t="s">
        <v>780</v>
      </c>
      <c r="B111" s="103" t="s">
        <v>781</v>
      </c>
      <c r="C111" s="104">
        <v>31.25</v>
      </c>
    </row>
    <row r="112">
      <c r="A112" s="103" t="s">
        <v>613</v>
      </c>
      <c r="B112" s="103" t="s">
        <v>614</v>
      </c>
      <c r="C112" s="104">
        <v>43.25</v>
      </c>
    </row>
    <row r="113">
      <c r="A113" s="103" t="s">
        <v>194</v>
      </c>
      <c r="B113" s="103" t="s">
        <v>195</v>
      </c>
      <c r="C113" s="104">
        <v>43.875</v>
      </c>
    </row>
    <row r="114">
      <c r="A114" s="103" t="s">
        <v>593</v>
      </c>
      <c r="B114" s="103" t="s">
        <v>594</v>
      </c>
      <c r="C114" s="104">
        <v>45.125</v>
      </c>
    </row>
    <row r="115">
      <c r="A115" s="103" t="s">
        <v>772</v>
      </c>
      <c r="B115" s="103" t="s">
        <v>773</v>
      </c>
      <c r="C115" s="104">
        <v>32.25</v>
      </c>
    </row>
    <row r="116">
      <c r="A116" s="103" t="s">
        <v>817</v>
      </c>
      <c r="B116" s="103" t="s">
        <v>818</v>
      </c>
      <c r="C116" s="104">
        <v>29.375</v>
      </c>
    </row>
    <row r="117">
      <c r="A117" s="103" t="s">
        <v>837</v>
      </c>
      <c r="B117" s="103" t="s">
        <v>838</v>
      </c>
      <c r="C117" s="104">
        <v>28.0</v>
      </c>
    </row>
    <row r="118">
      <c r="A118" s="103" t="s">
        <v>508</v>
      </c>
      <c r="B118" s="103" t="s">
        <v>509</v>
      </c>
      <c r="C118" s="104">
        <v>52.5</v>
      </c>
    </row>
    <row r="119">
      <c r="A119" s="103" t="s">
        <v>774</v>
      </c>
      <c r="B119" s="103" t="s">
        <v>816</v>
      </c>
      <c r="C119" s="104">
        <v>29.5</v>
      </c>
    </row>
    <row r="120">
      <c r="A120" s="103" t="s">
        <v>806</v>
      </c>
      <c r="B120" s="103" t="s">
        <v>807</v>
      </c>
      <c r="C120" s="104">
        <v>30.125</v>
      </c>
    </row>
    <row r="121">
      <c r="A121" s="103" t="s">
        <v>716</v>
      </c>
      <c r="B121" s="103" t="s">
        <v>717</v>
      </c>
      <c r="C121" s="104">
        <v>36.5</v>
      </c>
    </row>
    <row r="122">
      <c r="A122" s="103" t="s">
        <v>670</v>
      </c>
      <c r="B122" s="103" t="s">
        <v>671</v>
      </c>
      <c r="C122" s="104">
        <v>39.625</v>
      </c>
    </row>
    <row r="123">
      <c r="A123" s="103" t="s">
        <v>201</v>
      </c>
      <c r="B123" s="103" t="s">
        <v>202</v>
      </c>
      <c r="C123" s="104">
        <v>35.75</v>
      </c>
    </row>
    <row r="124">
      <c r="A124" s="103" t="s">
        <v>776</v>
      </c>
      <c r="B124" s="103" t="s">
        <v>777</v>
      </c>
      <c r="C124" s="104">
        <v>32.0</v>
      </c>
    </row>
    <row r="125">
      <c r="A125" s="103" t="s">
        <v>514</v>
      </c>
      <c r="B125" s="103" t="s">
        <v>515</v>
      </c>
      <c r="C125" s="104">
        <v>52.25</v>
      </c>
    </row>
    <row r="126">
      <c r="A126" s="103" t="s">
        <v>208</v>
      </c>
      <c r="B126" s="103" t="s">
        <v>544</v>
      </c>
      <c r="C126" s="104">
        <v>49.25</v>
      </c>
    </row>
    <row r="127">
      <c r="A127" s="103" t="s">
        <v>712</v>
      </c>
      <c r="B127" s="103" t="s">
        <v>713</v>
      </c>
      <c r="C127" s="104">
        <v>36.875</v>
      </c>
    </row>
    <row r="128">
      <c r="A128" s="103" t="s">
        <v>724</v>
      </c>
      <c r="B128" s="103" t="s">
        <v>725</v>
      </c>
      <c r="C128" s="104">
        <v>36.25</v>
      </c>
    </row>
    <row r="129">
      <c r="A129" s="103" t="s">
        <v>861</v>
      </c>
      <c r="B129" s="103" t="s">
        <v>862</v>
      </c>
      <c r="C129" s="104">
        <v>25.875</v>
      </c>
    </row>
    <row r="130">
      <c r="A130" s="103" t="s">
        <v>825</v>
      </c>
      <c r="B130" s="103" t="s">
        <v>826</v>
      </c>
      <c r="C130" s="104">
        <v>28.75</v>
      </c>
    </row>
    <row r="131">
      <c r="A131" s="103" t="s">
        <v>672</v>
      </c>
      <c r="B131" s="103" t="s">
        <v>673</v>
      </c>
      <c r="C131" s="104">
        <v>39.625</v>
      </c>
    </row>
    <row r="132">
      <c r="A132" s="103" t="s">
        <v>758</v>
      </c>
      <c r="B132" s="103" t="s">
        <v>759</v>
      </c>
      <c r="C132" s="104">
        <v>33.25</v>
      </c>
    </row>
    <row r="133">
      <c r="A133" s="103" t="s">
        <v>642</v>
      </c>
      <c r="B133" s="103" t="s">
        <v>643</v>
      </c>
      <c r="C133" s="104">
        <v>41.625</v>
      </c>
    </row>
    <row r="134">
      <c r="A134" s="103" t="s">
        <v>766</v>
      </c>
      <c r="B134" s="103" t="s">
        <v>767</v>
      </c>
      <c r="C134" s="104">
        <v>33.125</v>
      </c>
    </row>
    <row r="135">
      <c r="A135" s="103" t="s">
        <v>748</v>
      </c>
      <c r="B135" s="103" t="s">
        <v>749</v>
      </c>
      <c r="C135" s="104">
        <v>33.875</v>
      </c>
    </row>
    <row r="136">
      <c r="A136" s="103" t="s">
        <v>823</v>
      </c>
      <c r="B136" s="103" t="s">
        <v>824</v>
      </c>
      <c r="C136" s="104">
        <v>29.0</v>
      </c>
    </row>
    <row r="137">
      <c r="A137" s="103" t="s">
        <v>798</v>
      </c>
      <c r="B137" s="103" t="s">
        <v>799</v>
      </c>
      <c r="C137" s="104">
        <v>30.791666666666668</v>
      </c>
    </row>
    <row r="138">
      <c r="A138" s="103" t="s">
        <v>215</v>
      </c>
      <c r="B138" s="103" t="s">
        <v>216</v>
      </c>
      <c r="C138" s="104">
        <v>29.625</v>
      </c>
    </row>
    <row r="139">
      <c r="A139" s="103" t="s">
        <v>221</v>
      </c>
      <c r="B139" s="103" t="s">
        <v>222</v>
      </c>
      <c r="C139" s="104">
        <v>37.666666666666664</v>
      </c>
    </row>
    <row r="140">
      <c r="A140" s="103" t="s">
        <v>738</v>
      </c>
      <c r="B140" s="103" t="s">
        <v>739</v>
      </c>
      <c r="C140" s="104">
        <v>35.25</v>
      </c>
    </row>
    <row r="141">
      <c r="A141" s="103" t="s">
        <v>224</v>
      </c>
      <c r="B141" s="103" t="s">
        <v>225</v>
      </c>
      <c r="C141" s="104">
        <v>49.916666666666664</v>
      </c>
    </row>
    <row r="142">
      <c r="A142" s="103" t="s">
        <v>559</v>
      </c>
      <c r="B142" s="103" t="s">
        <v>560</v>
      </c>
      <c r="C142" s="104">
        <v>48.0</v>
      </c>
    </row>
    <row r="143">
      <c r="A143" s="103" t="s">
        <v>611</v>
      </c>
      <c r="B143" s="103" t="s">
        <v>612</v>
      </c>
      <c r="C143" s="104">
        <v>43.791666666666664</v>
      </c>
    </row>
    <row r="144">
      <c r="A144" s="103" t="s">
        <v>229</v>
      </c>
      <c r="B144" s="103" t="s">
        <v>230</v>
      </c>
      <c r="C144" s="104">
        <v>48.75</v>
      </c>
    </row>
    <row r="145">
      <c r="A145" s="103" t="s">
        <v>760</v>
      </c>
      <c r="B145" s="103" t="s">
        <v>761</v>
      </c>
      <c r="C145" s="104">
        <v>33.25</v>
      </c>
    </row>
    <row r="146">
      <c r="A146" s="103" t="s">
        <v>528</v>
      </c>
      <c r="B146" s="103" t="s">
        <v>529</v>
      </c>
      <c r="C146" s="104">
        <v>50.875</v>
      </c>
    </row>
    <row r="147">
      <c r="A147" s="103" t="s">
        <v>232</v>
      </c>
      <c r="B147" s="103" t="s">
        <v>233</v>
      </c>
      <c r="C147" s="104">
        <v>41.5</v>
      </c>
    </row>
    <row r="148">
      <c r="A148" s="103" t="s">
        <v>235</v>
      </c>
      <c r="B148" s="103" t="s">
        <v>236</v>
      </c>
      <c r="C148" s="104">
        <v>52.916666666666664</v>
      </c>
    </row>
    <row r="149">
      <c r="A149" s="103" t="s">
        <v>732</v>
      </c>
      <c r="B149" s="103" t="s">
        <v>733</v>
      </c>
      <c r="C149" s="104">
        <v>35.791666666666664</v>
      </c>
    </row>
    <row r="150">
      <c r="A150" s="103" t="s">
        <v>246</v>
      </c>
      <c r="B150" s="103" t="s">
        <v>247</v>
      </c>
      <c r="C150" s="104">
        <v>27.75</v>
      </c>
    </row>
    <row r="151">
      <c r="A151" s="103" t="s">
        <v>726</v>
      </c>
      <c r="B151" s="103" t="s">
        <v>727</v>
      </c>
      <c r="C151" s="104">
        <v>36.125</v>
      </c>
    </row>
    <row r="152">
      <c r="A152" s="105" t="s">
        <v>506</v>
      </c>
      <c r="B152" s="105" t="s">
        <v>507</v>
      </c>
      <c r="C152" s="106">
        <v>52.75</v>
      </c>
    </row>
    <row r="153">
      <c r="A153" s="105" t="s">
        <v>790</v>
      </c>
      <c r="B153" s="105" t="s">
        <v>791</v>
      </c>
      <c r="C153" s="106">
        <v>31.125</v>
      </c>
    </row>
    <row r="154">
      <c r="A154" s="105" t="s">
        <v>256</v>
      </c>
      <c r="B154" s="105" t="s">
        <v>257</v>
      </c>
      <c r="C154" s="106">
        <v>40.0</v>
      </c>
    </row>
    <row r="155">
      <c r="A155" s="105" t="s">
        <v>768</v>
      </c>
      <c r="B155" s="105" t="s">
        <v>769</v>
      </c>
      <c r="C155" s="106">
        <v>33.125</v>
      </c>
    </row>
    <row r="156">
      <c r="A156" s="105" t="s">
        <v>631</v>
      </c>
      <c r="B156" s="105" t="s">
        <v>632</v>
      </c>
      <c r="C156" s="106">
        <v>41.875</v>
      </c>
    </row>
    <row r="157">
      <c r="A157" s="105" t="s">
        <v>666</v>
      </c>
      <c r="B157" s="105" t="s">
        <v>667</v>
      </c>
      <c r="C157" s="106">
        <v>39.875</v>
      </c>
    </row>
    <row r="158">
      <c r="A158" s="105" t="s">
        <v>261</v>
      </c>
      <c r="B158" s="105" t="s">
        <v>262</v>
      </c>
      <c r="C158" s="106">
        <v>47.25</v>
      </c>
    </row>
    <row r="159">
      <c r="A159" s="105" t="s">
        <v>264</v>
      </c>
      <c r="B159" s="105" t="s">
        <v>265</v>
      </c>
      <c r="C159" s="106">
        <v>32.25</v>
      </c>
    </row>
    <row r="160">
      <c r="A160" s="105" t="s">
        <v>718</v>
      </c>
      <c r="B160" s="105" t="s">
        <v>719</v>
      </c>
      <c r="C160" s="106">
        <v>36.375</v>
      </c>
    </row>
    <row r="161">
      <c r="A161" s="105" t="s">
        <v>553</v>
      </c>
      <c r="B161" s="105" t="s">
        <v>554</v>
      </c>
      <c r="C161" s="106">
        <v>48.25</v>
      </c>
    </row>
    <row r="162">
      <c r="A162" s="105" t="s">
        <v>561</v>
      </c>
      <c r="B162" s="105" t="s">
        <v>562</v>
      </c>
      <c r="C162" s="106">
        <v>48.0</v>
      </c>
    </row>
    <row r="163">
      <c r="A163" s="105" t="s">
        <v>269</v>
      </c>
      <c r="B163" s="105" t="s">
        <v>270</v>
      </c>
      <c r="C163" s="106">
        <v>37.625</v>
      </c>
    </row>
    <row r="164">
      <c r="A164" s="105" t="s">
        <v>504</v>
      </c>
      <c r="B164" s="105" t="s">
        <v>505</v>
      </c>
      <c r="C164" s="106">
        <v>53.125</v>
      </c>
    </row>
    <row r="165">
      <c r="A165" s="105" t="s">
        <v>698</v>
      </c>
      <c r="B165" s="105" t="s">
        <v>699</v>
      </c>
      <c r="C165" s="106">
        <v>38.0</v>
      </c>
    </row>
    <row r="166">
      <c r="A166" s="105" t="s">
        <v>274</v>
      </c>
      <c r="B166" s="105" t="s">
        <v>275</v>
      </c>
      <c r="C166" s="106">
        <v>45.0</v>
      </c>
    </row>
    <row r="167">
      <c r="A167" s="105" t="s">
        <v>583</v>
      </c>
      <c r="B167" s="105" t="s">
        <v>584</v>
      </c>
      <c r="C167" s="106">
        <v>46.125</v>
      </c>
    </row>
    <row r="168">
      <c r="A168" s="105" t="s">
        <v>792</v>
      </c>
      <c r="B168" s="105" t="s">
        <v>793</v>
      </c>
      <c r="C168" s="106">
        <v>31.125</v>
      </c>
    </row>
    <row r="169">
      <c r="A169" s="105" t="s">
        <v>762</v>
      </c>
      <c r="B169" s="105" t="s">
        <v>763</v>
      </c>
      <c r="C169" s="106">
        <v>33.25</v>
      </c>
    </row>
    <row r="170">
      <c r="A170" s="105" t="s">
        <v>577</v>
      </c>
      <c r="B170" s="105" t="s">
        <v>578</v>
      </c>
      <c r="C170" s="106">
        <v>46.5</v>
      </c>
    </row>
    <row r="171">
      <c r="A171" s="105" t="s">
        <v>282</v>
      </c>
      <c r="B171" s="105" t="s">
        <v>283</v>
      </c>
      <c r="C171" s="106">
        <v>31.125</v>
      </c>
    </row>
    <row r="172">
      <c r="A172" s="105" t="s">
        <v>285</v>
      </c>
      <c r="B172" s="105" t="s">
        <v>286</v>
      </c>
      <c r="C172" s="106">
        <v>38.375</v>
      </c>
    </row>
    <row r="173">
      <c r="A173" s="105" t="s">
        <v>752</v>
      </c>
      <c r="B173" s="105" t="s">
        <v>753</v>
      </c>
      <c r="C173" s="106">
        <v>33.75</v>
      </c>
    </row>
    <row r="174">
      <c r="A174" s="105" t="s">
        <v>290</v>
      </c>
      <c r="B174" s="105" t="s">
        <v>291</v>
      </c>
      <c r="C174" s="106">
        <v>32.0</v>
      </c>
    </row>
    <row r="175">
      <c r="A175" s="105" t="s">
        <v>720</v>
      </c>
      <c r="B175" s="105" t="s">
        <v>721</v>
      </c>
      <c r="C175" s="106">
        <v>36.375</v>
      </c>
    </row>
    <row r="176">
      <c r="A176" s="105" t="s">
        <v>605</v>
      </c>
      <c r="B176" s="105" t="s">
        <v>606</v>
      </c>
      <c r="C176" s="106">
        <v>44.25</v>
      </c>
    </row>
    <row r="177">
      <c r="A177" s="105" t="s">
        <v>293</v>
      </c>
      <c r="B177" s="105" t="s">
        <v>294</v>
      </c>
      <c r="C177" s="106">
        <v>43.375</v>
      </c>
    </row>
    <row r="178">
      <c r="A178" s="105" t="s">
        <v>814</v>
      </c>
      <c r="B178" s="105" t="s">
        <v>815</v>
      </c>
      <c r="C178" s="106">
        <v>29.625</v>
      </c>
    </row>
    <row r="179">
      <c r="A179" s="105" t="s">
        <v>296</v>
      </c>
      <c r="B179" s="105" t="s">
        <v>297</v>
      </c>
      <c r="C179" s="106">
        <v>39.875</v>
      </c>
    </row>
    <row r="180">
      <c r="A180" s="105" t="s">
        <v>746</v>
      </c>
      <c r="B180" s="105" t="s">
        <v>747</v>
      </c>
      <c r="C180" s="106">
        <v>34.375</v>
      </c>
    </row>
    <row r="181">
      <c r="A181" s="105" t="s">
        <v>301</v>
      </c>
      <c r="B181" s="105" t="s">
        <v>302</v>
      </c>
      <c r="C181" s="106">
        <v>32.0</v>
      </c>
    </row>
    <row r="182">
      <c r="A182" s="105" t="s">
        <v>579</v>
      </c>
      <c r="B182" s="105" t="s">
        <v>580</v>
      </c>
      <c r="C182" s="106">
        <v>46.5</v>
      </c>
    </row>
    <row r="183">
      <c r="A183" s="105" t="s">
        <v>304</v>
      </c>
      <c r="B183" s="105" t="s">
        <v>305</v>
      </c>
      <c r="C183" s="106">
        <v>46.625</v>
      </c>
    </row>
    <row r="184">
      <c r="A184" s="105" t="s">
        <v>595</v>
      </c>
      <c r="B184" s="105" t="s">
        <v>596</v>
      </c>
      <c r="C184" s="106">
        <v>44.875</v>
      </c>
    </row>
    <row r="185">
      <c r="A185" s="105" t="s">
        <v>704</v>
      </c>
      <c r="B185" s="105" t="s">
        <v>705</v>
      </c>
      <c r="C185" s="106">
        <v>37.375</v>
      </c>
    </row>
    <row r="186">
      <c r="A186" s="105" t="s">
        <v>646</v>
      </c>
      <c r="B186" s="105" t="s">
        <v>647</v>
      </c>
      <c r="C186" s="106">
        <v>41.375</v>
      </c>
    </row>
    <row r="187">
      <c r="A187" s="105" t="s">
        <v>635</v>
      </c>
      <c r="B187" s="105" t="s">
        <v>636</v>
      </c>
      <c r="C187" s="106">
        <v>41.75</v>
      </c>
    </row>
    <row r="188">
      <c r="A188" s="105" t="s">
        <v>635</v>
      </c>
      <c r="B188" s="105" t="s">
        <v>637</v>
      </c>
      <c r="C188" s="106">
        <v>41.75</v>
      </c>
    </row>
    <row r="189">
      <c r="A189" s="105" t="s">
        <v>660</v>
      </c>
      <c r="B189" s="105" t="s">
        <v>661</v>
      </c>
      <c r="C189" s="106">
        <v>40.375</v>
      </c>
    </row>
    <row r="190">
      <c r="A190" s="105" t="s">
        <v>625</v>
      </c>
      <c r="B190" s="105" t="s">
        <v>626</v>
      </c>
      <c r="C190" s="106">
        <v>42.25</v>
      </c>
    </row>
    <row r="191">
      <c r="A191" s="105" t="s">
        <v>540</v>
      </c>
      <c r="B191" s="105" t="s">
        <v>541</v>
      </c>
      <c r="C191" s="106">
        <v>49.5</v>
      </c>
    </row>
    <row r="192">
      <c r="A192" s="105" t="s">
        <v>591</v>
      </c>
      <c r="B192" s="105" t="s">
        <v>592</v>
      </c>
      <c r="C192" s="106">
        <v>45.375</v>
      </c>
    </row>
    <row r="193">
      <c r="A193" s="105" t="s">
        <v>627</v>
      </c>
      <c r="B193" s="105" t="s">
        <v>628</v>
      </c>
      <c r="C193" s="106">
        <v>42.25</v>
      </c>
    </row>
    <row r="194">
      <c r="A194" s="105" t="s">
        <v>668</v>
      </c>
      <c r="B194" s="105" t="s">
        <v>669</v>
      </c>
      <c r="C194" s="106">
        <v>39.75</v>
      </c>
    </row>
    <row r="195">
      <c r="A195" s="105" t="s">
        <v>678</v>
      </c>
      <c r="B195" s="105" t="s">
        <v>679</v>
      </c>
      <c r="C195" s="106">
        <v>39.375</v>
      </c>
    </row>
    <row r="196">
      <c r="A196" s="105" t="s">
        <v>827</v>
      </c>
      <c r="B196" s="105" t="s">
        <v>828</v>
      </c>
      <c r="C196" s="106">
        <v>28.625</v>
      </c>
    </row>
    <row r="197">
      <c r="A197" s="105" t="s">
        <v>575</v>
      </c>
      <c r="B197" s="105" t="s">
        <v>576</v>
      </c>
      <c r="C197" s="106">
        <v>46.625</v>
      </c>
    </row>
    <row r="198">
      <c r="A198" s="105" t="s">
        <v>309</v>
      </c>
      <c r="B198" s="105" t="s">
        <v>310</v>
      </c>
      <c r="C198" s="106">
        <v>46.0</v>
      </c>
    </row>
    <row r="199">
      <c r="A199" s="105" t="s">
        <v>808</v>
      </c>
      <c r="B199" s="105" t="s">
        <v>809</v>
      </c>
      <c r="C199" s="106">
        <v>30.125</v>
      </c>
    </row>
    <row r="200">
      <c r="A200" s="105" t="s">
        <v>728</v>
      </c>
      <c r="B200" s="105" t="s">
        <v>729</v>
      </c>
      <c r="C200" s="106">
        <v>36.125</v>
      </c>
    </row>
    <row r="201">
      <c r="A201" s="105" t="s">
        <v>573</v>
      </c>
      <c r="B201" s="105" t="s">
        <v>574</v>
      </c>
      <c r="C201" s="106">
        <v>46.75</v>
      </c>
    </row>
    <row r="202">
      <c r="A202" s="105" t="s">
        <v>500</v>
      </c>
      <c r="B202" s="105" t="s">
        <v>501</v>
      </c>
      <c r="C202" s="106">
        <v>55.125</v>
      </c>
    </row>
    <row r="203">
      <c r="A203" s="105" t="s">
        <v>662</v>
      </c>
      <c r="B203" s="105" t="s">
        <v>663</v>
      </c>
      <c r="C203" s="106">
        <v>40.25</v>
      </c>
    </row>
    <row r="204">
      <c r="A204" s="105" t="s">
        <v>853</v>
      </c>
      <c r="B204" s="105" t="s">
        <v>854</v>
      </c>
      <c r="C204" s="106">
        <v>26.625</v>
      </c>
    </row>
    <row r="205">
      <c r="A205" s="105" t="s">
        <v>567</v>
      </c>
      <c r="B205" s="105" t="s">
        <v>568</v>
      </c>
      <c r="C205" s="106">
        <v>47.125</v>
      </c>
    </row>
    <row r="206">
      <c r="A206" s="105" t="s">
        <v>555</v>
      </c>
      <c r="B206" s="105" t="s">
        <v>556</v>
      </c>
      <c r="C206" s="106">
        <v>48.125</v>
      </c>
    </row>
    <row r="207">
      <c r="A207" s="105" t="s">
        <v>819</v>
      </c>
      <c r="B207" s="105" t="s">
        <v>820</v>
      </c>
      <c r="C207" s="106">
        <v>29.125</v>
      </c>
    </row>
    <row r="208">
      <c r="A208" s="105" t="s">
        <v>648</v>
      </c>
      <c r="B208" s="105" t="s">
        <v>649</v>
      </c>
      <c r="C208" s="106">
        <v>40.875</v>
      </c>
    </row>
    <row r="209">
      <c r="A209" s="105" t="s">
        <v>714</v>
      </c>
      <c r="B209" s="105" t="s">
        <v>715</v>
      </c>
      <c r="C209" s="106">
        <v>36.625</v>
      </c>
    </row>
    <row r="210">
      <c r="A210" s="105" t="s">
        <v>607</v>
      </c>
      <c r="B210" s="105" t="s">
        <v>608</v>
      </c>
      <c r="C210" s="106">
        <v>44.25</v>
      </c>
    </row>
    <row r="211">
      <c r="A211" s="105" t="s">
        <v>702</v>
      </c>
      <c r="B211" s="105" t="s">
        <v>703</v>
      </c>
      <c r="C211" s="106">
        <v>37.5</v>
      </c>
    </row>
    <row r="212">
      <c r="A212" s="105" t="s">
        <v>778</v>
      </c>
      <c r="B212" s="105" t="s">
        <v>779</v>
      </c>
      <c r="C212" s="106">
        <v>31.5</v>
      </c>
    </row>
    <row r="213">
      <c r="A213" s="105" t="s">
        <v>847</v>
      </c>
      <c r="B213" s="105" t="s">
        <v>848</v>
      </c>
      <c r="C213" s="106">
        <v>27.0</v>
      </c>
    </row>
    <row r="214">
      <c r="A214" s="105" t="s">
        <v>597</v>
      </c>
      <c r="B214" s="105" t="s">
        <v>598</v>
      </c>
      <c r="C214" s="106">
        <v>44.875</v>
      </c>
    </row>
    <row r="215">
      <c r="A215" s="105" t="s">
        <v>708</v>
      </c>
      <c r="B215" s="105" t="s">
        <v>709</v>
      </c>
      <c r="C215" s="106">
        <v>37.0</v>
      </c>
    </row>
    <row r="216">
      <c r="A216" s="105" t="s">
        <v>629</v>
      </c>
      <c r="B216" s="105" t="s">
        <v>630</v>
      </c>
      <c r="C216" s="106">
        <v>42.25</v>
      </c>
    </row>
    <row r="217">
      <c r="A217" s="105" t="s">
        <v>638</v>
      </c>
      <c r="B217" s="105" t="s">
        <v>639</v>
      </c>
      <c r="C217" s="106">
        <v>41.75</v>
      </c>
    </row>
    <row r="218">
      <c r="A218" s="105" t="s">
        <v>839</v>
      </c>
      <c r="B218" s="105" t="s">
        <v>840</v>
      </c>
      <c r="C218" s="106">
        <v>28.0</v>
      </c>
    </row>
    <row r="219">
      <c r="A219" s="105" t="s">
        <v>734</v>
      </c>
      <c r="B219" s="105" t="s">
        <v>735</v>
      </c>
      <c r="C219" s="106">
        <v>35.625</v>
      </c>
    </row>
    <row r="220">
      <c r="A220" s="105" t="s">
        <v>810</v>
      </c>
      <c r="B220" s="105" t="s">
        <v>811</v>
      </c>
      <c r="C220" s="106">
        <v>29.875</v>
      </c>
    </row>
    <row r="221">
      <c r="A221" s="105" t="s">
        <v>640</v>
      </c>
      <c r="B221" s="105" t="s">
        <v>641</v>
      </c>
      <c r="C221" s="106">
        <v>41.75</v>
      </c>
    </row>
    <row r="222">
      <c r="A222" s="105" t="s">
        <v>609</v>
      </c>
      <c r="B222" s="105" t="s">
        <v>610</v>
      </c>
      <c r="C222" s="106">
        <v>44.25</v>
      </c>
    </row>
    <row r="223">
      <c r="A223" s="105" t="s">
        <v>463</v>
      </c>
      <c r="B223" s="105" t="s">
        <v>464</v>
      </c>
      <c r="C223" s="106">
        <v>64.29166666666667</v>
      </c>
    </row>
    <row r="224">
      <c r="A224" s="105" t="s">
        <v>692</v>
      </c>
      <c r="B224" s="105" t="s">
        <v>693</v>
      </c>
      <c r="C224" s="106">
        <v>38.375</v>
      </c>
    </row>
    <row r="225">
      <c r="A225" s="105" t="s">
        <v>334</v>
      </c>
      <c r="B225" s="105" t="s">
        <v>335</v>
      </c>
      <c r="C225" s="106">
        <v>30.0</v>
      </c>
    </row>
    <row r="226">
      <c r="A226" s="105" t="s">
        <v>835</v>
      </c>
      <c r="B226" s="105" t="s">
        <v>836</v>
      </c>
      <c r="C226" s="106">
        <v>28.041666666666668</v>
      </c>
    </row>
    <row r="227">
      <c r="A227" s="105" t="s">
        <v>587</v>
      </c>
      <c r="B227" s="105" t="s">
        <v>588</v>
      </c>
      <c r="C227" s="106">
        <v>45.625</v>
      </c>
    </row>
    <row r="228">
      <c r="A228" s="105" t="s">
        <v>859</v>
      </c>
      <c r="B228" s="105" t="s">
        <v>860</v>
      </c>
      <c r="C228" s="106">
        <v>26.125</v>
      </c>
    </row>
    <row r="229">
      <c r="A229" s="105" t="s">
        <v>782</v>
      </c>
      <c r="B229" s="105" t="s">
        <v>783</v>
      </c>
      <c r="C229" s="106">
        <v>31.25</v>
      </c>
    </row>
    <row r="230">
      <c r="A230" s="105" t="s">
        <v>843</v>
      </c>
      <c r="B230" s="105" t="s">
        <v>844</v>
      </c>
      <c r="C230" s="106">
        <v>27.5</v>
      </c>
    </row>
    <row r="231">
      <c r="A231" s="105" t="s">
        <v>357</v>
      </c>
      <c r="B231" s="105" t="s">
        <v>358</v>
      </c>
      <c r="C231" s="106">
        <v>30.25</v>
      </c>
    </row>
    <row r="232">
      <c r="A232" s="105" t="s">
        <v>851</v>
      </c>
      <c r="B232" s="105" t="s">
        <v>852</v>
      </c>
      <c r="C232" s="106">
        <v>26.75</v>
      </c>
    </row>
    <row r="233">
      <c r="A233" s="105" t="s">
        <v>374</v>
      </c>
      <c r="B233" s="105" t="s">
        <v>375</v>
      </c>
      <c r="C233" s="106">
        <v>33.375</v>
      </c>
    </row>
    <row r="234">
      <c r="A234" s="105" t="s">
        <v>774</v>
      </c>
      <c r="B234" s="105" t="s">
        <v>775</v>
      </c>
      <c r="C234" s="106">
        <v>32.125</v>
      </c>
    </row>
    <row r="235">
      <c r="A235" s="105" t="s">
        <v>804</v>
      </c>
      <c r="B235" s="105" t="s">
        <v>805</v>
      </c>
      <c r="C235" s="106">
        <v>30.25</v>
      </c>
    </row>
    <row r="236">
      <c r="A236" s="105" t="s">
        <v>589</v>
      </c>
      <c r="B236" s="105" t="s">
        <v>590</v>
      </c>
      <c r="C236" s="106">
        <v>45.625</v>
      </c>
    </row>
    <row r="237">
      <c r="A237" s="105" t="s">
        <v>545</v>
      </c>
      <c r="B237" s="105" t="s">
        <v>546</v>
      </c>
      <c r="C237" s="106">
        <v>49.25</v>
      </c>
    </row>
    <row r="238">
      <c r="A238" s="105" t="s">
        <v>794</v>
      </c>
      <c r="B238" s="105" t="s">
        <v>795</v>
      </c>
      <c r="C238" s="106">
        <v>31.125</v>
      </c>
    </row>
    <row r="239">
      <c r="A239" s="105" t="s">
        <v>416</v>
      </c>
      <c r="B239" s="105" t="s">
        <v>417</v>
      </c>
      <c r="C239" s="106">
        <v>28.75</v>
      </c>
    </row>
    <row r="240">
      <c r="A240" s="105" t="s">
        <v>700</v>
      </c>
      <c r="B240" s="105" t="s">
        <v>701</v>
      </c>
      <c r="C240" s="106">
        <v>37.75</v>
      </c>
    </row>
    <row r="241">
      <c r="A241" s="105" t="s">
        <v>530</v>
      </c>
      <c r="B241" s="105" t="s">
        <v>531</v>
      </c>
      <c r="C241" s="106">
        <v>50.875</v>
      </c>
    </row>
    <row r="242">
      <c r="A242" s="105" t="s">
        <v>802</v>
      </c>
      <c r="B242" s="105" t="s">
        <v>803</v>
      </c>
      <c r="C242" s="106">
        <v>30.625</v>
      </c>
    </row>
    <row r="243">
      <c r="A243" s="105" t="s">
        <v>821</v>
      </c>
      <c r="B243" s="105" t="s">
        <v>822</v>
      </c>
      <c r="C243" s="106">
        <v>29.125</v>
      </c>
    </row>
    <row r="244">
      <c r="A244" s="105" t="s">
        <v>656</v>
      </c>
      <c r="B244" s="105" t="s">
        <v>657</v>
      </c>
      <c r="C244" s="106">
        <v>40.75</v>
      </c>
    </row>
    <row r="245">
      <c r="A245" s="105" t="s">
        <v>551</v>
      </c>
      <c r="B245" s="105" t="s">
        <v>552</v>
      </c>
      <c r="C245" s="106">
        <v>48.75</v>
      </c>
    </row>
    <row r="246">
      <c r="A246" s="105" t="s">
        <v>831</v>
      </c>
      <c r="B246" s="105" t="s">
        <v>832</v>
      </c>
      <c r="C246" s="106">
        <v>28.5</v>
      </c>
    </row>
    <row r="247">
      <c r="A247" s="105" t="s">
        <v>742</v>
      </c>
      <c r="B247" s="105" t="s">
        <v>743</v>
      </c>
      <c r="C247" s="106">
        <v>35.125</v>
      </c>
    </row>
    <row r="248">
      <c r="A248" s="105" t="s">
        <v>431</v>
      </c>
      <c r="B248" s="105" t="s">
        <v>432</v>
      </c>
      <c r="C248" s="106">
        <v>37.0</v>
      </c>
    </row>
    <row r="249">
      <c r="A249" s="105" t="s">
        <v>849</v>
      </c>
      <c r="B249" s="105" t="s">
        <v>850</v>
      </c>
      <c r="C249" s="106">
        <v>27.0</v>
      </c>
    </row>
    <row r="250">
      <c r="A250" s="105" t="s">
        <v>750</v>
      </c>
      <c r="B250" s="105" t="s">
        <v>751</v>
      </c>
      <c r="C250" s="106">
        <v>33.875</v>
      </c>
    </row>
    <row r="251">
      <c r="A251" s="105" t="s">
        <v>722</v>
      </c>
      <c r="B251" s="105" t="s">
        <v>723</v>
      </c>
      <c r="C251" s="106">
        <v>36.375</v>
      </c>
    </row>
  </sheetData>
  <autoFilter ref="$A$1:$C$25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7" t="s">
        <v>450</v>
      </c>
      <c r="B1" s="107" t="s">
        <v>2</v>
      </c>
      <c r="C1" s="107" t="s">
        <v>457</v>
      </c>
    </row>
    <row r="2">
      <c r="A2" s="101" t="s">
        <v>585</v>
      </c>
      <c r="B2" s="101" t="s">
        <v>586</v>
      </c>
      <c r="C2" s="102">
        <v>45.875</v>
      </c>
    </row>
    <row r="3">
      <c r="A3" s="101" t="s">
        <v>522</v>
      </c>
      <c r="B3" s="101" t="s">
        <v>523</v>
      </c>
      <c r="C3" s="102">
        <v>51.375</v>
      </c>
    </row>
    <row r="4">
      <c r="A4" s="103" t="s">
        <v>565</v>
      </c>
      <c r="B4" s="103" t="s">
        <v>566</v>
      </c>
      <c r="C4" s="104">
        <v>47.291666666666664</v>
      </c>
    </row>
    <row r="5">
      <c r="A5" s="103" t="s">
        <v>502</v>
      </c>
      <c r="B5" s="103" t="s">
        <v>503</v>
      </c>
      <c r="C5" s="104">
        <v>55.0</v>
      </c>
    </row>
    <row r="6">
      <c r="A6" s="103" t="s">
        <v>469</v>
      </c>
      <c r="B6" s="103" t="s">
        <v>470</v>
      </c>
      <c r="C6" s="104">
        <v>61.875</v>
      </c>
    </row>
    <row r="7">
      <c r="A7" s="103" t="s">
        <v>569</v>
      </c>
      <c r="B7" s="103" t="s">
        <v>570</v>
      </c>
      <c r="C7" s="104">
        <v>47.0</v>
      </c>
    </row>
    <row r="8">
      <c r="A8" s="103" t="s">
        <v>486</v>
      </c>
      <c r="B8" s="103" t="s">
        <v>487</v>
      </c>
      <c r="C8" s="104">
        <v>57.5</v>
      </c>
    </row>
    <row r="9">
      <c r="A9" s="103" t="s">
        <v>633</v>
      </c>
      <c r="B9" s="103" t="s">
        <v>634</v>
      </c>
      <c r="C9" s="104">
        <v>41.791666666666664</v>
      </c>
    </row>
    <row r="10">
      <c r="A10" s="103" t="s">
        <v>474</v>
      </c>
      <c r="B10" s="103" t="s">
        <v>475</v>
      </c>
      <c r="C10" s="104">
        <v>59.875</v>
      </c>
    </row>
    <row r="11">
      <c r="A11" s="103" t="s">
        <v>496</v>
      </c>
      <c r="B11" s="103" t="s">
        <v>497</v>
      </c>
      <c r="C11" s="104">
        <v>55.375</v>
      </c>
    </row>
    <row r="12">
      <c r="A12" s="103" t="s">
        <v>471</v>
      </c>
      <c r="B12" s="103" t="s">
        <v>80</v>
      </c>
      <c r="C12" s="104">
        <v>61.75</v>
      </c>
    </row>
    <row r="13">
      <c r="A13" s="103" t="s">
        <v>467</v>
      </c>
      <c r="B13" s="103" t="s">
        <v>468</v>
      </c>
      <c r="C13" s="104">
        <v>62.5</v>
      </c>
    </row>
    <row r="14">
      <c r="A14" s="103" t="s">
        <v>534</v>
      </c>
      <c r="B14" s="103" t="s">
        <v>535</v>
      </c>
      <c r="C14" s="104">
        <v>50.0</v>
      </c>
    </row>
    <row r="15">
      <c r="A15" s="103" t="s">
        <v>684</v>
      </c>
      <c r="B15" s="103" t="s">
        <v>685</v>
      </c>
      <c r="C15" s="104">
        <v>38.875</v>
      </c>
    </row>
    <row r="16">
      <c r="A16" s="103" t="s">
        <v>516</v>
      </c>
      <c r="B16" s="103" t="s">
        <v>517</v>
      </c>
      <c r="C16" s="104">
        <v>51.75</v>
      </c>
    </row>
    <row r="17">
      <c r="A17" s="103" t="s">
        <v>557</v>
      </c>
      <c r="B17" s="103" t="s">
        <v>558</v>
      </c>
      <c r="C17" s="104">
        <v>48.0</v>
      </c>
    </row>
    <row r="18">
      <c r="A18" s="103" t="s">
        <v>478</v>
      </c>
      <c r="B18" s="103" t="s">
        <v>479</v>
      </c>
      <c r="C18" s="104">
        <v>59.5</v>
      </c>
    </row>
    <row r="19">
      <c r="A19" s="103" t="s">
        <v>490</v>
      </c>
      <c r="B19" s="103" t="s">
        <v>491</v>
      </c>
      <c r="C19" s="104">
        <v>57.125</v>
      </c>
    </row>
    <row r="20">
      <c r="A20" s="103" t="s">
        <v>488</v>
      </c>
      <c r="B20" s="103" t="s">
        <v>489</v>
      </c>
      <c r="C20" s="104">
        <v>57.416666666666664</v>
      </c>
    </row>
    <row r="21">
      <c r="A21" s="103" t="s">
        <v>82</v>
      </c>
      <c r="B21" s="103" t="s">
        <v>83</v>
      </c>
      <c r="C21" s="104">
        <v>58.5</v>
      </c>
    </row>
    <row r="22">
      <c r="A22" s="103" t="s">
        <v>85</v>
      </c>
      <c r="B22" s="103" t="s">
        <v>86</v>
      </c>
      <c r="C22" s="104">
        <v>57.5</v>
      </c>
    </row>
    <row r="23">
      <c r="A23" s="103" t="s">
        <v>482</v>
      </c>
      <c r="B23" s="103" t="s">
        <v>483</v>
      </c>
      <c r="C23" s="104">
        <v>58.5</v>
      </c>
    </row>
    <row r="24">
      <c r="A24" s="103" t="s">
        <v>88</v>
      </c>
      <c r="B24" s="103" t="s">
        <v>89</v>
      </c>
      <c r="C24" s="104">
        <v>56.791666666666664</v>
      </c>
    </row>
    <row r="25">
      <c r="A25" s="103" t="s">
        <v>674</v>
      </c>
      <c r="B25" s="103" t="s">
        <v>675</v>
      </c>
      <c r="C25" s="104">
        <v>39.5</v>
      </c>
    </row>
    <row r="26">
      <c r="A26" s="103" t="s">
        <v>510</v>
      </c>
      <c r="B26" s="103" t="s">
        <v>511</v>
      </c>
      <c r="C26" s="104">
        <v>52.416666666666664</v>
      </c>
    </row>
    <row r="27">
      <c r="A27" s="103" t="s">
        <v>465</v>
      </c>
      <c r="B27" s="103" t="s">
        <v>466</v>
      </c>
      <c r="C27" s="104">
        <v>63.75</v>
      </c>
    </row>
    <row r="28">
      <c r="A28" s="103" t="s">
        <v>619</v>
      </c>
      <c r="B28" s="103" t="s">
        <v>620</v>
      </c>
      <c r="C28" s="104">
        <v>42.5</v>
      </c>
    </row>
    <row r="29">
      <c r="A29" s="103" t="s">
        <v>547</v>
      </c>
      <c r="B29" s="103" t="s">
        <v>548</v>
      </c>
      <c r="C29" s="104">
        <v>48.875</v>
      </c>
    </row>
    <row r="30">
      <c r="A30" s="103" t="s">
        <v>682</v>
      </c>
      <c r="B30" s="103" t="s">
        <v>683</v>
      </c>
      <c r="C30" s="104">
        <v>39.0</v>
      </c>
    </row>
    <row r="31">
      <c r="A31" s="103" t="s">
        <v>459</v>
      </c>
      <c r="B31" s="103" t="s">
        <v>460</v>
      </c>
      <c r="C31" s="104">
        <v>66.5</v>
      </c>
    </row>
    <row r="32">
      <c r="A32" s="103" t="s">
        <v>480</v>
      </c>
      <c r="B32" s="103" t="s">
        <v>481</v>
      </c>
      <c r="C32" s="104">
        <v>59.25</v>
      </c>
    </row>
    <row r="33">
      <c r="A33" s="103" t="s">
        <v>494</v>
      </c>
      <c r="B33" s="103" t="s">
        <v>495</v>
      </c>
      <c r="C33" s="104">
        <v>55.625</v>
      </c>
    </row>
    <row r="34">
      <c r="A34" s="103" t="s">
        <v>461</v>
      </c>
      <c r="B34" s="103" t="s">
        <v>462</v>
      </c>
      <c r="C34" s="104">
        <v>65.5</v>
      </c>
    </row>
    <row r="35">
      <c r="A35" s="103" t="s">
        <v>484</v>
      </c>
      <c r="B35" s="103" t="s">
        <v>485</v>
      </c>
      <c r="C35" s="104">
        <v>58.5</v>
      </c>
    </row>
    <row r="36">
      <c r="A36" s="103" t="s">
        <v>472</v>
      </c>
      <c r="B36" s="103" t="s">
        <v>473</v>
      </c>
      <c r="C36" s="104">
        <v>61.25</v>
      </c>
    </row>
    <row r="37">
      <c r="A37" s="103" t="s">
        <v>476</v>
      </c>
      <c r="B37" s="103" t="s">
        <v>477</v>
      </c>
      <c r="C37" s="104">
        <v>60.75</v>
      </c>
    </row>
    <row r="38">
      <c r="A38" s="103" t="s">
        <v>91</v>
      </c>
      <c r="B38" s="103" t="s">
        <v>92</v>
      </c>
      <c r="C38" s="104">
        <v>49.25</v>
      </c>
    </row>
    <row r="39">
      <c r="A39" s="103" t="s">
        <v>536</v>
      </c>
      <c r="B39" s="103" t="s">
        <v>537</v>
      </c>
      <c r="C39" s="104">
        <v>50.0</v>
      </c>
    </row>
    <row r="40">
      <c r="A40" s="103" t="s">
        <v>696</v>
      </c>
      <c r="B40" s="103" t="s">
        <v>697</v>
      </c>
      <c r="C40" s="104">
        <v>38.125</v>
      </c>
    </row>
    <row r="41">
      <c r="A41" s="103" t="s">
        <v>736</v>
      </c>
      <c r="B41" s="103" t="s">
        <v>737</v>
      </c>
      <c r="C41" s="104">
        <v>35.25</v>
      </c>
    </row>
    <row r="42">
      <c r="A42" s="103" t="s">
        <v>706</v>
      </c>
      <c r="B42" s="103" t="s">
        <v>707</v>
      </c>
      <c r="C42" s="104">
        <v>37.25</v>
      </c>
    </row>
    <row r="43">
      <c r="A43" s="103" t="s">
        <v>512</v>
      </c>
      <c r="B43" s="103" t="s">
        <v>513</v>
      </c>
      <c r="C43" s="104">
        <v>52.25</v>
      </c>
    </row>
    <row r="44">
      <c r="A44" s="103" t="s">
        <v>621</v>
      </c>
      <c r="B44" s="103" t="s">
        <v>622</v>
      </c>
      <c r="C44" s="104">
        <v>42.25</v>
      </c>
    </row>
    <row r="45">
      <c r="A45" s="103" t="s">
        <v>498</v>
      </c>
      <c r="B45" s="103" t="s">
        <v>499</v>
      </c>
      <c r="C45" s="104">
        <v>55.25</v>
      </c>
    </row>
    <row r="46">
      <c r="A46" s="103" t="s">
        <v>112</v>
      </c>
      <c r="B46" s="103" t="s">
        <v>113</v>
      </c>
      <c r="C46" s="104">
        <v>33.25</v>
      </c>
    </row>
    <row r="47">
      <c r="A47" s="103" t="s">
        <v>115</v>
      </c>
      <c r="B47" s="103" t="s">
        <v>116</v>
      </c>
      <c r="C47" s="104">
        <v>36.375</v>
      </c>
    </row>
    <row r="48">
      <c r="A48" s="103" t="s">
        <v>118</v>
      </c>
      <c r="B48" s="103" t="s">
        <v>119</v>
      </c>
      <c r="C48" s="104">
        <v>38.875</v>
      </c>
    </row>
    <row r="49">
      <c r="A49" s="103" t="s">
        <v>650</v>
      </c>
      <c r="B49" s="103" t="s">
        <v>651</v>
      </c>
      <c r="C49" s="104">
        <v>40.75</v>
      </c>
    </row>
    <row r="50">
      <c r="A50" s="103" t="s">
        <v>599</v>
      </c>
      <c r="B50" s="103" t="s">
        <v>600</v>
      </c>
      <c r="C50" s="104">
        <v>44.75</v>
      </c>
    </row>
    <row r="51">
      <c r="A51" s="103" t="s">
        <v>571</v>
      </c>
      <c r="B51" s="103" t="s">
        <v>572</v>
      </c>
      <c r="C51" s="104">
        <v>46.875</v>
      </c>
    </row>
    <row r="52">
      <c r="A52" s="103" t="s">
        <v>123</v>
      </c>
      <c r="B52" s="103" t="s">
        <v>124</v>
      </c>
      <c r="C52" s="104">
        <v>41.625</v>
      </c>
    </row>
    <row r="53">
      <c r="A53" s="103" t="s">
        <v>676</v>
      </c>
      <c r="B53" s="103" t="s">
        <v>677</v>
      </c>
      <c r="C53" s="104">
        <v>39.5</v>
      </c>
    </row>
    <row r="54">
      <c r="A54" s="103" t="s">
        <v>126</v>
      </c>
      <c r="B54" s="103" t="s">
        <v>127</v>
      </c>
      <c r="C54" s="104">
        <v>35.875</v>
      </c>
    </row>
    <row r="55">
      <c r="A55" s="103" t="s">
        <v>129</v>
      </c>
      <c r="B55" s="103" t="s">
        <v>130</v>
      </c>
      <c r="C55" s="104">
        <v>36.375</v>
      </c>
    </row>
    <row r="56">
      <c r="A56" s="103" t="s">
        <v>132</v>
      </c>
      <c r="B56" s="103" t="s">
        <v>133</v>
      </c>
      <c r="C56" s="104">
        <v>37.25</v>
      </c>
    </row>
    <row r="57">
      <c r="A57" s="103" t="s">
        <v>644</v>
      </c>
      <c r="B57" s="103" t="s">
        <v>645</v>
      </c>
      <c r="C57" s="104">
        <v>41.375</v>
      </c>
    </row>
    <row r="58">
      <c r="A58" s="103" t="s">
        <v>617</v>
      </c>
      <c r="B58" s="103" t="s">
        <v>618</v>
      </c>
      <c r="C58" s="104">
        <v>42.791666666666664</v>
      </c>
    </row>
    <row r="59">
      <c r="A59" s="103" t="s">
        <v>615</v>
      </c>
      <c r="B59" s="103" t="s">
        <v>616</v>
      </c>
      <c r="C59" s="104">
        <v>43.125</v>
      </c>
    </row>
    <row r="60">
      <c r="A60" s="103" t="s">
        <v>137</v>
      </c>
      <c r="B60" s="103" t="s">
        <v>138</v>
      </c>
      <c r="C60" s="104">
        <v>52.0</v>
      </c>
    </row>
    <row r="61">
      <c r="A61" s="103" t="s">
        <v>140</v>
      </c>
      <c r="B61" s="103" t="s">
        <v>141</v>
      </c>
      <c r="C61" s="104">
        <v>49.0</v>
      </c>
    </row>
    <row r="62">
      <c r="A62" s="103" t="s">
        <v>694</v>
      </c>
      <c r="B62" s="103" t="s">
        <v>695</v>
      </c>
      <c r="C62" s="104">
        <v>38.25</v>
      </c>
    </row>
    <row r="63">
      <c r="A63" s="103" t="s">
        <v>652</v>
      </c>
      <c r="B63" s="103" t="s">
        <v>653</v>
      </c>
      <c r="C63" s="104">
        <v>40.75</v>
      </c>
    </row>
    <row r="64">
      <c r="A64" s="103" t="s">
        <v>601</v>
      </c>
      <c r="B64" s="103" t="s">
        <v>602</v>
      </c>
      <c r="C64" s="104">
        <v>44.75</v>
      </c>
    </row>
    <row r="65">
      <c r="A65" s="103" t="s">
        <v>563</v>
      </c>
      <c r="B65" s="103" t="s">
        <v>564</v>
      </c>
      <c r="C65" s="104">
        <v>47.75</v>
      </c>
    </row>
    <row r="66">
      <c r="A66" s="103" t="s">
        <v>770</v>
      </c>
      <c r="B66" s="103" t="s">
        <v>771</v>
      </c>
      <c r="C66" s="104">
        <v>32.5</v>
      </c>
    </row>
    <row r="67">
      <c r="A67" s="103" t="s">
        <v>658</v>
      </c>
      <c r="B67" s="103" t="s">
        <v>659</v>
      </c>
      <c r="C67" s="104">
        <v>40.416666666666664</v>
      </c>
    </row>
    <row r="68">
      <c r="A68" s="103" t="s">
        <v>686</v>
      </c>
      <c r="B68" s="103" t="s">
        <v>687</v>
      </c>
      <c r="C68" s="104">
        <v>38.75</v>
      </c>
    </row>
    <row r="69">
      <c r="A69" s="104" t="s">
        <v>764</v>
      </c>
      <c r="B69" s="104" t="s">
        <v>765</v>
      </c>
      <c r="C69" s="104">
        <v>33.125</v>
      </c>
    </row>
    <row r="70">
      <c r="A70" s="103" t="s">
        <v>754</v>
      </c>
      <c r="B70" s="103" t="s">
        <v>755</v>
      </c>
      <c r="C70" s="104">
        <v>33.625</v>
      </c>
    </row>
    <row r="71">
      <c r="A71" s="103" t="s">
        <v>549</v>
      </c>
      <c r="B71" s="103" t="s">
        <v>550</v>
      </c>
      <c r="C71" s="104">
        <v>48.75</v>
      </c>
    </row>
    <row r="72">
      <c r="A72" s="103" t="s">
        <v>654</v>
      </c>
      <c r="B72" s="103" t="s">
        <v>655</v>
      </c>
      <c r="C72" s="104">
        <v>40.75</v>
      </c>
    </row>
    <row r="73">
      <c r="A73" s="103" t="s">
        <v>623</v>
      </c>
      <c r="B73" s="103" t="s">
        <v>624</v>
      </c>
      <c r="C73" s="104">
        <v>42.25</v>
      </c>
    </row>
    <row r="74">
      <c r="A74" s="103" t="s">
        <v>158</v>
      </c>
      <c r="B74" s="103" t="s">
        <v>159</v>
      </c>
      <c r="C74" s="104">
        <v>54.625</v>
      </c>
    </row>
    <row r="75">
      <c r="A75" s="103" t="s">
        <v>756</v>
      </c>
      <c r="B75" s="103" t="s">
        <v>757</v>
      </c>
      <c r="C75" s="104">
        <v>33.25</v>
      </c>
    </row>
    <row r="76">
      <c r="A76" s="103" t="s">
        <v>161</v>
      </c>
      <c r="B76" s="103" t="s">
        <v>162</v>
      </c>
      <c r="C76" s="104">
        <v>37.375</v>
      </c>
    </row>
    <row r="77">
      <c r="A77" s="103" t="s">
        <v>710</v>
      </c>
      <c r="B77" s="103" t="s">
        <v>711</v>
      </c>
      <c r="C77" s="104">
        <v>36.875</v>
      </c>
    </row>
    <row r="78">
      <c r="A78" s="103" t="s">
        <v>526</v>
      </c>
      <c r="B78" s="103" t="s">
        <v>527</v>
      </c>
      <c r="C78" s="104">
        <v>50.875</v>
      </c>
    </row>
    <row r="79">
      <c r="A79" s="103" t="s">
        <v>680</v>
      </c>
      <c r="B79" s="103" t="s">
        <v>681</v>
      </c>
      <c r="C79" s="104">
        <v>39.125</v>
      </c>
    </row>
    <row r="80">
      <c r="A80" s="103" t="s">
        <v>688</v>
      </c>
      <c r="B80" s="103" t="s">
        <v>689</v>
      </c>
      <c r="C80" s="104">
        <v>38.5</v>
      </c>
    </row>
    <row r="81">
      <c r="A81" s="103" t="s">
        <v>171</v>
      </c>
      <c r="B81" s="103" t="s">
        <v>172</v>
      </c>
      <c r="C81" s="104">
        <v>54.25</v>
      </c>
    </row>
    <row r="82">
      <c r="A82" s="103" t="s">
        <v>492</v>
      </c>
      <c r="B82" s="103" t="s">
        <v>493</v>
      </c>
      <c r="C82" s="104">
        <v>56.625</v>
      </c>
    </row>
    <row r="83">
      <c r="A83" s="103" t="s">
        <v>532</v>
      </c>
      <c r="B83" s="103" t="s">
        <v>533</v>
      </c>
      <c r="C83" s="104">
        <v>50.5</v>
      </c>
    </row>
    <row r="84">
      <c r="A84" s="103" t="s">
        <v>740</v>
      </c>
      <c r="B84" s="103" t="s">
        <v>741</v>
      </c>
      <c r="C84" s="104">
        <v>35.125</v>
      </c>
    </row>
    <row r="85">
      <c r="A85" s="103" t="s">
        <v>178</v>
      </c>
      <c r="B85" s="103" t="s">
        <v>179</v>
      </c>
      <c r="C85" s="104">
        <v>36.625</v>
      </c>
    </row>
    <row r="86">
      <c r="A86" s="103" t="s">
        <v>581</v>
      </c>
      <c r="B86" s="103" t="s">
        <v>582</v>
      </c>
      <c r="C86" s="104">
        <v>46.375</v>
      </c>
    </row>
    <row r="87">
      <c r="A87" s="103" t="s">
        <v>690</v>
      </c>
      <c r="B87" s="103" t="s">
        <v>691</v>
      </c>
      <c r="C87" s="104">
        <v>38.375</v>
      </c>
    </row>
    <row r="88">
      <c r="A88" s="103" t="s">
        <v>538</v>
      </c>
      <c r="B88" s="103" t="s">
        <v>539</v>
      </c>
      <c r="C88" s="104">
        <v>49.875</v>
      </c>
    </row>
    <row r="89">
      <c r="A89" s="103" t="s">
        <v>542</v>
      </c>
      <c r="B89" s="103" t="s">
        <v>543</v>
      </c>
      <c r="C89" s="104">
        <v>49.25</v>
      </c>
    </row>
    <row r="90">
      <c r="A90" s="103" t="s">
        <v>518</v>
      </c>
      <c r="B90" s="103" t="s">
        <v>519</v>
      </c>
      <c r="C90" s="104">
        <v>51.75</v>
      </c>
    </row>
    <row r="91">
      <c r="A91" s="103" t="s">
        <v>603</v>
      </c>
      <c r="B91" s="103" t="s">
        <v>604</v>
      </c>
      <c r="C91" s="104">
        <v>44.375</v>
      </c>
    </row>
    <row r="92">
      <c r="A92" s="103" t="s">
        <v>183</v>
      </c>
      <c r="B92" s="103" t="s">
        <v>184</v>
      </c>
      <c r="C92" s="104">
        <v>46.25</v>
      </c>
    </row>
    <row r="93">
      <c r="A93" s="103" t="s">
        <v>524</v>
      </c>
      <c r="B93" s="103" t="s">
        <v>525</v>
      </c>
      <c r="C93" s="104">
        <v>50.916666666666664</v>
      </c>
    </row>
    <row r="94">
      <c r="A94" s="103" t="s">
        <v>744</v>
      </c>
      <c r="B94" s="103" t="s">
        <v>745</v>
      </c>
      <c r="C94" s="104">
        <v>34.375</v>
      </c>
    </row>
    <row r="95">
      <c r="A95" s="103" t="s">
        <v>730</v>
      </c>
      <c r="B95" s="103" t="s">
        <v>731</v>
      </c>
      <c r="C95" s="104">
        <v>36.0</v>
      </c>
    </row>
    <row r="96">
      <c r="A96" s="103" t="s">
        <v>664</v>
      </c>
      <c r="B96" s="103" t="s">
        <v>665</v>
      </c>
      <c r="C96" s="104">
        <v>40.0</v>
      </c>
    </row>
    <row r="97">
      <c r="A97" s="103" t="s">
        <v>520</v>
      </c>
      <c r="B97" s="103" t="s">
        <v>521</v>
      </c>
      <c r="C97" s="104">
        <v>51.5</v>
      </c>
    </row>
    <row r="98">
      <c r="A98" s="103" t="s">
        <v>613</v>
      </c>
      <c r="B98" s="103" t="s">
        <v>614</v>
      </c>
      <c r="C98" s="104">
        <v>43.25</v>
      </c>
    </row>
    <row r="99">
      <c r="A99" s="103" t="s">
        <v>194</v>
      </c>
      <c r="B99" s="103" t="s">
        <v>195</v>
      </c>
      <c r="C99" s="104">
        <v>43.875</v>
      </c>
    </row>
    <row r="100">
      <c r="A100" s="103" t="s">
        <v>593</v>
      </c>
      <c r="B100" s="103" t="s">
        <v>594</v>
      </c>
      <c r="C100" s="104">
        <v>45.125</v>
      </c>
    </row>
    <row r="101">
      <c r="A101" s="103" t="s">
        <v>772</v>
      </c>
      <c r="B101" s="103" t="s">
        <v>773</v>
      </c>
      <c r="C101" s="104">
        <v>32.25</v>
      </c>
    </row>
    <row r="102">
      <c r="A102" s="103" t="s">
        <v>508</v>
      </c>
      <c r="B102" s="103" t="s">
        <v>509</v>
      </c>
      <c r="C102" s="104">
        <v>52.5</v>
      </c>
    </row>
    <row r="103">
      <c r="A103" s="103" t="s">
        <v>716</v>
      </c>
      <c r="B103" s="103" t="s">
        <v>717</v>
      </c>
      <c r="C103" s="104">
        <v>36.5</v>
      </c>
    </row>
    <row r="104">
      <c r="A104" s="103" t="s">
        <v>670</v>
      </c>
      <c r="B104" s="103" t="s">
        <v>671</v>
      </c>
      <c r="C104" s="104">
        <v>39.625</v>
      </c>
    </row>
    <row r="105">
      <c r="A105" s="103" t="s">
        <v>201</v>
      </c>
      <c r="B105" s="103" t="s">
        <v>202</v>
      </c>
      <c r="C105" s="104">
        <v>35.75</v>
      </c>
    </row>
    <row r="106">
      <c r="A106" s="103" t="s">
        <v>776</v>
      </c>
      <c r="B106" s="103" t="s">
        <v>777</v>
      </c>
      <c r="C106" s="104">
        <v>32.0</v>
      </c>
    </row>
    <row r="107">
      <c r="A107" s="103" t="s">
        <v>514</v>
      </c>
      <c r="B107" s="103" t="s">
        <v>515</v>
      </c>
      <c r="C107" s="104">
        <v>52.25</v>
      </c>
    </row>
    <row r="108">
      <c r="A108" s="103" t="s">
        <v>208</v>
      </c>
      <c r="B108" s="103" t="s">
        <v>544</v>
      </c>
      <c r="C108" s="104">
        <v>49.25</v>
      </c>
    </row>
    <row r="109">
      <c r="A109" s="103" t="s">
        <v>712</v>
      </c>
      <c r="B109" s="103" t="s">
        <v>713</v>
      </c>
      <c r="C109" s="104">
        <v>36.875</v>
      </c>
    </row>
    <row r="110">
      <c r="A110" s="103" t="s">
        <v>724</v>
      </c>
      <c r="B110" s="103" t="s">
        <v>725</v>
      </c>
      <c r="C110" s="104">
        <v>36.25</v>
      </c>
    </row>
    <row r="111">
      <c r="A111" s="103" t="s">
        <v>672</v>
      </c>
      <c r="B111" s="103" t="s">
        <v>673</v>
      </c>
      <c r="C111" s="104">
        <v>39.625</v>
      </c>
    </row>
    <row r="112">
      <c r="A112" s="103" t="s">
        <v>758</v>
      </c>
      <c r="B112" s="103" t="s">
        <v>759</v>
      </c>
      <c r="C112" s="104">
        <v>33.25</v>
      </c>
    </row>
    <row r="113">
      <c r="A113" s="103" t="s">
        <v>642</v>
      </c>
      <c r="B113" s="103" t="s">
        <v>643</v>
      </c>
      <c r="C113" s="104">
        <v>41.625</v>
      </c>
    </row>
    <row r="114">
      <c r="A114" s="103" t="s">
        <v>766</v>
      </c>
      <c r="B114" s="103" t="s">
        <v>767</v>
      </c>
      <c r="C114" s="104">
        <v>33.125</v>
      </c>
    </row>
    <row r="115">
      <c r="A115" s="103" t="s">
        <v>748</v>
      </c>
      <c r="B115" s="103" t="s">
        <v>749</v>
      </c>
      <c r="C115" s="104">
        <v>33.875</v>
      </c>
    </row>
    <row r="116">
      <c r="A116" s="103" t="s">
        <v>221</v>
      </c>
      <c r="B116" s="103" t="s">
        <v>222</v>
      </c>
      <c r="C116" s="104">
        <v>37.666666666666664</v>
      </c>
    </row>
    <row r="117">
      <c r="A117" s="103" t="s">
        <v>738</v>
      </c>
      <c r="B117" s="103" t="s">
        <v>739</v>
      </c>
      <c r="C117" s="104">
        <v>35.25</v>
      </c>
    </row>
    <row r="118">
      <c r="A118" s="103" t="s">
        <v>224</v>
      </c>
      <c r="B118" s="103" t="s">
        <v>225</v>
      </c>
      <c r="C118" s="104">
        <v>49.916666666666664</v>
      </c>
    </row>
    <row r="119">
      <c r="A119" s="103" t="s">
        <v>559</v>
      </c>
      <c r="B119" s="103" t="s">
        <v>560</v>
      </c>
      <c r="C119" s="104">
        <v>48.0</v>
      </c>
    </row>
    <row r="120">
      <c r="A120" s="103" t="s">
        <v>611</v>
      </c>
      <c r="B120" s="103" t="s">
        <v>612</v>
      </c>
      <c r="C120" s="104">
        <v>43.791666666666664</v>
      </c>
    </row>
    <row r="121">
      <c r="A121" s="103" t="s">
        <v>229</v>
      </c>
      <c r="B121" s="103" t="s">
        <v>230</v>
      </c>
      <c r="C121" s="104">
        <v>48.75</v>
      </c>
    </row>
    <row r="122">
      <c r="A122" s="103" t="s">
        <v>760</v>
      </c>
      <c r="B122" s="103" t="s">
        <v>761</v>
      </c>
      <c r="C122" s="104">
        <v>33.25</v>
      </c>
    </row>
    <row r="123">
      <c r="A123" s="103" t="s">
        <v>528</v>
      </c>
      <c r="B123" s="103" t="s">
        <v>529</v>
      </c>
      <c r="C123" s="104">
        <v>50.875</v>
      </c>
    </row>
    <row r="124">
      <c r="A124" s="103" t="s">
        <v>232</v>
      </c>
      <c r="B124" s="103" t="s">
        <v>233</v>
      </c>
      <c r="C124" s="104">
        <v>41.5</v>
      </c>
    </row>
    <row r="125">
      <c r="A125" s="103" t="s">
        <v>235</v>
      </c>
      <c r="B125" s="103" t="s">
        <v>236</v>
      </c>
      <c r="C125" s="104">
        <v>52.916666666666664</v>
      </c>
    </row>
    <row r="126">
      <c r="A126" s="103" t="s">
        <v>732</v>
      </c>
      <c r="B126" s="103" t="s">
        <v>733</v>
      </c>
      <c r="C126" s="104">
        <v>35.791666666666664</v>
      </c>
    </row>
    <row r="127">
      <c r="A127" s="103" t="s">
        <v>726</v>
      </c>
      <c r="B127" s="103" t="s">
        <v>727</v>
      </c>
      <c r="C127" s="104">
        <v>36.125</v>
      </c>
    </row>
    <row r="128">
      <c r="A128" s="105" t="s">
        <v>506</v>
      </c>
      <c r="B128" s="105" t="s">
        <v>507</v>
      </c>
      <c r="C128" s="106">
        <v>52.75</v>
      </c>
    </row>
    <row r="129">
      <c r="A129" s="105" t="s">
        <v>256</v>
      </c>
      <c r="B129" s="105" t="s">
        <v>257</v>
      </c>
      <c r="C129" s="106">
        <v>40.0</v>
      </c>
    </row>
    <row r="130">
      <c r="A130" s="105" t="s">
        <v>768</v>
      </c>
      <c r="B130" s="105" t="s">
        <v>769</v>
      </c>
      <c r="C130" s="106">
        <v>33.125</v>
      </c>
    </row>
    <row r="131">
      <c r="A131" s="105" t="s">
        <v>631</v>
      </c>
      <c r="B131" s="105" t="s">
        <v>632</v>
      </c>
      <c r="C131" s="106">
        <v>41.875</v>
      </c>
    </row>
    <row r="132">
      <c r="A132" s="105" t="s">
        <v>666</v>
      </c>
      <c r="B132" s="105" t="s">
        <v>667</v>
      </c>
      <c r="C132" s="106">
        <v>39.875</v>
      </c>
    </row>
    <row r="133">
      <c r="A133" s="105" t="s">
        <v>261</v>
      </c>
      <c r="B133" s="105" t="s">
        <v>262</v>
      </c>
      <c r="C133" s="106">
        <v>47.25</v>
      </c>
    </row>
    <row r="134">
      <c r="A134" s="105" t="s">
        <v>264</v>
      </c>
      <c r="B134" s="105" t="s">
        <v>265</v>
      </c>
      <c r="C134" s="106">
        <v>32.25</v>
      </c>
    </row>
    <row r="135">
      <c r="A135" s="105" t="s">
        <v>718</v>
      </c>
      <c r="B135" s="105" t="s">
        <v>719</v>
      </c>
      <c r="C135" s="106">
        <v>36.375</v>
      </c>
    </row>
    <row r="136">
      <c r="A136" s="105" t="s">
        <v>553</v>
      </c>
      <c r="B136" s="105" t="s">
        <v>554</v>
      </c>
      <c r="C136" s="106">
        <v>48.25</v>
      </c>
    </row>
    <row r="137">
      <c r="A137" s="105" t="s">
        <v>561</v>
      </c>
      <c r="B137" s="105" t="s">
        <v>562</v>
      </c>
      <c r="C137" s="106">
        <v>48.0</v>
      </c>
    </row>
    <row r="138">
      <c r="A138" s="105" t="s">
        <v>269</v>
      </c>
      <c r="B138" s="105" t="s">
        <v>270</v>
      </c>
      <c r="C138" s="106">
        <v>37.625</v>
      </c>
    </row>
    <row r="139">
      <c r="A139" s="105" t="s">
        <v>504</v>
      </c>
      <c r="B139" s="105" t="s">
        <v>505</v>
      </c>
      <c r="C139" s="106">
        <v>53.125</v>
      </c>
    </row>
    <row r="140">
      <c r="A140" s="105" t="s">
        <v>698</v>
      </c>
      <c r="B140" s="105" t="s">
        <v>699</v>
      </c>
      <c r="C140" s="106">
        <v>38.0</v>
      </c>
    </row>
    <row r="141">
      <c r="A141" s="105" t="s">
        <v>274</v>
      </c>
      <c r="B141" s="105" t="s">
        <v>275</v>
      </c>
      <c r="C141" s="106">
        <v>45.0</v>
      </c>
    </row>
    <row r="142">
      <c r="A142" s="105" t="s">
        <v>583</v>
      </c>
      <c r="B142" s="105" t="s">
        <v>584</v>
      </c>
      <c r="C142" s="106">
        <v>46.125</v>
      </c>
    </row>
    <row r="143">
      <c r="A143" s="105" t="s">
        <v>762</v>
      </c>
      <c r="B143" s="105" t="s">
        <v>763</v>
      </c>
      <c r="C143" s="106">
        <v>33.25</v>
      </c>
    </row>
    <row r="144">
      <c r="A144" s="105" t="s">
        <v>577</v>
      </c>
      <c r="B144" s="105" t="s">
        <v>578</v>
      </c>
      <c r="C144" s="106">
        <v>46.5</v>
      </c>
    </row>
    <row r="145">
      <c r="A145" s="105" t="s">
        <v>285</v>
      </c>
      <c r="B145" s="105" t="s">
        <v>286</v>
      </c>
      <c r="C145" s="106">
        <v>38.375</v>
      </c>
    </row>
    <row r="146">
      <c r="A146" s="105" t="s">
        <v>752</v>
      </c>
      <c r="B146" s="105" t="s">
        <v>753</v>
      </c>
      <c r="C146" s="106">
        <v>33.75</v>
      </c>
    </row>
    <row r="147">
      <c r="A147" s="105" t="s">
        <v>290</v>
      </c>
      <c r="B147" s="105" t="s">
        <v>291</v>
      </c>
      <c r="C147" s="106">
        <v>32.0</v>
      </c>
    </row>
    <row r="148">
      <c r="A148" s="105" t="s">
        <v>720</v>
      </c>
      <c r="B148" s="105" t="s">
        <v>721</v>
      </c>
      <c r="C148" s="106">
        <v>36.375</v>
      </c>
    </row>
    <row r="149">
      <c r="A149" s="105" t="s">
        <v>605</v>
      </c>
      <c r="B149" s="105" t="s">
        <v>606</v>
      </c>
      <c r="C149" s="106">
        <v>44.25</v>
      </c>
    </row>
    <row r="150">
      <c r="A150" s="105" t="s">
        <v>293</v>
      </c>
      <c r="B150" s="105" t="s">
        <v>294</v>
      </c>
      <c r="C150" s="106">
        <v>43.375</v>
      </c>
    </row>
    <row r="151">
      <c r="A151" s="105" t="s">
        <v>296</v>
      </c>
      <c r="B151" s="105" t="s">
        <v>297</v>
      </c>
      <c r="C151" s="106">
        <v>39.875</v>
      </c>
    </row>
    <row r="152">
      <c r="A152" s="105" t="s">
        <v>746</v>
      </c>
      <c r="B152" s="105" t="s">
        <v>747</v>
      </c>
      <c r="C152" s="106">
        <v>34.375</v>
      </c>
    </row>
    <row r="153">
      <c r="A153" s="105" t="s">
        <v>301</v>
      </c>
      <c r="B153" s="105" t="s">
        <v>302</v>
      </c>
      <c r="C153" s="106">
        <v>32.0</v>
      </c>
    </row>
    <row r="154">
      <c r="A154" s="105" t="s">
        <v>579</v>
      </c>
      <c r="B154" s="105" t="s">
        <v>580</v>
      </c>
      <c r="C154" s="106">
        <v>46.5</v>
      </c>
    </row>
    <row r="155">
      <c r="A155" s="105" t="s">
        <v>304</v>
      </c>
      <c r="B155" s="105" t="s">
        <v>305</v>
      </c>
      <c r="C155" s="106">
        <v>46.625</v>
      </c>
    </row>
    <row r="156">
      <c r="A156" s="105" t="s">
        <v>595</v>
      </c>
      <c r="B156" s="105" t="s">
        <v>596</v>
      </c>
      <c r="C156" s="106">
        <v>44.875</v>
      </c>
    </row>
    <row r="157">
      <c r="A157" s="105" t="s">
        <v>704</v>
      </c>
      <c r="B157" s="105" t="s">
        <v>705</v>
      </c>
      <c r="C157" s="106">
        <v>37.375</v>
      </c>
    </row>
    <row r="158">
      <c r="A158" s="105" t="s">
        <v>646</v>
      </c>
      <c r="B158" s="105" t="s">
        <v>647</v>
      </c>
      <c r="C158" s="106">
        <v>41.375</v>
      </c>
    </row>
    <row r="159">
      <c r="A159" s="105" t="s">
        <v>635</v>
      </c>
      <c r="B159" s="105" t="s">
        <v>636</v>
      </c>
      <c r="C159" s="106">
        <v>41.75</v>
      </c>
    </row>
    <row r="160">
      <c r="A160" s="105" t="s">
        <v>635</v>
      </c>
      <c r="B160" s="105" t="s">
        <v>637</v>
      </c>
      <c r="C160" s="106">
        <v>41.75</v>
      </c>
    </row>
    <row r="161">
      <c r="A161" s="105" t="s">
        <v>660</v>
      </c>
      <c r="B161" s="105" t="s">
        <v>661</v>
      </c>
      <c r="C161" s="106">
        <v>40.375</v>
      </c>
    </row>
    <row r="162">
      <c r="A162" s="105" t="s">
        <v>625</v>
      </c>
      <c r="B162" s="105" t="s">
        <v>626</v>
      </c>
      <c r="C162" s="106">
        <v>42.25</v>
      </c>
    </row>
    <row r="163">
      <c r="A163" s="105" t="s">
        <v>540</v>
      </c>
      <c r="B163" s="105" t="s">
        <v>541</v>
      </c>
      <c r="C163" s="106">
        <v>49.5</v>
      </c>
    </row>
    <row r="164">
      <c r="A164" s="105" t="s">
        <v>591</v>
      </c>
      <c r="B164" s="105" t="s">
        <v>592</v>
      </c>
      <c r="C164" s="106">
        <v>45.375</v>
      </c>
    </row>
    <row r="165">
      <c r="A165" s="105" t="s">
        <v>627</v>
      </c>
      <c r="B165" s="105" t="s">
        <v>628</v>
      </c>
      <c r="C165" s="106">
        <v>42.25</v>
      </c>
    </row>
    <row r="166">
      <c r="A166" s="105" t="s">
        <v>668</v>
      </c>
      <c r="B166" s="105" t="s">
        <v>669</v>
      </c>
      <c r="C166" s="106">
        <v>39.75</v>
      </c>
    </row>
    <row r="167">
      <c r="A167" s="105" t="s">
        <v>678</v>
      </c>
      <c r="B167" s="105" t="s">
        <v>679</v>
      </c>
      <c r="C167" s="106">
        <v>39.375</v>
      </c>
    </row>
    <row r="168">
      <c r="A168" s="105" t="s">
        <v>575</v>
      </c>
      <c r="B168" s="105" t="s">
        <v>576</v>
      </c>
      <c r="C168" s="106">
        <v>46.625</v>
      </c>
    </row>
    <row r="169">
      <c r="A169" s="105" t="s">
        <v>309</v>
      </c>
      <c r="B169" s="105" t="s">
        <v>310</v>
      </c>
      <c r="C169" s="106">
        <v>46.0</v>
      </c>
    </row>
    <row r="170">
      <c r="A170" s="105" t="s">
        <v>728</v>
      </c>
      <c r="B170" s="105" t="s">
        <v>729</v>
      </c>
      <c r="C170" s="106">
        <v>36.125</v>
      </c>
    </row>
    <row r="171">
      <c r="A171" s="105" t="s">
        <v>573</v>
      </c>
      <c r="B171" s="105" t="s">
        <v>574</v>
      </c>
      <c r="C171" s="106">
        <v>46.75</v>
      </c>
    </row>
    <row r="172">
      <c r="A172" s="105" t="s">
        <v>500</v>
      </c>
      <c r="B172" s="105" t="s">
        <v>501</v>
      </c>
      <c r="C172" s="106">
        <v>55.125</v>
      </c>
    </row>
    <row r="173">
      <c r="A173" s="105" t="s">
        <v>662</v>
      </c>
      <c r="B173" s="105" t="s">
        <v>663</v>
      </c>
      <c r="C173" s="106">
        <v>40.25</v>
      </c>
    </row>
    <row r="174">
      <c r="A174" s="105" t="s">
        <v>567</v>
      </c>
      <c r="B174" s="105" t="s">
        <v>568</v>
      </c>
      <c r="C174" s="106">
        <v>47.125</v>
      </c>
    </row>
    <row r="175">
      <c r="A175" s="105" t="s">
        <v>555</v>
      </c>
      <c r="B175" s="105" t="s">
        <v>556</v>
      </c>
      <c r="C175" s="106">
        <v>48.125</v>
      </c>
    </row>
    <row r="176">
      <c r="A176" s="105" t="s">
        <v>648</v>
      </c>
      <c r="B176" s="105" t="s">
        <v>649</v>
      </c>
      <c r="C176" s="106">
        <v>40.875</v>
      </c>
    </row>
    <row r="177">
      <c r="A177" s="105" t="s">
        <v>714</v>
      </c>
      <c r="B177" s="105" t="s">
        <v>715</v>
      </c>
      <c r="C177" s="106">
        <v>36.625</v>
      </c>
    </row>
    <row r="178">
      <c r="A178" s="105" t="s">
        <v>607</v>
      </c>
      <c r="B178" s="105" t="s">
        <v>608</v>
      </c>
      <c r="C178" s="106">
        <v>44.25</v>
      </c>
    </row>
    <row r="179">
      <c r="A179" s="105" t="s">
        <v>702</v>
      </c>
      <c r="B179" s="105" t="s">
        <v>703</v>
      </c>
      <c r="C179" s="106">
        <v>37.5</v>
      </c>
    </row>
    <row r="180">
      <c r="A180" s="105" t="s">
        <v>597</v>
      </c>
      <c r="B180" s="105" t="s">
        <v>598</v>
      </c>
      <c r="C180" s="106">
        <v>44.875</v>
      </c>
    </row>
    <row r="181">
      <c r="A181" s="105" t="s">
        <v>708</v>
      </c>
      <c r="B181" s="105" t="s">
        <v>709</v>
      </c>
      <c r="C181" s="106">
        <v>37.0</v>
      </c>
    </row>
    <row r="182">
      <c r="A182" s="105" t="s">
        <v>629</v>
      </c>
      <c r="B182" s="105" t="s">
        <v>630</v>
      </c>
      <c r="C182" s="106">
        <v>42.25</v>
      </c>
    </row>
    <row r="183">
      <c r="A183" s="105" t="s">
        <v>638</v>
      </c>
      <c r="B183" s="105" t="s">
        <v>639</v>
      </c>
      <c r="C183" s="106">
        <v>41.75</v>
      </c>
    </row>
    <row r="184">
      <c r="A184" s="105" t="s">
        <v>734</v>
      </c>
      <c r="B184" s="105" t="s">
        <v>735</v>
      </c>
      <c r="C184" s="106">
        <v>35.625</v>
      </c>
    </row>
    <row r="185">
      <c r="A185" s="105" t="s">
        <v>640</v>
      </c>
      <c r="B185" s="105" t="s">
        <v>641</v>
      </c>
      <c r="C185" s="106">
        <v>41.75</v>
      </c>
    </row>
    <row r="186">
      <c r="A186" s="105" t="s">
        <v>609</v>
      </c>
      <c r="B186" s="105" t="s">
        <v>610</v>
      </c>
      <c r="C186" s="106">
        <v>44.25</v>
      </c>
    </row>
    <row r="187">
      <c r="A187" s="105" t="s">
        <v>463</v>
      </c>
      <c r="B187" s="105" t="s">
        <v>464</v>
      </c>
      <c r="C187" s="106">
        <v>64.29166666666667</v>
      </c>
    </row>
    <row r="188">
      <c r="A188" s="105" t="s">
        <v>692</v>
      </c>
      <c r="B188" s="105" t="s">
        <v>693</v>
      </c>
      <c r="C188" s="106">
        <v>38.375</v>
      </c>
    </row>
    <row r="189">
      <c r="A189" s="105" t="s">
        <v>587</v>
      </c>
      <c r="B189" s="105" t="s">
        <v>588</v>
      </c>
      <c r="C189" s="106">
        <v>45.625</v>
      </c>
    </row>
    <row r="190">
      <c r="A190" s="105" t="s">
        <v>374</v>
      </c>
      <c r="B190" s="105" t="s">
        <v>375</v>
      </c>
      <c r="C190" s="106">
        <v>33.375</v>
      </c>
    </row>
    <row r="191">
      <c r="A191" s="105" t="s">
        <v>774</v>
      </c>
      <c r="B191" s="105" t="s">
        <v>775</v>
      </c>
      <c r="C191" s="106">
        <v>32.125</v>
      </c>
    </row>
    <row r="192">
      <c r="A192" s="105" t="s">
        <v>589</v>
      </c>
      <c r="B192" s="105" t="s">
        <v>590</v>
      </c>
      <c r="C192" s="106">
        <v>45.625</v>
      </c>
    </row>
    <row r="193">
      <c r="A193" s="105" t="s">
        <v>545</v>
      </c>
      <c r="B193" s="105" t="s">
        <v>546</v>
      </c>
      <c r="C193" s="106">
        <v>49.25</v>
      </c>
    </row>
    <row r="194">
      <c r="A194" s="105" t="s">
        <v>700</v>
      </c>
      <c r="B194" s="105" t="s">
        <v>701</v>
      </c>
      <c r="C194" s="106">
        <v>37.75</v>
      </c>
    </row>
    <row r="195">
      <c r="A195" s="105" t="s">
        <v>530</v>
      </c>
      <c r="B195" s="105" t="s">
        <v>531</v>
      </c>
      <c r="C195" s="106">
        <v>50.875</v>
      </c>
    </row>
    <row r="196">
      <c r="A196" s="105" t="s">
        <v>656</v>
      </c>
      <c r="B196" s="105" t="s">
        <v>657</v>
      </c>
      <c r="C196" s="106">
        <v>40.75</v>
      </c>
    </row>
    <row r="197">
      <c r="A197" s="105" t="s">
        <v>551</v>
      </c>
      <c r="B197" s="105" t="s">
        <v>552</v>
      </c>
      <c r="C197" s="106">
        <v>48.75</v>
      </c>
    </row>
    <row r="198">
      <c r="A198" s="105" t="s">
        <v>742</v>
      </c>
      <c r="B198" s="105" t="s">
        <v>743</v>
      </c>
      <c r="C198" s="106">
        <v>35.125</v>
      </c>
    </row>
    <row r="199">
      <c r="A199" s="105" t="s">
        <v>431</v>
      </c>
      <c r="B199" s="105" t="s">
        <v>432</v>
      </c>
      <c r="C199" s="106">
        <v>37.0</v>
      </c>
    </row>
    <row r="200">
      <c r="A200" s="105" t="s">
        <v>750</v>
      </c>
      <c r="B200" s="105" t="s">
        <v>751</v>
      </c>
      <c r="C200" s="106">
        <v>33.875</v>
      </c>
    </row>
    <row r="201">
      <c r="A201" s="105" t="s">
        <v>722</v>
      </c>
      <c r="B201" s="105" t="s">
        <v>723</v>
      </c>
      <c r="C201" s="106">
        <v>36.375</v>
      </c>
    </row>
  </sheetData>
  <autoFilter ref="$A$1:$C$201">
    <sortState ref="A1:C201">
      <sortCondition ref="B1:B201"/>
      <sortCondition descending="1" ref="C1:C20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13"/>
  </cols>
  <sheetData>
    <row r="1">
      <c r="A1" s="1" t="s">
        <v>11</v>
      </c>
      <c r="B1" s="1" t="s">
        <v>2</v>
      </c>
      <c r="C1" s="30" t="s">
        <v>457</v>
      </c>
    </row>
    <row r="2">
      <c r="A2" s="103" t="s">
        <v>459</v>
      </c>
      <c r="B2" s="103" t="s">
        <v>460</v>
      </c>
      <c r="C2" s="104">
        <v>66.5</v>
      </c>
      <c r="E2" s="101" t="s">
        <v>967</v>
      </c>
      <c r="F2" s="101">
        <v>2.0</v>
      </c>
    </row>
    <row r="3">
      <c r="A3" s="105" t="s">
        <v>692</v>
      </c>
      <c r="B3" s="105" t="s">
        <v>693</v>
      </c>
      <c r="C3" s="106">
        <v>66.375</v>
      </c>
    </row>
    <row r="4">
      <c r="A4" s="103" t="s">
        <v>476</v>
      </c>
      <c r="B4" s="103" t="s">
        <v>477</v>
      </c>
      <c r="C4" s="104">
        <v>65.75</v>
      </c>
      <c r="E4" s="108" t="s">
        <v>968</v>
      </c>
      <c r="F4" s="108">
        <v>67.0</v>
      </c>
    </row>
    <row r="5">
      <c r="A5" s="103" t="s">
        <v>461</v>
      </c>
      <c r="B5" s="103" t="s">
        <v>462</v>
      </c>
      <c r="C5" s="104">
        <v>65.5</v>
      </c>
      <c r="E5" s="109" t="s">
        <v>60</v>
      </c>
      <c r="F5" s="109">
        <f>COUNTA(B4:B34)</f>
        <v>31</v>
      </c>
    </row>
    <row r="6">
      <c r="A6" s="105" t="s">
        <v>463</v>
      </c>
      <c r="B6" s="105" t="s">
        <v>464</v>
      </c>
      <c r="C6" s="106">
        <v>64.29166666666667</v>
      </c>
      <c r="E6" s="109" t="s">
        <v>969</v>
      </c>
      <c r="F6" s="109">
        <f>COUNTA(B35:B46)</f>
        <v>12</v>
      </c>
    </row>
    <row r="7">
      <c r="A7" s="103" t="s">
        <v>465</v>
      </c>
      <c r="B7" s="103" t="s">
        <v>466</v>
      </c>
      <c r="C7" s="104">
        <v>63.75</v>
      </c>
      <c r="E7" s="109" t="s">
        <v>970</v>
      </c>
      <c r="F7" s="109">
        <f>COUNTA(B47:B64)</f>
        <v>18</v>
      </c>
    </row>
    <row r="8">
      <c r="A8" s="103" t="s">
        <v>467</v>
      </c>
      <c r="B8" s="103" t="s">
        <v>468</v>
      </c>
      <c r="C8" s="104">
        <v>62.5</v>
      </c>
      <c r="E8" s="109" t="s">
        <v>971</v>
      </c>
      <c r="F8" s="109">
        <f>COUNTA(B65:B70)</f>
        <v>6</v>
      </c>
    </row>
    <row r="9">
      <c r="A9" s="103" t="s">
        <v>469</v>
      </c>
      <c r="B9" s="103" t="s">
        <v>470</v>
      </c>
      <c r="C9" s="104">
        <v>61.875</v>
      </c>
      <c r="E9" s="109"/>
      <c r="F9" s="109"/>
    </row>
    <row r="10">
      <c r="A10" s="103" t="s">
        <v>471</v>
      </c>
      <c r="B10" s="103" t="s">
        <v>80</v>
      </c>
      <c r="C10" s="104">
        <v>61.75</v>
      </c>
    </row>
    <row r="11">
      <c r="A11" s="103" t="s">
        <v>472</v>
      </c>
      <c r="B11" s="103" t="s">
        <v>473</v>
      </c>
      <c r="C11" s="104">
        <v>61.25</v>
      </c>
      <c r="E11" s="110" t="s">
        <v>972</v>
      </c>
      <c r="F11" s="110">
        <v>31.0</v>
      </c>
    </row>
    <row r="12">
      <c r="A12" s="103" t="s">
        <v>474</v>
      </c>
      <c r="B12" s="103" t="s">
        <v>475</v>
      </c>
      <c r="C12" s="104">
        <v>59.875</v>
      </c>
      <c r="E12" s="109" t="s">
        <v>973</v>
      </c>
      <c r="F12" s="109">
        <f>COUNTA(B71:B77)</f>
        <v>7</v>
      </c>
    </row>
    <row r="13">
      <c r="A13" s="103" t="s">
        <v>478</v>
      </c>
      <c r="B13" s="103" t="s">
        <v>479</v>
      </c>
      <c r="C13" s="104">
        <v>59.5</v>
      </c>
      <c r="E13" s="109" t="s">
        <v>974</v>
      </c>
      <c r="F13" s="109">
        <f>COUNTA(B78:B82)</f>
        <v>5</v>
      </c>
    </row>
    <row r="14">
      <c r="A14" s="103" t="s">
        <v>480</v>
      </c>
      <c r="B14" s="103" t="s">
        <v>481</v>
      </c>
      <c r="C14" s="104">
        <v>59.25</v>
      </c>
      <c r="E14" s="109" t="s">
        <v>60</v>
      </c>
      <c r="F14" s="109">
        <f>COUNTA(B83:B96)</f>
        <v>14</v>
      </c>
    </row>
    <row r="15">
      <c r="A15" s="103" t="s">
        <v>82</v>
      </c>
      <c r="B15" s="103" t="s">
        <v>83</v>
      </c>
      <c r="C15" s="104">
        <v>58.5</v>
      </c>
      <c r="E15" s="109" t="s">
        <v>975</v>
      </c>
      <c r="F15" s="109">
        <v>1.0</v>
      </c>
    </row>
    <row r="16">
      <c r="A16" s="103" t="s">
        <v>482</v>
      </c>
      <c r="B16" s="103" t="s">
        <v>483</v>
      </c>
      <c r="C16" s="104">
        <v>58.5</v>
      </c>
      <c r="E16" s="109" t="s">
        <v>970</v>
      </c>
      <c r="F16" s="109">
        <v>2.0</v>
      </c>
    </row>
    <row r="17">
      <c r="A17" s="103" t="s">
        <v>484</v>
      </c>
      <c r="B17" s="103" t="s">
        <v>485</v>
      </c>
      <c r="C17" s="104">
        <v>58.5</v>
      </c>
      <c r="E17" s="109" t="s">
        <v>976</v>
      </c>
      <c r="F17" s="109">
        <v>1.0</v>
      </c>
    </row>
    <row r="18">
      <c r="A18" s="103" t="s">
        <v>486</v>
      </c>
      <c r="B18" s="103" t="s">
        <v>487</v>
      </c>
      <c r="C18" s="104">
        <v>57.5</v>
      </c>
      <c r="E18" s="109" t="s">
        <v>977</v>
      </c>
      <c r="F18" s="109">
        <v>1.0</v>
      </c>
    </row>
    <row r="19">
      <c r="A19" s="103" t="s">
        <v>85</v>
      </c>
      <c r="B19" s="103" t="s">
        <v>86</v>
      </c>
      <c r="C19" s="104">
        <v>57.5</v>
      </c>
    </row>
    <row r="20">
      <c r="A20" s="103" t="s">
        <v>488</v>
      </c>
      <c r="B20" s="103" t="s">
        <v>489</v>
      </c>
      <c r="C20" s="104">
        <v>57.416666666666664</v>
      </c>
    </row>
    <row r="21">
      <c r="A21" s="103" t="s">
        <v>490</v>
      </c>
      <c r="B21" s="103" t="s">
        <v>491</v>
      </c>
      <c r="C21" s="104">
        <v>57.125</v>
      </c>
    </row>
    <row r="22">
      <c r="A22" s="103" t="s">
        <v>88</v>
      </c>
      <c r="B22" s="103" t="s">
        <v>89</v>
      </c>
      <c r="C22" s="104">
        <v>56.791666666666664</v>
      </c>
    </row>
    <row r="23">
      <c r="A23" s="103" t="s">
        <v>492</v>
      </c>
      <c r="B23" s="103" t="s">
        <v>493</v>
      </c>
      <c r="C23" s="104">
        <v>56.625</v>
      </c>
    </row>
    <row r="24">
      <c r="A24" s="103" t="s">
        <v>494</v>
      </c>
      <c r="B24" s="103" t="s">
        <v>495</v>
      </c>
      <c r="C24" s="104">
        <v>55.625</v>
      </c>
    </row>
    <row r="25">
      <c r="A25" s="103" t="s">
        <v>496</v>
      </c>
      <c r="B25" s="103" t="s">
        <v>497</v>
      </c>
      <c r="C25" s="104">
        <v>55.375</v>
      </c>
    </row>
    <row r="26">
      <c r="A26" s="103" t="s">
        <v>498</v>
      </c>
      <c r="B26" s="103" t="s">
        <v>499</v>
      </c>
      <c r="C26" s="104">
        <v>55.25</v>
      </c>
    </row>
    <row r="27">
      <c r="A27" s="105" t="s">
        <v>500</v>
      </c>
      <c r="B27" s="105" t="s">
        <v>501</v>
      </c>
      <c r="C27" s="106">
        <v>55.125</v>
      </c>
    </row>
    <row r="28">
      <c r="A28" s="103" t="s">
        <v>502</v>
      </c>
      <c r="B28" s="103" t="s">
        <v>503</v>
      </c>
      <c r="C28" s="104">
        <v>55.0</v>
      </c>
    </row>
    <row r="29">
      <c r="A29" s="103" t="s">
        <v>158</v>
      </c>
      <c r="B29" s="103" t="s">
        <v>159</v>
      </c>
      <c r="C29" s="104">
        <v>54.625</v>
      </c>
    </row>
    <row r="30">
      <c r="A30" s="103" t="s">
        <v>171</v>
      </c>
      <c r="B30" s="103" t="s">
        <v>172</v>
      </c>
      <c r="C30" s="104">
        <v>54.25</v>
      </c>
    </row>
    <row r="31">
      <c r="A31" s="105" t="s">
        <v>504</v>
      </c>
      <c r="B31" s="105" t="s">
        <v>505</v>
      </c>
      <c r="C31" s="106">
        <v>53.125</v>
      </c>
    </row>
    <row r="32">
      <c r="A32" s="103" t="s">
        <v>235</v>
      </c>
      <c r="B32" s="103" t="s">
        <v>236</v>
      </c>
      <c r="C32" s="104">
        <v>52.916666666666664</v>
      </c>
    </row>
    <row r="33">
      <c r="A33" s="105" t="s">
        <v>506</v>
      </c>
      <c r="B33" s="105" t="s">
        <v>507</v>
      </c>
      <c r="C33" s="106">
        <v>52.75</v>
      </c>
    </row>
    <row r="34">
      <c r="A34" s="103" t="s">
        <v>508</v>
      </c>
      <c r="B34" s="103" t="s">
        <v>509</v>
      </c>
      <c r="C34" s="104">
        <v>52.5</v>
      </c>
    </row>
    <row r="35">
      <c r="A35" s="103" t="s">
        <v>510</v>
      </c>
      <c r="B35" s="103" t="s">
        <v>511</v>
      </c>
      <c r="C35" s="104">
        <v>52.416666666666664</v>
      </c>
    </row>
    <row r="36">
      <c r="A36" s="103" t="s">
        <v>512</v>
      </c>
      <c r="B36" s="103" t="s">
        <v>513</v>
      </c>
      <c r="C36" s="104">
        <v>52.25</v>
      </c>
    </row>
    <row r="37">
      <c r="A37" s="103" t="s">
        <v>514</v>
      </c>
      <c r="B37" s="103" t="s">
        <v>515</v>
      </c>
      <c r="C37" s="104">
        <v>52.25</v>
      </c>
    </row>
    <row r="38">
      <c r="A38" s="103" t="s">
        <v>137</v>
      </c>
      <c r="B38" s="103" t="s">
        <v>138</v>
      </c>
      <c r="C38" s="104">
        <v>52.0</v>
      </c>
    </row>
    <row r="39">
      <c r="A39" s="103" t="s">
        <v>516</v>
      </c>
      <c r="B39" s="103" t="s">
        <v>517</v>
      </c>
      <c r="C39" s="104">
        <v>51.75</v>
      </c>
    </row>
    <row r="40">
      <c r="A40" s="103" t="s">
        <v>518</v>
      </c>
      <c r="B40" s="103" t="s">
        <v>519</v>
      </c>
      <c r="C40" s="104">
        <v>51.75</v>
      </c>
    </row>
    <row r="41">
      <c r="A41" s="103" t="s">
        <v>520</v>
      </c>
      <c r="B41" s="103" t="s">
        <v>521</v>
      </c>
      <c r="C41" s="104">
        <v>51.5</v>
      </c>
    </row>
    <row r="42">
      <c r="A42" s="101" t="s">
        <v>522</v>
      </c>
      <c r="B42" s="101" t="s">
        <v>523</v>
      </c>
      <c r="C42" s="102">
        <v>51.375</v>
      </c>
    </row>
    <row r="43">
      <c r="A43" s="103" t="s">
        <v>524</v>
      </c>
      <c r="B43" s="103" t="s">
        <v>525</v>
      </c>
      <c r="C43" s="104">
        <v>50.916666666666664</v>
      </c>
    </row>
    <row r="44">
      <c r="A44" s="103" t="s">
        <v>526</v>
      </c>
      <c r="B44" s="103" t="s">
        <v>527</v>
      </c>
      <c r="C44" s="104">
        <v>50.875</v>
      </c>
    </row>
    <row r="45">
      <c r="A45" s="103" t="s">
        <v>528</v>
      </c>
      <c r="B45" s="103" t="s">
        <v>529</v>
      </c>
      <c r="C45" s="104">
        <v>50.875</v>
      </c>
    </row>
    <row r="46">
      <c r="A46" s="105" t="s">
        <v>530</v>
      </c>
      <c r="B46" s="105" t="s">
        <v>531</v>
      </c>
      <c r="C46" s="106">
        <v>50.875</v>
      </c>
    </row>
    <row r="47">
      <c r="A47" s="103" t="s">
        <v>532</v>
      </c>
      <c r="B47" s="103" t="s">
        <v>533</v>
      </c>
      <c r="C47" s="104">
        <v>50.5</v>
      </c>
    </row>
    <row r="48">
      <c r="A48" s="103" t="s">
        <v>534</v>
      </c>
      <c r="B48" s="103" t="s">
        <v>535</v>
      </c>
      <c r="C48" s="104">
        <v>50.0</v>
      </c>
    </row>
    <row r="49">
      <c r="A49" s="103" t="s">
        <v>536</v>
      </c>
      <c r="B49" s="103" t="s">
        <v>537</v>
      </c>
      <c r="C49" s="104">
        <v>50.0</v>
      </c>
    </row>
    <row r="50">
      <c r="A50" s="103" t="s">
        <v>224</v>
      </c>
      <c r="B50" s="103" t="s">
        <v>225</v>
      </c>
      <c r="C50" s="104">
        <v>49.916666666666664</v>
      </c>
    </row>
    <row r="51">
      <c r="A51" s="103" t="s">
        <v>538</v>
      </c>
      <c r="B51" s="103" t="s">
        <v>539</v>
      </c>
      <c r="C51" s="104">
        <v>49.875</v>
      </c>
    </row>
    <row r="52">
      <c r="A52" s="105" t="s">
        <v>540</v>
      </c>
      <c r="B52" s="105" t="s">
        <v>541</v>
      </c>
      <c r="C52" s="106">
        <v>49.5</v>
      </c>
    </row>
    <row r="53">
      <c r="A53" s="103" t="s">
        <v>91</v>
      </c>
      <c r="B53" s="103" t="s">
        <v>92</v>
      </c>
      <c r="C53" s="104">
        <v>49.25</v>
      </c>
    </row>
    <row r="54">
      <c r="A54" s="103" t="s">
        <v>542</v>
      </c>
      <c r="B54" s="103" t="s">
        <v>543</v>
      </c>
      <c r="C54" s="104">
        <v>49.25</v>
      </c>
    </row>
    <row r="55">
      <c r="A55" s="103" t="s">
        <v>208</v>
      </c>
      <c r="B55" s="103" t="s">
        <v>544</v>
      </c>
      <c r="C55" s="104">
        <v>49.25</v>
      </c>
    </row>
    <row r="56">
      <c r="A56" s="105" t="s">
        <v>545</v>
      </c>
      <c r="B56" s="105" t="s">
        <v>546</v>
      </c>
      <c r="C56" s="106">
        <v>49.25</v>
      </c>
    </row>
    <row r="57">
      <c r="A57" s="103" t="s">
        <v>140</v>
      </c>
      <c r="B57" s="103" t="s">
        <v>141</v>
      </c>
      <c r="C57" s="104">
        <v>49.0</v>
      </c>
    </row>
    <row r="58">
      <c r="A58" s="103" t="s">
        <v>547</v>
      </c>
      <c r="B58" s="103" t="s">
        <v>548</v>
      </c>
      <c r="C58" s="104">
        <v>48.875</v>
      </c>
    </row>
    <row r="59">
      <c r="A59" s="103" t="s">
        <v>549</v>
      </c>
      <c r="B59" s="103" t="s">
        <v>550</v>
      </c>
      <c r="C59" s="104">
        <v>48.75</v>
      </c>
    </row>
    <row r="60">
      <c r="A60" s="103" t="s">
        <v>229</v>
      </c>
      <c r="B60" s="103" t="s">
        <v>230</v>
      </c>
      <c r="C60" s="104">
        <v>48.75</v>
      </c>
    </row>
    <row r="61">
      <c r="A61" s="105" t="s">
        <v>551</v>
      </c>
      <c r="B61" s="105" t="s">
        <v>552</v>
      </c>
      <c r="C61" s="106">
        <v>48.75</v>
      </c>
    </row>
    <row r="62">
      <c r="A62" s="105" t="s">
        <v>553</v>
      </c>
      <c r="B62" s="105" t="s">
        <v>554</v>
      </c>
      <c r="C62" s="106">
        <v>48.25</v>
      </c>
    </row>
    <row r="63">
      <c r="A63" s="105" t="s">
        <v>555</v>
      </c>
      <c r="B63" s="105" t="s">
        <v>556</v>
      </c>
      <c r="C63" s="106">
        <v>48.125</v>
      </c>
    </row>
    <row r="64">
      <c r="A64" s="103" t="s">
        <v>557</v>
      </c>
      <c r="B64" s="103" t="s">
        <v>558</v>
      </c>
      <c r="C64" s="104">
        <v>48.0</v>
      </c>
    </row>
    <row r="65">
      <c r="A65" s="103" t="s">
        <v>559</v>
      </c>
      <c r="B65" s="103" t="s">
        <v>560</v>
      </c>
      <c r="C65" s="104">
        <v>48.0</v>
      </c>
    </row>
    <row r="66">
      <c r="A66" s="105" t="s">
        <v>561</v>
      </c>
      <c r="B66" s="105" t="s">
        <v>562</v>
      </c>
      <c r="C66" s="106">
        <v>48.0</v>
      </c>
    </row>
    <row r="67">
      <c r="A67" s="103" t="s">
        <v>563</v>
      </c>
      <c r="B67" s="103" t="s">
        <v>564</v>
      </c>
      <c r="C67" s="104">
        <v>47.75</v>
      </c>
    </row>
    <row r="68">
      <c r="A68" s="103" t="s">
        <v>565</v>
      </c>
      <c r="B68" s="103" t="s">
        <v>566</v>
      </c>
      <c r="C68" s="104">
        <v>47.291666666666664</v>
      </c>
    </row>
    <row r="69">
      <c r="A69" s="105" t="s">
        <v>261</v>
      </c>
      <c r="B69" s="105" t="s">
        <v>262</v>
      </c>
      <c r="C69" s="106">
        <v>47.25</v>
      </c>
    </row>
    <row r="70">
      <c r="A70" s="105" t="s">
        <v>567</v>
      </c>
      <c r="B70" s="105" t="s">
        <v>568</v>
      </c>
      <c r="C70" s="106">
        <v>47.125</v>
      </c>
    </row>
    <row r="71">
      <c r="A71" s="103" t="s">
        <v>569</v>
      </c>
      <c r="B71" s="103" t="s">
        <v>570</v>
      </c>
      <c r="C71" s="104">
        <v>47.0</v>
      </c>
    </row>
    <row r="72">
      <c r="A72" s="103" t="s">
        <v>571</v>
      </c>
      <c r="B72" s="103" t="s">
        <v>572</v>
      </c>
      <c r="C72" s="104">
        <v>46.875</v>
      </c>
    </row>
    <row r="73">
      <c r="A73" s="105" t="s">
        <v>573</v>
      </c>
      <c r="B73" s="105" t="s">
        <v>574</v>
      </c>
      <c r="C73" s="106">
        <v>46.75</v>
      </c>
    </row>
    <row r="74">
      <c r="A74" s="105" t="s">
        <v>304</v>
      </c>
      <c r="B74" s="105" t="s">
        <v>305</v>
      </c>
      <c r="C74" s="106">
        <v>46.625</v>
      </c>
    </row>
    <row r="75">
      <c r="A75" s="105" t="s">
        <v>575</v>
      </c>
      <c r="B75" s="105" t="s">
        <v>576</v>
      </c>
      <c r="C75" s="106">
        <v>46.625</v>
      </c>
    </row>
    <row r="76">
      <c r="A76" s="105" t="s">
        <v>577</v>
      </c>
      <c r="B76" s="105" t="s">
        <v>578</v>
      </c>
      <c r="C76" s="106">
        <v>46.5</v>
      </c>
    </row>
    <row r="77">
      <c r="A77" s="105" t="s">
        <v>579</v>
      </c>
      <c r="B77" s="105" t="s">
        <v>580</v>
      </c>
      <c r="C77" s="106">
        <v>46.5</v>
      </c>
    </row>
    <row r="78">
      <c r="A78" s="103" t="s">
        <v>581</v>
      </c>
      <c r="B78" s="103" t="s">
        <v>582</v>
      </c>
      <c r="C78" s="104">
        <v>46.375</v>
      </c>
    </row>
    <row r="79">
      <c r="A79" s="103" t="s">
        <v>183</v>
      </c>
      <c r="B79" s="103" t="s">
        <v>184</v>
      </c>
      <c r="C79" s="104">
        <v>46.25</v>
      </c>
    </row>
    <row r="80">
      <c r="A80" s="105" t="s">
        <v>583</v>
      </c>
      <c r="B80" s="105" t="s">
        <v>584</v>
      </c>
      <c r="C80" s="106">
        <v>46.125</v>
      </c>
    </row>
    <row r="81">
      <c r="A81" s="105" t="s">
        <v>309</v>
      </c>
      <c r="B81" s="105" t="s">
        <v>310</v>
      </c>
      <c r="C81" s="106">
        <v>46.0</v>
      </c>
    </row>
    <row r="82">
      <c r="A82" s="101" t="s">
        <v>585</v>
      </c>
      <c r="B82" s="101" t="s">
        <v>586</v>
      </c>
      <c r="C82" s="102">
        <v>45.875</v>
      </c>
    </row>
    <row r="83">
      <c r="A83" s="105" t="s">
        <v>587</v>
      </c>
      <c r="B83" s="105" t="s">
        <v>588</v>
      </c>
      <c r="C83" s="106">
        <v>45.625</v>
      </c>
    </row>
    <row r="84">
      <c r="A84" s="105" t="s">
        <v>589</v>
      </c>
      <c r="B84" s="105" t="s">
        <v>590</v>
      </c>
      <c r="C84" s="106">
        <v>45.625</v>
      </c>
    </row>
    <row r="85">
      <c r="A85" s="105" t="s">
        <v>591</v>
      </c>
      <c r="B85" s="105" t="s">
        <v>592</v>
      </c>
      <c r="C85" s="106">
        <v>45.375</v>
      </c>
    </row>
    <row r="86">
      <c r="A86" s="103" t="s">
        <v>593</v>
      </c>
      <c r="B86" s="103" t="s">
        <v>594</v>
      </c>
      <c r="C86" s="104">
        <v>45.125</v>
      </c>
    </row>
    <row r="87">
      <c r="A87" s="105" t="s">
        <v>274</v>
      </c>
      <c r="B87" s="105" t="s">
        <v>275</v>
      </c>
      <c r="C87" s="106">
        <v>45.0</v>
      </c>
    </row>
    <row r="88">
      <c r="A88" s="105" t="s">
        <v>595</v>
      </c>
      <c r="B88" s="105" t="s">
        <v>596</v>
      </c>
      <c r="C88" s="106">
        <v>44.875</v>
      </c>
    </row>
    <row r="89">
      <c r="A89" s="105" t="s">
        <v>597</v>
      </c>
      <c r="B89" s="105" t="s">
        <v>598</v>
      </c>
      <c r="C89" s="106">
        <v>44.875</v>
      </c>
    </row>
    <row r="90">
      <c r="A90" s="103" t="s">
        <v>599</v>
      </c>
      <c r="B90" s="103" t="s">
        <v>600</v>
      </c>
      <c r="C90" s="104">
        <v>44.75</v>
      </c>
    </row>
    <row r="91">
      <c r="A91" s="103" t="s">
        <v>601</v>
      </c>
      <c r="B91" s="103" t="s">
        <v>602</v>
      </c>
      <c r="C91" s="104">
        <v>44.75</v>
      </c>
    </row>
    <row r="92">
      <c r="A92" s="103" t="s">
        <v>603</v>
      </c>
      <c r="B92" s="103" t="s">
        <v>604</v>
      </c>
      <c r="C92" s="104">
        <v>44.375</v>
      </c>
    </row>
    <row r="93">
      <c r="A93" s="105" t="s">
        <v>605</v>
      </c>
      <c r="B93" s="105" t="s">
        <v>606</v>
      </c>
      <c r="C93" s="106">
        <v>44.25</v>
      </c>
    </row>
    <row r="94">
      <c r="A94" s="105" t="s">
        <v>607</v>
      </c>
      <c r="B94" s="105" t="s">
        <v>608</v>
      </c>
      <c r="C94" s="106">
        <v>44.25</v>
      </c>
    </row>
    <row r="95">
      <c r="A95" s="105" t="s">
        <v>609</v>
      </c>
      <c r="B95" s="105" t="s">
        <v>610</v>
      </c>
      <c r="C95" s="106">
        <v>44.25</v>
      </c>
    </row>
    <row r="96">
      <c r="A96" s="103" t="s">
        <v>194</v>
      </c>
      <c r="B96" s="103" t="s">
        <v>195</v>
      </c>
      <c r="C96" s="104">
        <v>43.875</v>
      </c>
    </row>
    <row r="97">
      <c r="A97" s="103" t="s">
        <v>611</v>
      </c>
      <c r="B97" s="103" t="s">
        <v>612</v>
      </c>
      <c r="C97" s="104">
        <v>43.791666666666664</v>
      </c>
    </row>
    <row r="98">
      <c r="A98" s="105" t="s">
        <v>293</v>
      </c>
      <c r="B98" s="105" t="s">
        <v>294</v>
      </c>
      <c r="C98" s="106">
        <v>43.375</v>
      </c>
    </row>
    <row r="99">
      <c r="A99" s="103" t="s">
        <v>613</v>
      </c>
      <c r="B99" s="103" t="s">
        <v>614</v>
      </c>
      <c r="C99" s="104">
        <v>43.25</v>
      </c>
    </row>
    <row r="100">
      <c r="A100" s="103" t="s">
        <v>615</v>
      </c>
      <c r="B100" s="103" t="s">
        <v>616</v>
      </c>
      <c r="C100" s="104">
        <v>43.125</v>
      </c>
    </row>
    <row r="101">
      <c r="A101" s="103" t="s">
        <v>617</v>
      </c>
      <c r="B101" s="103" t="s">
        <v>618</v>
      </c>
      <c r="C101" s="104">
        <v>42.791666666666664</v>
      </c>
    </row>
  </sheetData>
  <autoFilter ref="$A$1:$C$101">
    <sortState ref="A1:C101">
      <sortCondition descending="1" ref="C1:C101"/>
      <sortCondition ref="B1:B1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38"/>
  </cols>
  <sheetData>
    <row r="1">
      <c r="A1" s="1" t="s">
        <v>450</v>
      </c>
      <c r="B1" s="1" t="s">
        <v>2</v>
      </c>
      <c r="C1" s="1" t="s">
        <v>451</v>
      </c>
      <c r="D1" s="1" t="s">
        <v>452</v>
      </c>
      <c r="E1" s="1" t="s">
        <v>457</v>
      </c>
    </row>
    <row r="2">
      <c r="A2" s="111" t="s">
        <v>942</v>
      </c>
      <c r="B2" s="111" t="s">
        <v>943</v>
      </c>
      <c r="C2" s="30">
        <v>10.0</v>
      </c>
      <c r="D2" s="30">
        <v>14.0</v>
      </c>
      <c r="E2" s="32">
        <v>42.375</v>
      </c>
      <c r="G2" s="101" t="s">
        <v>978</v>
      </c>
      <c r="H2" s="101">
        <v>2.0</v>
      </c>
    </row>
    <row r="3">
      <c r="A3" s="111" t="s">
        <v>585</v>
      </c>
      <c r="B3" s="111" t="s">
        <v>586</v>
      </c>
      <c r="C3" s="30">
        <v>24.0</v>
      </c>
      <c r="D3" s="30">
        <v>35.0</v>
      </c>
      <c r="E3" s="32">
        <v>37.875</v>
      </c>
      <c r="G3" s="112"/>
      <c r="H3" s="109" t="s">
        <v>4</v>
      </c>
      <c r="I3" s="109" t="s">
        <v>979</v>
      </c>
      <c r="J3" s="109" t="s">
        <v>980</v>
      </c>
    </row>
    <row r="4">
      <c r="A4" s="111" t="s">
        <v>946</v>
      </c>
      <c r="B4" s="111" t="s">
        <v>947</v>
      </c>
      <c r="C4" s="30">
        <v>8.0</v>
      </c>
      <c r="D4" s="30">
        <v>17.0</v>
      </c>
      <c r="E4" s="32">
        <v>26.25</v>
      </c>
      <c r="G4" s="109" t="s">
        <v>981</v>
      </c>
      <c r="H4" s="109">
        <v>5.0</v>
      </c>
      <c r="I4" s="109">
        <v>5.0</v>
      </c>
      <c r="J4" s="109">
        <v>0.0</v>
      </c>
    </row>
    <row r="5">
      <c r="A5" s="111" t="s">
        <v>522</v>
      </c>
      <c r="B5" s="111" t="s">
        <v>523</v>
      </c>
      <c r="C5" s="30">
        <v>32.0</v>
      </c>
      <c r="D5" s="30">
        <v>31.0</v>
      </c>
      <c r="E5" s="32">
        <v>18.75</v>
      </c>
    </row>
    <row r="6">
      <c r="A6" s="111" t="s">
        <v>871</v>
      </c>
      <c r="B6" s="111" t="s">
        <v>872</v>
      </c>
      <c r="C6" s="30">
        <v>14.0</v>
      </c>
      <c r="D6" s="30">
        <v>18.0</v>
      </c>
      <c r="E6" s="32">
        <v>16.625</v>
      </c>
    </row>
  </sheetData>
  <autoFilter ref="$A$1:$E$7">
    <sortState ref="A1:E7">
      <sortCondition descending="1" ref="E1:E7"/>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9.75"/>
  </cols>
  <sheetData>
    <row r="1">
      <c r="A1" s="1" t="s">
        <v>450</v>
      </c>
      <c r="B1" s="1" t="s">
        <v>2</v>
      </c>
      <c r="C1" s="1" t="s">
        <v>457</v>
      </c>
      <c r="D1" s="1" t="s">
        <v>451</v>
      </c>
      <c r="E1" s="1" t="s">
        <v>452</v>
      </c>
      <c r="F1" s="1" t="s">
        <v>453</v>
      </c>
    </row>
    <row r="2">
      <c r="A2" s="30" t="s">
        <v>506</v>
      </c>
      <c r="B2" s="113" t="s">
        <v>507</v>
      </c>
      <c r="C2" s="30">
        <v>18.75</v>
      </c>
      <c r="D2" s="36">
        <v>34.0</v>
      </c>
      <c r="E2" s="36">
        <v>30.0</v>
      </c>
      <c r="F2" s="36">
        <v>0.0</v>
      </c>
      <c r="I2" s="114" t="s">
        <v>982</v>
      </c>
      <c r="J2" s="115">
        <v>31.0</v>
      </c>
    </row>
    <row r="3">
      <c r="A3" s="30" t="s">
        <v>790</v>
      </c>
      <c r="B3" s="113" t="s">
        <v>791</v>
      </c>
      <c r="C3" s="30">
        <v>8.125</v>
      </c>
      <c r="D3" s="36">
        <v>23.0</v>
      </c>
      <c r="E3" s="36">
        <v>13.0</v>
      </c>
      <c r="F3" s="36">
        <v>0.0</v>
      </c>
      <c r="I3" s="112"/>
      <c r="J3" s="116" t="s">
        <v>4</v>
      </c>
      <c r="K3" s="116" t="s">
        <v>983</v>
      </c>
      <c r="L3" s="116" t="s">
        <v>980</v>
      </c>
    </row>
    <row r="4">
      <c r="A4" s="30" t="s">
        <v>256</v>
      </c>
      <c r="B4" s="113" t="s">
        <v>257</v>
      </c>
      <c r="C4" s="30">
        <v>20.0</v>
      </c>
      <c r="D4" s="36">
        <v>20.0</v>
      </c>
      <c r="E4" s="36">
        <v>32.0</v>
      </c>
      <c r="F4" s="36">
        <v>0.0</v>
      </c>
      <c r="I4" s="117" t="s">
        <v>973</v>
      </c>
      <c r="J4" s="118">
        <f>COUNTA(B2:B18)</f>
        <v>17</v>
      </c>
      <c r="K4" s="109">
        <v>17.0</v>
      </c>
      <c r="L4" s="109">
        <v>0.0</v>
      </c>
    </row>
    <row r="5">
      <c r="A5" s="30" t="s">
        <v>768</v>
      </c>
      <c r="B5" s="113" t="s">
        <v>769</v>
      </c>
      <c r="C5" s="30">
        <v>18.125</v>
      </c>
      <c r="D5" s="36">
        <v>15.0</v>
      </c>
      <c r="E5" s="36">
        <v>29.0</v>
      </c>
      <c r="F5" s="36">
        <v>0.0</v>
      </c>
      <c r="I5" s="117" t="s">
        <v>60</v>
      </c>
      <c r="J5" s="118">
        <f>COUNTA(B36:B83)</f>
        <v>48</v>
      </c>
      <c r="K5" s="109">
        <v>47.0</v>
      </c>
      <c r="L5" s="109">
        <v>2.0</v>
      </c>
    </row>
    <row r="6">
      <c r="A6" s="30" t="s">
        <v>631</v>
      </c>
      <c r="B6" s="113" t="s">
        <v>632</v>
      </c>
      <c r="C6" s="30">
        <v>16.875</v>
      </c>
      <c r="D6" s="36">
        <v>25.0</v>
      </c>
      <c r="E6" s="36">
        <v>27.0</v>
      </c>
      <c r="F6" s="36">
        <v>0.0</v>
      </c>
      <c r="I6" s="117" t="s">
        <v>969</v>
      </c>
      <c r="J6" s="118">
        <f>COUNTA(B84:B88)</f>
        <v>5</v>
      </c>
      <c r="K6" s="109">
        <v>5.0</v>
      </c>
      <c r="L6" s="109">
        <v>1.0</v>
      </c>
    </row>
    <row r="7">
      <c r="A7" s="30" t="s">
        <v>666</v>
      </c>
      <c r="B7" s="113" t="s">
        <v>667</v>
      </c>
      <c r="C7" s="30">
        <v>16.875</v>
      </c>
      <c r="D7" s="36">
        <v>23.0</v>
      </c>
      <c r="E7" s="36">
        <v>27.0</v>
      </c>
      <c r="F7" s="36">
        <v>0.0</v>
      </c>
      <c r="I7" s="117" t="s">
        <v>970</v>
      </c>
      <c r="J7" s="118">
        <v>28.0</v>
      </c>
      <c r="K7" s="109">
        <v>28.0</v>
      </c>
      <c r="L7" s="109">
        <v>0.0</v>
      </c>
    </row>
    <row r="8">
      <c r="A8" s="30" t="s">
        <v>261</v>
      </c>
      <c r="B8" s="113" t="s">
        <v>262</v>
      </c>
      <c r="C8" s="30">
        <v>11.25</v>
      </c>
      <c r="D8" s="36">
        <v>36.0</v>
      </c>
      <c r="E8" s="36">
        <v>18.0</v>
      </c>
      <c r="F8" s="36">
        <v>0.0</v>
      </c>
      <c r="I8" s="117" t="s">
        <v>976</v>
      </c>
      <c r="J8" s="118">
        <v>14.0</v>
      </c>
      <c r="K8" s="109">
        <v>13.0</v>
      </c>
      <c r="L8" s="109">
        <v>0.0</v>
      </c>
    </row>
    <row r="9">
      <c r="A9" s="99" t="s">
        <v>264</v>
      </c>
      <c r="B9" s="113" t="s">
        <v>265</v>
      </c>
      <c r="C9" s="30">
        <v>6.25</v>
      </c>
      <c r="D9" s="36">
        <v>26.0</v>
      </c>
      <c r="E9" s="36">
        <v>10.0</v>
      </c>
      <c r="F9" s="36">
        <v>0.0</v>
      </c>
      <c r="I9" s="117" t="s">
        <v>971</v>
      </c>
      <c r="J9" s="118">
        <f>COUNTA(B136:B144)</f>
        <v>9</v>
      </c>
      <c r="K9" s="109">
        <v>9.0</v>
      </c>
      <c r="L9" s="109">
        <v>0.0</v>
      </c>
    </row>
    <row r="10">
      <c r="A10" s="30" t="s">
        <v>718</v>
      </c>
      <c r="B10" s="113" t="s">
        <v>719</v>
      </c>
      <c r="C10" s="30">
        <v>14.375</v>
      </c>
      <c r="D10" s="36">
        <v>22.0</v>
      </c>
      <c r="E10" s="36">
        <v>23.0</v>
      </c>
      <c r="F10" s="36">
        <v>0.0</v>
      </c>
      <c r="I10" s="109" t="s">
        <v>974</v>
      </c>
      <c r="J10" s="109">
        <v>17.0</v>
      </c>
      <c r="K10" s="109">
        <v>17.0</v>
      </c>
      <c r="L10" s="109">
        <v>0.0</v>
      </c>
    </row>
    <row r="11">
      <c r="A11" s="30" t="s">
        <v>553</v>
      </c>
      <c r="B11" s="113" t="s">
        <v>554</v>
      </c>
      <c r="C11" s="30">
        <v>16.25</v>
      </c>
      <c r="D11" s="36">
        <v>32.0</v>
      </c>
      <c r="E11" s="36">
        <v>26.0</v>
      </c>
      <c r="F11" s="36">
        <v>0.0</v>
      </c>
      <c r="I11" s="109" t="s">
        <v>984</v>
      </c>
      <c r="J11" s="109">
        <f>COUNTA(B145:B148)</f>
        <v>4</v>
      </c>
      <c r="K11" s="109">
        <v>4.0</v>
      </c>
      <c r="L11" s="109">
        <v>0.0</v>
      </c>
    </row>
    <row r="12">
      <c r="A12" s="30" t="s">
        <v>561</v>
      </c>
      <c r="B12" s="113" t="s">
        <v>562</v>
      </c>
      <c r="C12" s="30">
        <v>15.0</v>
      </c>
      <c r="D12" s="36">
        <v>33.0</v>
      </c>
      <c r="E12" s="36">
        <v>24.0</v>
      </c>
      <c r="F12" s="36">
        <v>0.0</v>
      </c>
      <c r="I12" s="109" t="s">
        <v>985</v>
      </c>
      <c r="J12" s="109">
        <f>COUNTA(B89:B93)</f>
        <v>5</v>
      </c>
      <c r="K12" s="109">
        <v>5.0</v>
      </c>
      <c r="L12" s="109">
        <v>0.0</v>
      </c>
    </row>
    <row r="13">
      <c r="A13" s="30" t="s">
        <v>269</v>
      </c>
      <c r="B13" s="113" t="s">
        <v>270</v>
      </c>
      <c r="C13" s="30">
        <v>15.625</v>
      </c>
      <c r="D13" s="36">
        <v>22.0</v>
      </c>
      <c r="E13" s="36">
        <v>25.0</v>
      </c>
      <c r="F13" s="36">
        <v>0.0</v>
      </c>
      <c r="I13" s="116" t="s">
        <v>986</v>
      </c>
      <c r="J13" s="112">
        <f t="shared" ref="J13:L13" si="1">SUM(J3:J12)</f>
        <v>147</v>
      </c>
      <c r="K13" s="112">
        <f t="shared" si="1"/>
        <v>145</v>
      </c>
      <c r="L13" s="112">
        <f t="shared" si="1"/>
        <v>3</v>
      </c>
    </row>
    <row r="14">
      <c r="A14" s="99" t="s">
        <v>504</v>
      </c>
      <c r="B14" s="113" t="s">
        <v>505</v>
      </c>
      <c r="C14" s="30">
        <v>13.125</v>
      </c>
      <c r="D14" s="36">
        <v>40.0</v>
      </c>
      <c r="E14" s="36">
        <v>21.0</v>
      </c>
      <c r="F14" s="36">
        <v>0.0</v>
      </c>
    </row>
    <row r="15">
      <c r="A15" s="30" t="s">
        <v>698</v>
      </c>
      <c r="B15" s="113" t="s">
        <v>699</v>
      </c>
      <c r="C15" s="30">
        <v>15.0</v>
      </c>
      <c r="D15" s="36">
        <v>23.0</v>
      </c>
      <c r="E15" s="36">
        <v>24.0</v>
      </c>
      <c r="F15" s="36">
        <v>0.0</v>
      </c>
    </row>
    <row r="16">
      <c r="A16" s="30" t="s">
        <v>253</v>
      </c>
      <c r="B16" s="113" t="s">
        <v>921</v>
      </c>
      <c r="C16" s="30">
        <v>8.75</v>
      </c>
      <c r="D16" s="36">
        <v>12.0</v>
      </c>
      <c r="E16" s="36">
        <v>14.0</v>
      </c>
      <c r="F16" s="36">
        <v>0.0</v>
      </c>
    </row>
    <row r="17">
      <c r="A17" s="30" t="s">
        <v>274</v>
      </c>
      <c r="B17" s="113" t="s">
        <v>275</v>
      </c>
      <c r="C17" s="30">
        <v>20.0</v>
      </c>
      <c r="D17" s="36">
        <v>25.0</v>
      </c>
      <c r="E17" s="36">
        <v>32.0</v>
      </c>
      <c r="F17" s="36">
        <v>0.0</v>
      </c>
    </row>
    <row r="18">
      <c r="A18" s="30" t="s">
        <v>583</v>
      </c>
      <c r="B18" s="113" t="s">
        <v>584</v>
      </c>
      <c r="C18" s="30">
        <v>8.125</v>
      </c>
      <c r="D18" s="36">
        <v>38.0</v>
      </c>
      <c r="E18" s="36">
        <v>13.0</v>
      </c>
      <c r="F18" s="36">
        <v>0.0</v>
      </c>
    </row>
    <row r="19">
      <c r="A19" s="30" t="s">
        <v>792</v>
      </c>
      <c r="B19" s="119" t="s">
        <v>793</v>
      </c>
      <c r="C19" s="30">
        <v>8.125</v>
      </c>
      <c r="D19" s="36">
        <v>23.0</v>
      </c>
      <c r="E19" s="36">
        <v>13.0</v>
      </c>
      <c r="F19" s="36">
        <v>0.0</v>
      </c>
    </row>
    <row r="20">
      <c r="A20" s="30" t="s">
        <v>762</v>
      </c>
      <c r="B20" s="119" t="s">
        <v>763</v>
      </c>
      <c r="C20" s="30">
        <v>16.25</v>
      </c>
      <c r="D20" s="36">
        <v>17.0</v>
      </c>
      <c r="E20" s="36">
        <v>26.0</v>
      </c>
      <c r="F20" s="36">
        <v>0.0</v>
      </c>
    </row>
    <row r="21">
      <c r="A21" s="30" t="s">
        <v>577</v>
      </c>
      <c r="B21" s="119" t="s">
        <v>578</v>
      </c>
      <c r="C21" s="30">
        <v>12.5</v>
      </c>
      <c r="D21" s="36">
        <v>34.0</v>
      </c>
      <c r="E21" s="36">
        <v>20.0</v>
      </c>
      <c r="F21" s="36">
        <v>0.0</v>
      </c>
    </row>
    <row r="22">
      <c r="A22" s="30" t="s">
        <v>282</v>
      </c>
      <c r="B22" s="119" t="s">
        <v>283</v>
      </c>
      <c r="C22" s="30">
        <v>8.125</v>
      </c>
      <c r="D22" s="36">
        <v>23.0</v>
      </c>
      <c r="E22" s="36">
        <v>13.0</v>
      </c>
      <c r="F22" s="36">
        <v>0.0</v>
      </c>
    </row>
    <row r="23">
      <c r="A23" s="30" t="s">
        <v>285</v>
      </c>
      <c r="B23" s="119" t="s">
        <v>286</v>
      </c>
      <c r="C23" s="30">
        <v>9.375</v>
      </c>
      <c r="D23" s="36">
        <v>29.0</v>
      </c>
      <c r="E23" s="36">
        <v>15.0</v>
      </c>
      <c r="F23" s="36">
        <v>0.0</v>
      </c>
    </row>
    <row r="24">
      <c r="A24" s="30" t="s">
        <v>752</v>
      </c>
      <c r="B24" s="119" t="s">
        <v>753</v>
      </c>
      <c r="C24" s="30">
        <v>13.75</v>
      </c>
      <c r="D24" s="36">
        <v>20.0</v>
      </c>
      <c r="E24" s="36">
        <v>22.0</v>
      </c>
      <c r="F24" s="36">
        <v>0.0</v>
      </c>
    </row>
    <row r="25">
      <c r="A25" s="30" t="s">
        <v>290</v>
      </c>
      <c r="B25" s="119" t="s">
        <v>291</v>
      </c>
      <c r="C25" s="30">
        <v>10.0</v>
      </c>
      <c r="D25" s="36">
        <v>22.0</v>
      </c>
      <c r="E25" s="36">
        <v>16.0</v>
      </c>
      <c r="F25" s="36">
        <v>0.0</v>
      </c>
    </row>
    <row r="26">
      <c r="A26" s="30" t="s">
        <v>720</v>
      </c>
      <c r="B26" s="119" t="s">
        <v>721</v>
      </c>
      <c r="C26" s="30">
        <v>9.375</v>
      </c>
      <c r="D26" s="36">
        <v>27.0</v>
      </c>
      <c r="E26" s="36">
        <v>15.0</v>
      </c>
      <c r="F26" s="36">
        <v>0.0</v>
      </c>
    </row>
    <row r="27">
      <c r="A27" s="30" t="s">
        <v>605</v>
      </c>
      <c r="B27" s="119" t="s">
        <v>606</v>
      </c>
      <c r="C27" s="30">
        <v>11.25</v>
      </c>
      <c r="D27" s="36">
        <v>33.0</v>
      </c>
      <c r="E27" s="36">
        <v>18.0</v>
      </c>
      <c r="F27" s="36">
        <v>0.0</v>
      </c>
    </row>
    <row r="28">
      <c r="A28" s="30" t="s">
        <v>293</v>
      </c>
      <c r="B28" s="119" t="s">
        <v>294</v>
      </c>
      <c r="C28" s="30">
        <v>14.375</v>
      </c>
      <c r="D28" s="36">
        <v>29.0</v>
      </c>
      <c r="E28" s="36">
        <v>23.0</v>
      </c>
      <c r="F28" s="36">
        <v>0.0</v>
      </c>
    </row>
    <row r="29">
      <c r="A29" s="30" t="s">
        <v>814</v>
      </c>
      <c r="B29" s="119" t="s">
        <v>815</v>
      </c>
      <c r="C29" s="30">
        <v>15.625</v>
      </c>
      <c r="D29" s="36">
        <v>14.0</v>
      </c>
      <c r="E29" s="36">
        <v>25.0</v>
      </c>
      <c r="F29" s="36">
        <v>0.0</v>
      </c>
    </row>
    <row r="30">
      <c r="A30" s="30" t="s">
        <v>296</v>
      </c>
      <c r="B30" s="119" t="s">
        <v>297</v>
      </c>
      <c r="C30" s="30">
        <v>11.875</v>
      </c>
      <c r="D30" s="36">
        <v>28.0</v>
      </c>
      <c r="E30" s="36">
        <v>19.0</v>
      </c>
      <c r="F30" s="36">
        <v>0.0</v>
      </c>
    </row>
    <row r="31">
      <c r="A31" s="30" t="s">
        <v>934</v>
      </c>
      <c r="B31" s="119" t="s">
        <v>935</v>
      </c>
      <c r="C31" s="30">
        <v>13.125</v>
      </c>
      <c r="D31" s="36">
        <v>6.0</v>
      </c>
      <c r="E31" s="36">
        <v>21.0</v>
      </c>
      <c r="F31" s="36">
        <v>0.0</v>
      </c>
    </row>
    <row r="32">
      <c r="A32" s="30" t="s">
        <v>746</v>
      </c>
      <c r="B32" s="119" t="s">
        <v>747</v>
      </c>
      <c r="C32" s="30">
        <v>14.375</v>
      </c>
      <c r="D32" s="36">
        <v>20.0</v>
      </c>
      <c r="E32" s="36">
        <v>23.0</v>
      </c>
      <c r="F32" s="36">
        <v>0.0</v>
      </c>
    </row>
    <row r="33">
      <c r="A33" s="30" t="s">
        <v>301</v>
      </c>
      <c r="B33" s="119" t="s">
        <v>302</v>
      </c>
      <c r="C33" s="30">
        <v>10.0</v>
      </c>
      <c r="D33" s="36">
        <v>22.0</v>
      </c>
      <c r="E33" s="36">
        <v>16.0</v>
      </c>
      <c r="F33" s="36">
        <v>0.0</v>
      </c>
    </row>
    <row r="34">
      <c r="A34" s="30" t="s">
        <v>579</v>
      </c>
      <c r="B34" s="119" t="s">
        <v>580</v>
      </c>
      <c r="C34" s="30">
        <v>12.5</v>
      </c>
      <c r="D34" s="36">
        <v>34.0</v>
      </c>
      <c r="E34" s="36">
        <v>20.0</v>
      </c>
      <c r="F34" s="36">
        <v>0.0</v>
      </c>
    </row>
    <row r="35">
      <c r="A35" s="30" t="s">
        <v>304</v>
      </c>
      <c r="B35" s="119" t="s">
        <v>305</v>
      </c>
      <c r="C35" s="30">
        <v>15.625</v>
      </c>
      <c r="D35" s="36">
        <v>31.0</v>
      </c>
      <c r="E35" s="36">
        <v>25.0</v>
      </c>
      <c r="F35" s="36">
        <v>0.0</v>
      </c>
    </row>
    <row r="36">
      <c r="A36" s="30" t="s">
        <v>595</v>
      </c>
      <c r="B36" s="120" t="s">
        <v>596</v>
      </c>
      <c r="C36" s="30">
        <v>16.875</v>
      </c>
      <c r="D36" s="36">
        <v>28.0</v>
      </c>
      <c r="E36" s="36">
        <v>27.0</v>
      </c>
      <c r="F36" s="36">
        <v>0.0</v>
      </c>
    </row>
    <row r="37">
      <c r="A37" s="30" t="s">
        <v>704</v>
      </c>
      <c r="B37" s="120" t="s">
        <v>705</v>
      </c>
      <c r="C37" s="30">
        <v>14.375</v>
      </c>
      <c r="D37" s="36">
        <v>23.0</v>
      </c>
      <c r="E37" s="36">
        <v>23.0</v>
      </c>
      <c r="F37" s="36">
        <v>0.0</v>
      </c>
    </row>
    <row r="38">
      <c r="A38" s="30" t="s">
        <v>646</v>
      </c>
      <c r="B38" s="120" t="s">
        <v>647</v>
      </c>
      <c r="C38" s="30">
        <v>14.375</v>
      </c>
      <c r="D38" s="36">
        <v>27.0</v>
      </c>
      <c r="E38" s="36">
        <v>23.0</v>
      </c>
      <c r="F38" s="36">
        <v>0.0</v>
      </c>
    </row>
    <row r="39">
      <c r="A39" s="30" t="s">
        <v>635</v>
      </c>
      <c r="B39" s="120" t="s">
        <v>636</v>
      </c>
      <c r="C39" s="30">
        <v>23.75</v>
      </c>
      <c r="D39" s="36">
        <v>18.0</v>
      </c>
      <c r="E39" s="36">
        <v>38.0</v>
      </c>
      <c r="F39" s="36">
        <v>0.0</v>
      </c>
    </row>
    <row r="40">
      <c r="A40" s="30" t="s">
        <v>635</v>
      </c>
      <c r="B40" s="120" t="s">
        <v>637</v>
      </c>
      <c r="C40" s="30">
        <v>23.75</v>
      </c>
      <c r="D40" s="36">
        <v>18.0</v>
      </c>
      <c r="E40" s="36">
        <v>38.0</v>
      </c>
      <c r="F40" s="36">
        <v>0.0</v>
      </c>
    </row>
    <row r="41">
      <c r="A41" s="30" t="s">
        <v>660</v>
      </c>
      <c r="B41" s="120" t="s">
        <v>661</v>
      </c>
      <c r="C41" s="30">
        <v>14.375</v>
      </c>
      <c r="D41" s="36">
        <v>26.0</v>
      </c>
      <c r="E41" s="36">
        <v>23.0</v>
      </c>
      <c r="F41" s="36">
        <v>0.0</v>
      </c>
    </row>
    <row r="42">
      <c r="A42" s="30" t="s">
        <v>625</v>
      </c>
      <c r="B42" s="120" t="s">
        <v>626</v>
      </c>
      <c r="C42" s="30">
        <v>21.25</v>
      </c>
      <c r="D42" s="36">
        <v>21.0</v>
      </c>
      <c r="E42" s="36">
        <v>34.0</v>
      </c>
      <c r="F42" s="36">
        <v>0.0</v>
      </c>
    </row>
    <row r="43">
      <c r="A43" s="30" t="s">
        <v>540</v>
      </c>
      <c r="B43" s="120" t="s">
        <v>541</v>
      </c>
      <c r="C43" s="30">
        <v>22.5</v>
      </c>
      <c r="D43" s="36">
        <v>27.0</v>
      </c>
      <c r="E43" s="36">
        <v>36.0</v>
      </c>
      <c r="F43" s="36">
        <v>0.0</v>
      </c>
    </row>
    <row r="44">
      <c r="A44" s="30" t="s">
        <v>591</v>
      </c>
      <c r="B44" s="120" t="s">
        <v>592</v>
      </c>
      <c r="C44" s="30">
        <v>14.375</v>
      </c>
      <c r="D44" s="36">
        <v>31.0</v>
      </c>
      <c r="E44" s="36">
        <v>23.0</v>
      </c>
      <c r="F44" s="36">
        <v>0.0</v>
      </c>
    </row>
    <row r="45">
      <c r="A45" s="30" t="s">
        <v>627</v>
      </c>
      <c r="B45" s="120" t="s">
        <v>628</v>
      </c>
      <c r="C45" s="30">
        <v>11.25</v>
      </c>
      <c r="D45" s="36">
        <v>31.0</v>
      </c>
      <c r="E45" s="36">
        <v>18.0</v>
      </c>
      <c r="F45" s="36">
        <v>0.0</v>
      </c>
    </row>
    <row r="46">
      <c r="A46" s="30" t="s">
        <v>668</v>
      </c>
      <c r="B46" s="120" t="s">
        <v>669</v>
      </c>
      <c r="C46" s="30">
        <v>18.75</v>
      </c>
      <c r="D46" s="36">
        <v>21.0</v>
      </c>
      <c r="E46" s="36">
        <v>30.0</v>
      </c>
      <c r="F46" s="36">
        <v>0.0</v>
      </c>
    </row>
    <row r="47">
      <c r="A47" s="30" t="s">
        <v>678</v>
      </c>
      <c r="B47" s="120" t="s">
        <v>679</v>
      </c>
      <c r="C47" s="30">
        <v>19.375</v>
      </c>
      <c r="D47" s="36">
        <v>20.0</v>
      </c>
      <c r="E47" s="36">
        <v>31.0</v>
      </c>
      <c r="F47" s="36">
        <v>0.0</v>
      </c>
    </row>
    <row r="48">
      <c r="A48" s="30" t="s">
        <v>827</v>
      </c>
      <c r="B48" s="120" t="s">
        <v>828</v>
      </c>
      <c r="C48" s="30">
        <v>10.625</v>
      </c>
      <c r="D48" s="36">
        <v>18.0</v>
      </c>
      <c r="E48" s="36">
        <v>17.0</v>
      </c>
      <c r="F48" s="36">
        <v>0.0</v>
      </c>
    </row>
    <row r="49">
      <c r="A49" s="100" t="s">
        <v>575</v>
      </c>
      <c r="B49" s="120" t="s">
        <v>576</v>
      </c>
      <c r="C49" s="30">
        <v>15.625</v>
      </c>
      <c r="D49" s="36">
        <v>31.0</v>
      </c>
      <c r="E49" s="36">
        <v>25.0</v>
      </c>
      <c r="F49" s="36">
        <v>0.0</v>
      </c>
    </row>
    <row r="50">
      <c r="A50" s="30" t="s">
        <v>309</v>
      </c>
      <c r="B50" s="120" t="s">
        <v>310</v>
      </c>
      <c r="C50" s="30">
        <v>20.0</v>
      </c>
      <c r="D50" s="36">
        <v>26.0</v>
      </c>
      <c r="E50" s="36">
        <v>32.0</v>
      </c>
      <c r="F50" s="36">
        <v>0.0</v>
      </c>
    </row>
    <row r="51">
      <c r="A51" s="30" t="s">
        <v>808</v>
      </c>
      <c r="B51" s="120" t="s">
        <v>809</v>
      </c>
      <c r="C51" s="30">
        <v>18.125</v>
      </c>
      <c r="D51" s="36">
        <v>12.0</v>
      </c>
      <c r="E51" s="36">
        <v>29.0</v>
      </c>
      <c r="F51" s="36">
        <v>0.0</v>
      </c>
    </row>
    <row r="52">
      <c r="A52" s="30" t="s">
        <v>728</v>
      </c>
      <c r="B52" s="120" t="s">
        <v>729</v>
      </c>
      <c r="C52" s="30">
        <v>18.125</v>
      </c>
      <c r="D52" s="36">
        <v>18.0</v>
      </c>
      <c r="E52" s="36">
        <v>29.0</v>
      </c>
      <c r="F52" s="36">
        <v>0.0</v>
      </c>
    </row>
    <row r="53">
      <c r="A53" s="30" t="s">
        <v>573</v>
      </c>
      <c r="B53" s="120" t="s">
        <v>574</v>
      </c>
      <c r="C53" s="30">
        <v>13.75</v>
      </c>
      <c r="D53" s="36">
        <v>33.0</v>
      </c>
      <c r="E53" s="36">
        <v>22.0</v>
      </c>
      <c r="F53" s="36">
        <v>0.0</v>
      </c>
    </row>
    <row r="54">
      <c r="A54" s="30" t="s">
        <v>500</v>
      </c>
      <c r="B54" s="120" t="s">
        <v>501</v>
      </c>
      <c r="C54" s="30">
        <v>23.125</v>
      </c>
      <c r="D54" s="36">
        <v>32.0</v>
      </c>
      <c r="E54" s="36">
        <v>37.0</v>
      </c>
      <c r="F54" s="36">
        <v>0.0</v>
      </c>
    </row>
    <row r="55">
      <c r="A55" s="30" t="s">
        <v>662</v>
      </c>
      <c r="B55" s="120" t="s">
        <v>663</v>
      </c>
      <c r="C55" s="30">
        <v>16.25</v>
      </c>
      <c r="D55" s="36">
        <v>24.0</v>
      </c>
      <c r="E55" s="36">
        <v>26.0</v>
      </c>
      <c r="F55" s="36">
        <v>0.0</v>
      </c>
    </row>
    <row r="56">
      <c r="A56" s="30" t="s">
        <v>853</v>
      </c>
      <c r="B56" s="120" t="s">
        <v>854</v>
      </c>
      <c r="C56" s="30">
        <v>15.625</v>
      </c>
      <c r="D56" s="36">
        <v>11.0</v>
      </c>
      <c r="E56" s="36">
        <v>25.0</v>
      </c>
      <c r="F56" s="36">
        <v>0.0</v>
      </c>
    </row>
    <row r="57">
      <c r="A57" s="30" t="s">
        <v>567</v>
      </c>
      <c r="B57" s="120" t="s">
        <v>568</v>
      </c>
      <c r="C57" s="30">
        <v>23.125</v>
      </c>
      <c r="D57" s="36">
        <v>24.0</v>
      </c>
      <c r="E57" s="36">
        <v>37.0</v>
      </c>
      <c r="F57" s="36">
        <v>0.0</v>
      </c>
    </row>
    <row r="58">
      <c r="A58" s="30" t="s">
        <v>948</v>
      </c>
      <c r="B58" s="120" t="s">
        <v>949</v>
      </c>
      <c r="C58" s="30">
        <v>5.625</v>
      </c>
      <c r="D58" s="36">
        <v>13.0</v>
      </c>
      <c r="E58" s="36">
        <v>9.0</v>
      </c>
      <c r="F58" s="36">
        <v>0.0</v>
      </c>
    </row>
    <row r="59">
      <c r="A59" s="30" t="s">
        <v>555</v>
      </c>
      <c r="B59" s="120" t="s">
        <v>556</v>
      </c>
      <c r="C59" s="30">
        <v>23.125</v>
      </c>
      <c r="D59" s="36">
        <v>25.0</v>
      </c>
      <c r="E59" s="36">
        <v>37.0</v>
      </c>
      <c r="F59" s="36">
        <v>0.0</v>
      </c>
    </row>
    <row r="60">
      <c r="A60" s="99" t="s">
        <v>869</v>
      </c>
      <c r="B60" s="120" t="s">
        <v>870</v>
      </c>
      <c r="C60" s="30">
        <v>14.375</v>
      </c>
      <c r="D60" s="36">
        <v>11.0</v>
      </c>
      <c r="E60" s="36">
        <v>23.0</v>
      </c>
      <c r="F60" s="36">
        <v>0.0</v>
      </c>
    </row>
    <row r="61">
      <c r="A61" s="30" t="s">
        <v>819</v>
      </c>
      <c r="B61" s="120" t="s">
        <v>820</v>
      </c>
      <c r="C61" s="30">
        <v>13.125</v>
      </c>
      <c r="D61" s="36">
        <v>16.0</v>
      </c>
      <c r="E61" s="36">
        <v>21.0</v>
      </c>
      <c r="F61" s="36">
        <v>0.0</v>
      </c>
    </row>
    <row r="62">
      <c r="A62" s="30" t="s">
        <v>887</v>
      </c>
      <c r="B62" s="120" t="s">
        <v>888</v>
      </c>
      <c r="C62" s="30">
        <v>13.75</v>
      </c>
      <c r="D62" s="36">
        <v>10.0</v>
      </c>
      <c r="E62" s="36">
        <v>22.0</v>
      </c>
      <c r="F62" s="36">
        <v>0.0</v>
      </c>
    </row>
    <row r="63">
      <c r="A63" s="30" t="s">
        <v>648</v>
      </c>
      <c r="B63" s="120" t="s">
        <v>649</v>
      </c>
      <c r="C63" s="30">
        <v>16.875</v>
      </c>
      <c r="D63" s="36">
        <v>24.0</v>
      </c>
      <c r="E63" s="36">
        <v>27.0</v>
      </c>
      <c r="F63" s="36">
        <v>0.0</v>
      </c>
    </row>
    <row r="64">
      <c r="A64" s="30" t="s">
        <v>714</v>
      </c>
      <c r="B64" s="120" t="s">
        <v>715</v>
      </c>
      <c r="C64" s="30">
        <v>15.625</v>
      </c>
      <c r="D64" s="36">
        <v>21.0</v>
      </c>
      <c r="E64" s="36">
        <v>25.0</v>
      </c>
      <c r="F64" s="36">
        <v>0.0</v>
      </c>
    </row>
    <row r="65">
      <c r="A65" s="30" t="s">
        <v>607</v>
      </c>
      <c r="B65" s="120" t="s">
        <v>608</v>
      </c>
      <c r="C65" s="30">
        <v>21.25</v>
      </c>
      <c r="D65" s="36">
        <v>23.0</v>
      </c>
      <c r="E65" s="36">
        <v>34.0</v>
      </c>
      <c r="F65" s="36">
        <v>0.0</v>
      </c>
    </row>
    <row r="66">
      <c r="A66" s="30" t="s">
        <v>702</v>
      </c>
      <c r="B66" s="120" t="s">
        <v>703</v>
      </c>
      <c r="C66" s="30">
        <v>7.5</v>
      </c>
      <c r="D66" s="36">
        <v>30.0</v>
      </c>
      <c r="E66" s="36">
        <v>12.0</v>
      </c>
      <c r="F66" s="36">
        <v>0.0</v>
      </c>
    </row>
    <row r="67">
      <c r="A67" s="30" t="s">
        <v>778</v>
      </c>
      <c r="B67" s="120" t="s">
        <v>779</v>
      </c>
      <c r="C67" s="30">
        <v>7.5</v>
      </c>
      <c r="D67" s="36">
        <v>24.0</v>
      </c>
      <c r="E67" s="36">
        <v>12.0</v>
      </c>
      <c r="F67" s="36">
        <v>0.0</v>
      </c>
    </row>
    <row r="68">
      <c r="A68" s="30" t="s">
        <v>897</v>
      </c>
      <c r="B68" s="120" t="s">
        <v>898</v>
      </c>
      <c r="C68" s="30">
        <v>8.75</v>
      </c>
      <c r="D68" s="36">
        <v>14.0</v>
      </c>
      <c r="E68" s="36">
        <v>14.0</v>
      </c>
      <c r="F68" s="36">
        <v>0.0</v>
      </c>
    </row>
    <row r="69">
      <c r="A69" s="99" t="s">
        <v>847</v>
      </c>
      <c r="B69" s="120" t="s">
        <v>848</v>
      </c>
      <c r="C69" s="30">
        <v>0.0</v>
      </c>
      <c r="D69" s="36">
        <v>27.0</v>
      </c>
      <c r="E69" s="36">
        <v>0.0</v>
      </c>
      <c r="F69" s="36">
        <v>0.0</v>
      </c>
    </row>
    <row r="70">
      <c r="A70" s="30" t="s">
        <v>597</v>
      </c>
      <c r="B70" s="120" t="s">
        <v>598</v>
      </c>
      <c r="C70" s="30">
        <v>21.875</v>
      </c>
      <c r="D70" s="36">
        <v>23.0</v>
      </c>
      <c r="E70" s="36">
        <v>35.0</v>
      </c>
      <c r="F70" s="36">
        <v>0.0</v>
      </c>
    </row>
    <row r="71">
      <c r="A71" s="30" t="s">
        <v>708</v>
      </c>
      <c r="B71" s="120" t="s">
        <v>709</v>
      </c>
      <c r="C71" s="30">
        <v>20.0</v>
      </c>
      <c r="D71" s="36">
        <v>17.0</v>
      </c>
      <c r="E71" s="36">
        <v>32.0</v>
      </c>
      <c r="F71" s="36">
        <v>0.0</v>
      </c>
    </row>
    <row r="72">
      <c r="A72" s="30" t="s">
        <v>629</v>
      </c>
      <c r="B72" s="120" t="s">
        <v>630</v>
      </c>
      <c r="C72" s="30">
        <v>21.25</v>
      </c>
      <c r="D72" s="36">
        <v>21.0</v>
      </c>
      <c r="E72" s="36">
        <v>34.0</v>
      </c>
      <c r="F72" s="36">
        <v>0.0</v>
      </c>
    </row>
    <row r="73">
      <c r="A73" s="30" t="s">
        <v>905</v>
      </c>
      <c r="B73" s="120" t="s">
        <v>906</v>
      </c>
      <c r="C73" s="30">
        <v>13.125</v>
      </c>
      <c r="D73" s="36">
        <v>9.0</v>
      </c>
      <c r="E73" s="36">
        <v>21.0</v>
      </c>
      <c r="F73" s="36">
        <v>0.0</v>
      </c>
    </row>
    <row r="74">
      <c r="A74" s="30" t="s">
        <v>638</v>
      </c>
      <c r="B74" s="120" t="s">
        <v>639</v>
      </c>
      <c r="C74" s="30">
        <v>23.75</v>
      </c>
      <c r="D74" s="36">
        <v>18.0</v>
      </c>
      <c r="E74" s="36">
        <v>38.0</v>
      </c>
      <c r="F74" s="36">
        <v>0.0</v>
      </c>
    </row>
    <row r="75">
      <c r="A75" s="30" t="s">
        <v>895</v>
      </c>
      <c r="B75" s="120" t="s">
        <v>896</v>
      </c>
      <c r="C75" s="30">
        <v>6.875</v>
      </c>
      <c r="D75" s="36">
        <v>16.0</v>
      </c>
      <c r="E75" s="36">
        <v>11.0</v>
      </c>
      <c r="F75" s="36">
        <v>0.0</v>
      </c>
    </row>
    <row r="76">
      <c r="A76" s="30" t="s">
        <v>839</v>
      </c>
      <c r="B76" s="120" t="s">
        <v>840</v>
      </c>
      <c r="C76" s="30">
        <v>10.0</v>
      </c>
      <c r="D76" s="36">
        <v>18.0</v>
      </c>
      <c r="E76" s="36">
        <v>16.0</v>
      </c>
      <c r="F76" s="36">
        <v>0.0</v>
      </c>
    </row>
    <row r="77">
      <c r="A77" s="30" t="s">
        <v>734</v>
      </c>
      <c r="B77" s="120" t="s">
        <v>735</v>
      </c>
      <c r="C77" s="30">
        <v>15.625</v>
      </c>
      <c r="D77" s="36">
        <v>20.0</v>
      </c>
      <c r="E77" s="36">
        <v>25.0</v>
      </c>
      <c r="F77" s="36">
        <v>0.0</v>
      </c>
    </row>
    <row r="78">
      <c r="A78" s="30" t="s">
        <v>810</v>
      </c>
      <c r="B78" s="120" t="s">
        <v>811</v>
      </c>
      <c r="C78" s="30">
        <v>16.875</v>
      </c>
      <c r="D78" s="36">
        <v>13.0</v>
      </c>
      <c r="E78" s="36">
        <v>27.0</v>
      </c>
      <c r="F78" s="36">
        <v>0.0</v>
      </c>
    </row>
    <row r="79">
      <c r="A79" s="30" t="s">
        <v>640</v>
      </c>
      <c r="B79" s="120" t="s">
        <v>641</v>
      </c>
      <c r="C79" s="30">
        <v>23.75</v>
      </c>
      <c r="D79" s="36">
        <v>18.0</v>
      </c>
      <c r="E79" s="36">
        <v>38.0</v>
      </c>
      <c r="F79" s="36">
        <v>0.0</v>
      </c>
    </row>
    <row r="80">
      <c r="A80" s="30" t="s">
        <v>879</v>
      </c>
      <c r="B80" s="120" t="s">
        <v>880</v>
      </c>
      <c r="C80" s="30">
        <v>4.375</v>
      </c>
      <c r="D80" s="36">
        <v>20.0</v>
      </c>
      <c r="E80" s="36">
        <v>7.0</v>
      </c>
      <c r="F80" s="36">
        <v>0.0</v>
      </c>
    </row>
    <row r="81">
      <c r="A81" s="30" t="s">
        <v>609</v>
      </c>
      <c r="B81" s="120" t="s">
        <v>610</v>
      </c>
      <c r="C81" s="30">
        <v>21.25</v>
      </c>
      <c r="D81" s="36">
        <v>23.0</v>
      </c>
      <c r="E81" s="36">
        <v>34.0</v>
      </c>
      <c r="F81" s="36">
        <v>0.0</v>
      </c>
    </row>
    <row r="82">
      <c r="A82" s="30" t="s">
        <v>463</v>
      </c>
      <c r="B82" s="120" t="s">
        <v>464</v>
      </c>
      <c r="C82" s="30">
        <v>20.625</v>
      </c>
      <c r="D82" s="36">
        <v>42.0</v>
      </c>
      <c r="E82" s="36">
        <v>33.0</v>
      </c>
      <c r="F82" s="36">
        <v>5.0</v>
      </c>
    </row>
    <row r="83">
      <c r="A83" s="30" t="s">
        <v>692</v>
      </c>
      <c r="B83" s="120" t="s">
        <v>693</v>
      </c>
      <c r="C83" s="30">
        <v>19.375</v>
      </c>
      <c r="D83" s="36">
        <v>45.0</v>
      </c>
      <c r="E83" s="36">
        <v>31.0</v>
      </c>
      <c r="F83" s="36">
        <v>6.0</v>
      </c>
    </row>
    <row r="84">
      <c r="A84" s="30" t="s">
        <v>334</v>
      </c>
      <c r="B84" s="121" t="s">
        <v>335</v>
      </c>
      <c r="C84" s="30">
        <v>15.0</v>
      </c>
      <c r="D84" s="36">
        <v>15.0</v>
      </c>
      <c r="E84" s="36">
        <v>24.0</v>
      </c>
      <c r="F84" s="36">
        <v>0.0</v>
      </c>
    </row>
    <row r="85">
      <c r="A85" s="30" t="s">
        <v>917</v>
      </c>
      <c r="B85" s="121" t="s">
        <v>918</v>
      </c>
      <c r="C85" s="30">
        <v>6.875</v>
      </c>
      <c r="D85" s="36">
        <v>14.0</v>
      </c>
      <c r="E85" s="36">
        <v>11.0</v>
      </c>
      <c r="F85" s="36">
        <v>0.0</v>
      </c>
    </row>
    <row r="86">
      <c r="A86" s="30" t="s">
        <v>835</v>
      </c>
      <c r="B86" s="121" t="s">
        <v>836</v>
      </c>
      <c r="C86" s="30">
        <v>14.375</v>
      </c>
      <c r="D86" s="36">
        <v>12.0</v>
      </c>
      <c r="E86" s="36">
        <v>23.0</v>
      </c>
      <c r="F86" s="36">
        <v>5.0</v>
      </c>
    </row>
    <row r="87">
      <c r="A87" s="30" t="s">
        <v>587</v>
      </c>
      <c r="B87" s="121" t="s">
        <v>588</v>
      </c>
      <c r="C87" s="30">
        <v>20.625</v>
      </c>
      <c r="D87" s="36">
        <v>25.0</v>
      </c>
      <c r="E87" s="36">
        <v>33.0</v>
      </c>
      <c r="F87" s="36">
        <v>0.0</v>
      </c>
    </row>
    <row r="88">
      <c r="A88" s="30" t="s">
        <v>859</v>
      </c>
      <c r="B88" s="121" t="s">
        <v>860</v>
      </c>
      <c r="C88" s="30">
        <v>8.125</v>
      </c>
      <c r="D88" s="36">
        <v>18.0</v>
      </c>
      <c r="E88" s="36">
        <v>13.0</v>
      </c>
      <c r="F88" s="36">
        <v>0.0</v>
      </c>
    </row>
    <row r="89">
      <c r="A89" s="30" t="s">
        <v>865</v>
      </c>
      <c r="B89" s="103" t="s">
        <v>866</v>
      </c>
      <c r="C89" s="30">
        <v>3.75</v>
      </c>
      <c r="D89" s="36">
        <v>22.0</v>
      </c>
      <c r="E89" s="36">
        <v>6.0</v>
      </c>
      <c r="F89" s="36">
        <v>0.0</v>
      </c>
    </row>
    <row r="90">
      <c r="A90" s="30" t="s">
        <v>782</v>
      </c>
      <c r="B90" s="103" t="s">
        <v>783</v>
      </c>
      <c r="C90" s="30">
        <v>11.25</v>
      </c>
      <c r="D90" s="36">
        <v>20.0</v>
      </c>
      <c r="E90" s="36">
        <v>18.0</v>
      </c>
      <c r="F90" s="36">
        <v>0.0</v>
      </c>
    </row>
    <row r="91">
      <c r="A91" s="30" t="s">
        <v>911</v>
      </c>
      <c r="B91" s="103" t="s">
        <v>912</v>
      </c>
      <c r="C91" s="30">
        <v>8.75</v>
      </c>
      <c r="D91" s="36">
        <v>13.0</v>
      </c>
      <c r="E91" s="36">
        <v>14.0</v>
      </c>
      <c r="F91" s="36">
        <v>0.0</v>
      </c>
    </row>
    <row r="92">
      <c r="A92" s="30" t="s">
        <v>843</v>
      </c>
      <c r="B92" s="103" t="s">
        <v>844</v>
      </c>
      <c r="C92" s="30">
        <v>22.5</v>
      </c>
      <c r="D92" s="36">
        <v>5.0</v>
      </c>
      <c r="E92" s="36">
        <v>36.0</v>
      </c>
      <c r="F92" s="36">
        <v>0.0</v>
      </c>
    </row>
    <row r="93">
      <c r="A93" s="30" t="s">
        <v>343</v>
      </c>
      <c r="B93" s="103" t="s">
        <v>344</v>
      </c>
      <c r="C93" s="30">
        <v>8.75</v>
      </c>
      <c r="D93" s="36">
        <v>15.0</v>
      </c>
      <c r="E93" s="36">
        <v>14.0</v>
      </c>
      <c r="F93" s="36">
        <v>0.0</v>
      </c>
    </row>
    <row r="94">
      <c r="A94" s="30" t="s">
        <v>913</v>
      </c>
      <c r="B94" s="122" t="s">
        <v>914</v>
      </c>
      <c r="C94" s="30">
        <v>9.375</v>
      </c>
      <c r="D94" s="36">
        <v>12.0</v>
      </c>
      <c r="E94" s="36">
        <v>15.0</v>
      </c>
      <c r="F94" s="36">
        <v>0.0</v>
      </c>
    </row>
    <row r="95">
      <c r="A95" s="30" t="s">
        <v>919</v>
      </c>
      <c r="B95" s="122" t="s">
        <v>920</v>
      </c>
      <c r="C95" s="30">
        <v>6.875</v>
      </c>
      <c r="D95" s="36">
        <v>14.0</v>
      </c>
      <c r="E95" s="36">
        <v>11.0</v>
      </c>
      <c r="F95" s="36">
        <v>0.0</v>
      </c>
    </row>
    <row r="96">
      <c r="A96" s="30" t="s">
        <v>873</v>
      </c>
      <c r="B96" s="122" t="s">
        <v>874</v>
      </c>
      <c r="C96" s="30">
        <v>1.25</v>
      </c>
      <c r="D96" s="36">
        <v>24.0</v>
      </c>
      <c r="E96" s="36">
        <v>2.0</v>
      </c>
      <c r="F96" s="36">
        <v>0.0</v>
      </c>
    </row>
    <row r="97">
      <c r="A97" s="99" t="s">
        <v>347</v>
      </c>
      <c r="B97" s="122" t="s">
        <v>348</v>
      </c>
      <c r="C97" s="30">
        <v>10.625</v>
      </c>
      <c r="D97" s="36">
        <v>10.0</v>
      </c>
      <c r="E97" s="36">
        <v>17.0</v>
      </c>
      <c r="F97" s="36">
        <v>0.0</v>
      </c>
    </row>
    <row r="98">
      <c r="A98" s="30" t="s">
        <v>867</v>
      </c>
      <c r="B98" s="122" t="s">
        <v>868</v>
      </c>
      <c r="C98" s="30">
        <v>13.75</v>
      </c>
      <c r="D98" s="36">
        <v>12.0</v>
      </c>
      <c r="E98" s="36">
        <v>22.0</v>
      </c>
      <c r="F98" s="36">
        <v>0.0</v>
      </c>
    </row>
    <row r="99">
      <c r="A99" s="30" t="s">
        <v>354</v>
      </c>
      <c r="B99" s="122" t="s">
        <v>355</v>
      </c>
      <c r="C99" s="30">
        <v>8.125</v>
      </c>
      <c r="D99" s="36">
        <v>7.0</v>
      </c>
      <c r="E99" s="36">
        <v>13.0</v>
      </c>
      <c r="F99" s="36">
        <v>0.0</v>
      </c>
    </row>
    <row r="100">
      <c r="A100" s="30" t="s">
        <v>357</v>
      </c>
      <c r="B100" s="122" t="s">
        <v>358</v>
      </c>
      <c r="C100" s="30">
        <v>6.25</v>
      </c>
      <c r="D100" s="36">
        <v>24.0</v>
      </c>
      <c r="E100" s="36">
        <v>10.0</v>
      </c>
      <c r="F100" s="36">
        <v>0.0</v>
      </c>
    </row>
    <row r="101">
      <c r="A101" s="30" t="s">
        <v>928</v>
      </c>
      <c r="B101" s="122" t="s">
        <v>929</v>
      </c>
      <c r="C101" s="30">
        <v>10.625</v>
      </c>
      <c r="D101" s="36">
        <v>9.0</v>
      </c>
      <c r="E101" s="36">
        <v>17.0</v>
      </c>
      <c r="F101" s="36">
        <v>0.0</v>
      </c>
    </row>
    <row r="102">
      <c r="A102" s="30" t="s">
        <v>362</v>
      </c>
      <c r="B102" s="122" t="s">
        <v>363</v>
      </c>
      <c r="C102" s="30">
        <v>8.125</v>
      </c>
      <c r="D102" s="36">
        <v>10.0</v>
      </c>
      <c r="E102" s="36">
        <v>13.0</v>
      </c>
      <c r="F102" s="36">
        <v>0.0</v>
      </c>
    </row>
    <row r="103">
      <c r="A103" s="30" t="s">
        <v>851</v>
      </c>
      <c r="B103" s="122" t="s">
        <v>852</v>
      </c>
      <c r="C103" s="30">
        <v>8.75</v>
      </c>
      <c r="D103" s="36">
        <v>18.0</v>
      </c>
      <c r="E103" s="36">
        <v>14.0</v>
      </c>
      <c r="F103" s="36">
        <v>0.0</v>
      </c>
    </row>
    <row r="104">
      <c r="A104" s="30" t="s">
        <v>936</v>
      </c>
      <c r="B104" s="122" t="s">
        <v>937</v>
      </c>
      <c r="C104" s="30">
        <v>8.125</v>
      </c>
      <c r="D104" s="36">
        <v>11.0</v>
      </c>
      <c r="E104" s="36">
        <v>13.0</v>
      </c>
      <c r="F104" s="36">
        <v>0.0</v>
      </c>
    </row>
    <row r="105">
      <c r="A105" s="30" t="s">
        <v>367</v>
      </c>
      <c r="B105" s="122" t="s">
        <v>368</v>
      </c>
      <c r="C105" s="30">
        <v>10.0</v>
      </c>
      <c r="D105" s="36">
        <v>14.0</v>
      </c>
      <c r="E105" s="36">
        <v>16.0</v>
      </c>
      <c r="F105" s="36">
        <v>0.0</v>
      </c>
    </row>
    <row r="106">
      <c r="A106" s="30" t="s">
        <v>965</v>
      </c>
      <c r="B106" s="122" t="s">
        <v>966</v>
      </c>
      <c r="C106" s="30">
        <v>4.375</v>
      </c>
      <c r="D106" s="36">
        <v>3.0</v>
      </c>
      <c r="E106" s="36">
        <v>7.0</v>
      </c>
      <c r="F106" s="36">
        <v>0.0</v>
      </c>
    </row>
    <row r="107">
      <c r="A107" s="30" t="s">
        <v>958</v>
      </c>
      <c r="B107" s="122" t="s">
        <v>959</v>
      </c>
      <c r="C107" s="30">
        <v>3.75</v>
      </c>
      <c r="D107" s="36">
        <v>9.0</v>
      </c>
      <c r="E107" s="36">
        <v>6.0</v>
      </c>
      <c r="F107" s="36">
        <v>0.0</v>
      </c>
    </row>
    <row r="108">
      <c r="A108" s="30" t="s">
        <v>374</v>
      </c>
      <c r="B108" s="122" t="s">
        <v>375</v>
      </c>
      <c r="C108" s="30">
        <v>4.375</v>
      </c>
      <c r="D108" s="36">
        <v>29.0</v>
      </c>
      <c r="E108" s="36">
        <v>7.0</v>
      </c>
      <c r="F108" s="36">
        <v>0.0</v>
      </c>
    </row>
    <row r="109">
      <c r="A109" s="30" t="s">
        <v>774</v>
      </c>
      <c r="B109" s="122" t="s">
        <v>775</v>
      </c>
      <c r="C109" s="30">
        <v>8.125</v>
      </c>
      <c r="D109" s="36">
        <v>24.0</v>
      </c>
      <c r="E109" s="36">
        <v>13.0</v>
      </c>
      <c r="F109" s="36">
        <v>0.0</v>
      </c>
    </row>
    <row r="110">
      <c r="A110" s="30" t="s">
        <v>940</v>
      </c>
      <c r="B110" s="122" t="s">
        <v>941</v>
      </c>
      <c r="C110" s="30">
        <v>6.875</v>
      </c>
      <c r="D110" s="36">
        <v>12.0</v>
      </c>
      <c r="E110" s="36">
        <v>11.0</v>
      </c>
      <c r="F110" s="36">
        <v>0.0</v>
      </c>
    </row>
    <row r="111">
      <c r="A111" s="30" t="s">
        <v>377</v>
      </c>
      <c r="B111" s="122" t="s">
        <v>378</v>
      </c>
      <c r="C111" s="30">
        <v>11.25</v>
      </c>
      <c r="D111" s="36">
        <v>8.0</v>
      </c>
      <c r="E111" s="36">
        <v>18.0</v>
      </c>
      <c r="F111" s="36">
        <v>0.0</v>
      </c>
    </row>
    <row r="112">
      <c r="A112" s="30" t="s">
        <v>380</v>
      </c>
      <c r="B112" s="122" t="s">
        <v>381</v>
      </c>
      <c r="C112" s="30">
        <v>7.5</v>
      </c>
      <c r="D112" s="36">
        <v>3.0</v>
      </c>
      <c r="E112" s="36">
        <v>12.0</v>
      </c>
      <c r="F112" s="36">
        <v>0.0</v>
      </c>
    </row>
    <row r="113">
      <c r="A113" s="30" t="s">
        <v>804</v>
      </c>
      <c r="B113" s="122" t="s">
        <v>805</v>
      </c>
      <c r="C113" s="30">
        <v>11.25</v>
      </c>
      <c r="D113" s="36">
        <v>19.0</v>
      </c>
      <c r="E113" s="36">
        <v>18.0</v>
      </c>
      <c r="F113" s="36">
        <v>0.0</v>
      </c>
    </row>
    <row r="114">
      <c r="A114" s="30" t="s">
        <v>387</v>
      </c>
      <c r="B114" s="122" t="s">
        <v>388</v>
      </c>
      <c r="C114" s="30">
        <v>3.125</v>
      </c>
      <c r="D114" s="36">
        <v>14.0</v>
      </c>
      <c r="E114" s="36">
        <v>5.0</v>
      </c>
      <c r="F114" s="36">
        <v>0.0</v>
      </c>
    </row>
    <row r="115">
      <c r="A115" s="30" t="s">
        <v>387</v>
      </c>
      <c r="B115" s="122" t="s">
        <v>964</v>
      </c>
      <c r="C115" s="30">
        <v>6.875</v>
      </c>
      <c r="D115" s="36">
        <v>3.0</v>
      </c>
      <c r="E115" s="36">
        <v>11.0</v>
      </c>
      <c r="F115" s="36">
        <v>0.0</v>
      </c>
    </row>
    <row r="116">
      <c r="A116" s="30" t="s">
        <v>390</v>
      </c>
      <c r="B116" s="122" t="s">
        <v>391</v>
      </c>
      <c r="C116" s="30">
        <v>8.75</v>
      </c>
      <c r="D116" s="36">
        <v>9.0</v>
      </c>
      <c r="E116" s="36">
        <v>14.0</v>
      </c>
      <c r="F116" s="36">
        <v>0.0</v>
      </c>
    </row>
    <row r="117">
      <c r="A117" s="99" t="s">
        <v>956</v>
      </c>
      <c r="B117" s="122" t="s">
        <v>957</v>
      </c>
      <c r="C117" s="30">
        <v>11.875</v>
      </c>
      <c r="D117" s="36">
        <v>5.0</v>
      </c>
      <c r="E117" s="36">
        <v>19.0</v>
      </c>
      <c r="F117" s="36">
        <v>0.0</v>
      </c>
    </row>
    <row r="118">
      <c r="A118" s="30" t="s">
        <v>589</v>
      </c>
      <c r="B118" s="35" t="s">
        <v>590</v>
      </c>
      <c r="C118" s="30">
        <v>15.625</v>
      </c>
      <c r="D118" s="36">
        <v>30.0</v>
      </c>
      <c r="E118" s="36">
        <v>25.0</v>
      </c>
      <c r="F118" s="36">
        <v>0.0</v>
      </c>
    </row>
    <row r="119">
      <c r="A119" s="30" t="s">
        <v>393</v>
      </c>
      <c r="B119" s="35" t="s">
        <v>394</v>
      </c>
      <c r="C119" s="30">
        <v>9.375</v>
      </c>
      <c r="D119" s="36">
        <v>16.0</v>
      </c>
      <c r="E119" s="36">
        <v>15.0</v>
      </c>
      <c r="F119" s="36">
        <v>0.0</v>
      </c>
    </row>
    <row r="120">
      <c r="A120" s="30" t="s">
        <v>901</v>
      </c>
      <c r="B120" s="35" t="s">
        <v>902</v>
      </c>
      <c r="C120" s="30">
        <v>5.625</v>
      </c>
      <c r="D120" s="36">
        <v>17.0</v>
      </c>
      <c r="E120" s="36">
        <v>9.0</v>
      </c>
      <c r="F120" s="36">
        <v>0.0</v>
      </c>
    </row>
    <row r="121">
      <c r="A121" s="30" t="s">
        <v>545</v>
      </c>
      <c r="B121" s="35" t="s">
        <v>546</v>
      </c>
      <c r="C121" s="30">
        <v>21.25</v>
      </c>
      <c r="D121" s="36">
        <v>28.0</v>
      </c>
      <c r="E121" s="36">
        <v>34.0</v>
      </c>
      <c r="F121" s="36">
        <v>0.0</v>
      </c>
    </row>
    <row r="122">
      <c r="A122" s="30" t="s">
        <v>903</v>
      </c>
      <c r="B122" s="123" t="s">
        <v>904</v>
      </c>
      <c r="C122" s="30">
        <v>11.25</v>
      </c>
      <c r="D122" s="36">
        <v>11.0</v>
      </c>
      <c r="E122" s="36">
        <v>18.0</v>
      </c>
      <c r="F122" s="36">
        <v>0.0</v>
      </c>
    </row>
    <row r="123">
      <c r="A123" s="30" t="s">
        <v>881</v>
      </c>
      <c r="B123" s="123" t="s">
        <v>882</v>
      </c>
      <c r="C123" s="30">
        <v>14.375</v>
      </c>
      <c r="D123" s="36">
        <v>10.0</v>
      </c>
      <c r="E123" s="36">
        <v>23.0</v>
      </c>
      <c r="F123" s="36">
        <v>0.0</v>
      </c>
    </row>
    <row r="124">
      <c r="A124" s="99" t="s">
        <v>404</v>
      </c>
      <c r="B124" s="123" t="s">
        <v>405</v>
      </c>
      <c r="C124" s="30">
        <v>0.0</v>
      </c>
      <c r="D124" s="36">
        <v>6.0</v>
      </c>
      <c r="E124" s="36">
        <v>0.0</v>
      </c>
      <c r="F124" s="36">
        <v>0.0</v>
      </c>
    </row>
    <row r="125">
      <c r="A125" s="30" t="s">
        <v>409</v>
      </c>
      <c r="B125" s="123" t="s">
        <v>410</v>
      </c>
      <c r="C125" s="30">
        <v>1.875</v>
      </c>
      <c r="D125" s="36">
        <v>12.0</v>
      </c>
      <c r="E125" s="36">
        <v>3.0</v>
      </c>
      <c r="F125" s="36">
        <v>0.0</v>
      </c>
    </row>
    <row r="126">
      <c r="A126" s="30" t="s">
        <v>909</v>
      </c>
      <c r="B126" s="123" t="s">
        <v>910</v>
      </c>
      <c r="C126" s="30">
        <v>6.875</v>
      </c>
      <c r="D126" s="36">
        <v>15.0</v>
      </c>
      <c r="E126" s="36">
        <v>11.0</v>
      </c>
      <c r="F126" s="36">
        <v>0.0</v>
      </c>
    </row>
    <row r="127">
      <c r="A127" s="30" t="s">
        <v>794</v>
      </c>
      <c r="B127" s="123" t="s">
        <v>795</v>
      </c>
      <c r="C127" s="30">
        <v>8.125</v>
      </c>
      <c r="D127" s="36">
        <v>23.0</v>
      </c>
      <c r="E127" s="36">
        <v>13.0</v>
      </c>
      <c r="F127" s="36">
        <v>0.0</v>
      </c>
    </row>
    <row r="128">
      <c r="A128" s="30" t="s">
        <v>922</v>
      </c>
      <c r="B128" s="123" t="s">
        <v>923</v>
      </c>
      <c r="C128" s="30">
        <v>7.5</v>
      </c>
      <c r="D128" s="36">
        <v>13.0</v>
      </c>
      <c r="E128" s="36">
        <v>12.0</v>
      </c>
      <c r="F128" s="36">
        <v>0.0</v>
      </c>
    </row>
    <row r="129">
      <c r="A129" s="30" t="s">
        <v>416</v>
      </c>
      <c r="B129" s="123" t="s">
        <v>417</v>
      </c>
      <c r="C129" s="30">
        <v>8.75</v>
      </c>
      <c r="D129" s="36">
        <v>20.0</v>
      </c>
      <c r="E129" s="36">
        <v>14.0</v>
      </c>
      <c r="F129" s="36">
        <v>0.0</v>
      </c>
    </row>
    <row r="130">
      <c r="A130" s="30" t="s">
        <v>700</v>
      </c>
      <c r="B130" s="123" t="s">
        <v>701</v>
      </c>
      <c r="C130" s="30">
        <v>18.75</v>
      </c>
      <c r="D130" s="36">
        <v>19.0</v>
      </c>
      <c r="E130" s="36">
        <v>30.0</v>
      </c>
      <c r="F130" s="36">
        <v>0.0</v>
      </c>
    </row>
    <row r="131">
      <c r="A131" s="30" t="s">
        <v>530</v>
      </c>
      <c r="B131" s="123" t="s">
        <v>531</v>
      </c>
      <c r="C131" s="30">
        <v>11.875</v>
      </c>
      <c r="D131" s="36">
        <v>39.0</v>
      </c>
      <c r="E131" s="36">
        <v>19.0</v>
      </c>
      <c r="F131" s="36">
        <v>0.0</v>
      </c>
    </row>
    <row r="132">
      <c r="A132" s="30" t="s">
        <v>421</v>
      </c>
      <c r="B132" s="123" t="s">
        <v>422</v>
      </c>
      <c r="C132" s="30">
        <v>13.125</v>
      </c>
      <c r="D132" s="36">
        <v>10.0</v>
      </c>
      <c r="E132" s="36">
        <v>21.0</v>
      </c>
      <c r="F132" s="36">
        <v>0.0</v>
      </c>
    </row>
    <row r="133">
      <c r="A133" s="30" t="s">
        <v>802</v>
      </c>
      <c r="B133" s="123" t="s">
        <v>803</v>
      </c>
      <c r="C133" s="30">
        <v>10.625</v>
      </c>
      <c r="D133" s="36">
        <v>20.0</v>
      </c>
      <c r="E133" s="36">
        <v>17.0</v>
      </c>
      <c r="F133" s="36">
        <v>0.0</v>
      </c>
    </row>
    <row r="134">
      <c r="A134" s="30" t="s">
        <v>821</v>
      </c>
      <c r="B134" s="123" t="s">
        <v>822</v>
      </c>
      <c r="C134" s="30">
        <v>13.125</v>
      </c>
      <c r="D134" s="36">
        <v>16.0</v>
      </c>
      <c r="E134" s="36">
        <v>21.0</v>
      </c>
      <c r="F134" s="36">
        <v>0.0</v>
      </c>
    </row>
    <row r="135">
      <c r="A135" s="30" t="s">
        <v>944</v>
      </c>
      <c r="B135" s="123" t="s">
        <v>945</v>
      </c>
      <c r="C135" s="30">
        <v>8.75</v>
      </c>
      <c r="D135" s="36">
        <v>10.0</v>
      </c>
      <c r="E135" s="36">
        <v>14.0</v>
      </c>
      <c r="F135" s="36">
        <v>0.0</v>
      </c>
    </row>
    <row r="136">
      <c r="A136" s="30" t="s">
        <v>656</v>
      </c>
      <c r="B136" s="31" t="s">
        <v>657</v>
      </c>
      <c r="C136" s="30">
        <v>18.75</v>
      </c>
      <c r="D136" s="36">
        <v>22.0</v>
      </c>
      <c r="E136" s="36">
        <v>30.0</v>
      </c>
      <c r="F136" s="36">
        <v>0.0</v>
      </c>
    </row>
    <row r="137">
      <c r="A137" s="30" t="s">
        <v>424</v>
      </c>
      <c r="B137" s="31" t="s">
        <v>425</v>
      </c>
      <c r="C137" s="30">
        <v>9.375</v>
      </c>
      <c r="D137" s="36">
        <v>11.0</v>
      </c>
      <c r="E137" s="36">
        <v>15.0</v>
      </c>
      <c r="F137" s="36">
        <v>0.0</v>
      </c>
    </row>
    <row r="138">
      <c r="A138" s="30" t="s">
        <v>551</v>
      </c>
      <c r="B138" s="31" t="s">
        <v>552</v>
      </c>
      <c r="C138" s="30">
        <v>18.75</v>
      </c>
      <c r="D138" s="36">
        <v>30.0</v>
      </c>
      <c r="E138" s="36">
        <v>30.0</v>
      </c>
      <c r="F138" s="36">
        <v>0.0</v>
      </c>
    </row>
    <row r="139">
      <c r="A139" s="30" t="s">
        <v>264</v>
      </c>
      <c r="B139" s="31" t="s">
        <v>427</v>
      </c>
      <c r="C139" s="30">
        <v>6.875</v>
      </c>
      <c r="D139" s="36">
        <v>14.0</v>
      </c>
      <c r="E139" s="36">
        <v>11.0</v>
      </c>
      <c r="F139" s="36">
        <v>0.0</v>
      </c>
    </row>
    <row r="140">
      <c r="A140" s="30" t="s">
        <v>831</v>
      </c>
      <c r="B140" s="31" t="s">
        <v>832</v>
      </c>
      <c r="C140" s="30">
        <v>7.5</v>
      </c>
      <c r="D140" s="36">
        <v>21.0</v>
      </c>
      <c r="E140" s="36">
        <v>12.0</v>
      </c>
      <c r="F140" s="36">
        <v>0.0</v>
      </c>
    </row>
    <row r="141">
      <c r="A141" s="30" t="s">
        <v>742</v>
      </c>
      <c r="B141" s="31" t="s">
        <v>743</v>
      </c>
      <c r="C141" s="30">
        <v>13.125</v>
      </c>
      <c r="D141" s="36">
        <v>22.0</v>
      </c>
      <c r="E141" s="36">
        <v>21.0</v>
      </c>
      <c r="F141" s="36">
        <v>0.0</v>
      </c>
    </row>
    <row r="142">
      <c r="A142" s="30" t="s">
        <v>431</v>
      </c>
      <c r="B142" s="31" t="s">
        <v>432</v>
      </c>
      <c r="C142" s="30">
        <v>15.0</v>
      </c>
      <c r="D142" s="36">
        <v>22.0</v>
      </c>
      <c r="E142" s="36">
        <v>24.0</v>
      </c>
      <c r="F142" s="36">
        <v>0.0</v>
      </c>
    </row>
    <row r="143">
      <c r="A143" s="30" t="s">
        <v>915</v>
      </c>
      <c r="B143" s="31" t="s">
        <v>916</v>
      </c>
      <c r="C143" s="30">
        <v>5.0</v>
      </c>
      <c r="D143" s="36">
        <v>16.0</v>
      </c>
      <c r="E143" s="36">
        <v>8.0</v>
      </c>
      <c r="F143" s="36">
        <v>0.0</v>
      </c>
    </row>
    <row r="144">
      <c r="A144" s="99" t="s">
        <v>849</v>
      </c>
      <c r="B144" s="31" t="s">
        <v>850</v>
      </c>
      <c r="C144" s="30">
        <v>15.0</v>
      </c>
      <c r="D144" s="36">
        <v>12.0</v>
      </c>
      <c r="E144" s="36">
        <v>24.0</v>
      </c>
      <c r="F144" s="36">
        <v>0.0</v>
      </c>
    </row>
    <row r="145">
      <c r="A145" s="30" t="s">
        <v>750</v>
      </c>
      <c r="B145" s="124" t="s">
        <v>751</v>
      </c>
      <c r="C145" s="30">
        <v>11.875</v>
      </c>
      <c r="D145" s="36">
        <v>22.0</v>
      </c>
      <c r="E145" s="36">
        <v>19.0</v>
      </c>
      <c r="F145" s="36">
        <v>0.0</v>
      </c>
    </row>
    <row r="146">
      <c r="A146" s="30" t="s">
        <v>932</v>
      </c>
      <c r="B146" s="124" t="s">
        <v>933</v>
      </c>
      <c r="C146" s="30">
        <v>14.375</v>
      </c>
      <c r="D146" s="36">
        <v>5.0</v>
      </c>
      <c r="E146" s="36">
        <v>23.0</v>
      </c>
      <c r="F146" s="36">
        <v>0.0</v>
      </c>
    </row>
    <row r="147">
      <c r="A147" s="30" t="s">
        <v>899</v>
      </c>
      <c r="B147" s="124" t="s">
        <v>900</v>
      </c>
      <c r="C147" s="30">
        <v>3.75</v>
      </c>
      <c r="D147" s="36">
        <v>19.0</v>
      </c>
      <c r="E147" s="36">
        <v>6.0</v>
      </c>
      <c r="F147" s="36">
        <v>0.0</v>
      </c>
    </row>
    <row r="148">
      <c r="A148" s="30" t="s">
        <v>722</v>
      </c>
      <c r="B148" s="124" t="s">
        <v>723</v>
      </c>
      <c r="C148" s="30">
        <v>19.375</v>
      </c>
      <c r="D148" s="36">
        <v>17.0</v>
      </c>
      <c r="E148" s="36">
        <v>31.0</v>
      </c>
      <c r="F148" s="36">
        <v>0.0</v>
      </c>
    </row>
    <row r="150">
      <c r="D150" s="32">
        <f t="shared" ref="D150:F150" si="2">COUNTIF(D2:D148,0)</f>
        <v>0</v>
      </c>
      <c r="E150" s="32">
        <f t="shared" si="2"/>
        <v>2</v>
      </c>
      <c r="F150" s="32">
        <f t="shared" si="2"/>
        <v>144</v>
      </c>
    </row>
  </sheetData>
  <autoFilter ref="$A$1:$F$148"/>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9.38"/>
  </cols>
  <sheetData>
    <row r="1">
      <c r="A1" s="1" t="s">
        <v>796</v>
      </c>
      <c r="B1" s="1" t="s">
        <v>2</v>
      </c>
      <c r="C1" s="1" t="s">
        <v>451</v>
      </c>
      <c r="D1" s="1" t="s">
        <v>452</v>
      </c>
      <c r="E1" s="1" t="s">
        <v>453</v>
      </c>
      <c r="F1" s="1" t="s">
        <v>457</v>
      </c>
    </row>
    <row r="2">
      <c r="A2" s="30" t="s">
        <v>565</v>
      </c>
      <c r="B2" s="113" t="s">
        <v>566</v>
      </c>
      <c r="C2" s="30">
        <v>26.0</v>
      </c>
      <c r="D2" s="30">
        <v>33.0</v>
      </c>
      <c r="E2" s="30">
        <v>2.0</v>
      </c>
      <c r="F2" s="30">
        <v>47.29166667</v>
      </c>
    </row>
    <row r="3">
      <c r="A3" s="30" t="s">
        <v>502</v>
      </c>
      <c r="B3" s="113" t="s">
        <v>503</v>
      </c>
      <c r="C3" s="30">
        <v>30.0</v>
      </c>
      <c r="D3" s="30">
        <v>40.0</v>
      </c>
      <c r="E3" s="30">
        <v>0.0</v>
      </c>
      <c r="F3" s="30">
        <v>55.0</v>
      </c>
    </row>
    <row r="4">
      <c r="A4" s="30" t="s">
        <v>863</v>
      </c>
      <c r="B4" s="113" t="s">
        <v>864</v>
      </c>
      <c r="C4" s="30">
        <v>17.0</v>
      </c>
      <c r="D4" s="30">
        <v>14.0</v>
      </c>
      <c r="E4" s="30">
        <v>0.0</v>
      </c>
      <c r="F4" s="30">
        <v>25.75</v>
      </c>
    </row>
    <row r="5">
      <c r="A5" s="30" t="s">
        <v>469</v>
      </c>
      <c r="B5" s="113" t="s">
        <v>470</v>
      </c>
      <c r="C5" s="30">
        <v>40.0</v>
      </c>
      <c r="D5" s="30">
        <v>35.0</v>
      </c>
      <c r="E5" s="30">
        <v>0.0</v>
      </c>
      <c r="F5" s="30">
        <v>61.875</v>
      </c>
      <c r="H5" s="108" t="s">
        <v>987</v>
      </c>
      <c r="I5" s="108">
        <v>67.0</v>
      </c>
    </row>
    <row r="6">
      <c r="A6" s="30" t="s">
        <v>569</v>
      </c>
      <c r="B6" s="113" t="s">
        <v>570</v>
      </c>
      <c r="C6" s="30">
        <v>25.0</v>
      </c>
      <c r="D6" s="30">
        <v>32.0</v>
      </c>
      <c r="E6" s="30">
        <v>6.0</v>
      </c>
      <c r="F6" s="30">
        <v>47.0</v>
      </c>
      <c r="H6" s="112"/>
      <c r="I6" s="116" t="s">
        <v>4</v>
      </c>
      <c r="J6" s="116" t="s">
        <v>983</v>
      </c>
      <c r="K6" s="116" t="s">
        <v>980</v>
      </c>
    </row>
    <row r="7">
      <c r="A7" s="30" t="s">
        <v>486</v>
      </c>
      <c r="B7" s="113" t="s">
        <v>487</v>
      </c>
      <c r="C7" s="30">
        <v>34.0</v>
      </c>
      <c r="D7" s="30">
        <v>36.0</v>
      </c>
      <c r="E7" s="30">
        <v>3.0</v>
      </c>
      <c r="F7" s="30">
        <v>57.5</v>
      </c>
      <c r="H7" s="125" t="s">
        <v>60</v>
      </c>
      <c r="I7" s="118">
        <f t="shared" ref="I7:K7" si="1">COUNTIF(C2:C40, "&lt;&gt;0")</f>
        <v>39</v>
      </c>
      <c r="J7" s="118">
        <f t="shared" si="1"/>
        <v>39</v>
      </c>
      <c r="K7" s="118">
        <f t="shared" si="1"/>
        <v>28</v>
      </c>
    </row>
    <row r="8">
      <c r="A8" s="30" t="s">
        <v>633</v>
      </c>
      <c r="B8" s="113" t="s">
        <v>634</v>
      </c>
      <c r="C8" s="30">
        <v>22.0</v>
      </c>
      <c r="D8" s="30">
        <v>29.0</v>
      </c>
      <c r="E8" s="30">
        <v>5.0</v>
      </c>
      <c r="F8" s="30">
        <v>41.79166667</v>
      </c>
      <c r="H8" s="125" t="s">
        <v>975</v>
      </c>
      <c r="I8" s="118">
        <f t="shared" ref="I8:K8" si="2">COUNTIF(C41:C94, "&lt;&gt;0")</f>
        <v>54</v>
      </c>
      <c r="J8" s="118">
        <f t="shared" si="2"/>
        <v>51</v>
      </c>
      <c r="K8" s="118">
        <f t="shared" si="2"/>
        <v>21</v>
      </c>
    </row>
    <row r="9">
      <c r="A9" s="30" t="s">
        <v>474</v>
      </c>
      <c r="B9" s="113" t="s">
        <v>475</v>
      </c>
      <c r="C9" s="30">
        <v>38.0</v>
      </c>
      <c r="D9" s="30">
        <v>35.0</v>
      </c>
      <c r="E9" s="30">
        <v>0.0</v>
      </c>
      <c r="F9" s="30">
        <v>59.875</v>
      </c>
      <c r="H9" s="125" t="s">
        <v>970</v>
      </c>
      <c r="I9" s="118">
        <f t="shared" ref="I9:K9" si="3">COUNTIF(C95:C142, "&lt;&gt;0")</f>
        <v>48</v>
      </c>
      <c r="J9" s="118">
        <f t="shared" si="3"/>
        <v>48</v>
      </c>
      <c r="K9" s="118">
        <f t="shared" si="3"/>
        <v>5</v>
      </c>
    </row>
    <row r="10">
      <c r="A10" s="30" t="s">
        <v>496</v>
      </c>
      <c r="B10" s="113" t="s">
        <v>497</v>
      </c>
      <c r="C10" s="30">
        <v>34.0</v>
      </c>
      <c r="D10" s="30">
        <v>31.0</v>
      </c>
      <c r="E10" s="30">
        <v>6.0</v>
      </c>
      <c r="F10" s="30">
        <v>55.375</v>
      </c>
      <c r="H10" s="125" t="s">
        <v>976</v>
      </c>
      <c r="I10" s="118">
        <f>COUNTIF(B143:B154, "&lt;&gt;0")</f>
        <v>12</v>
      </c>
      <c r="J10" s="118">
        <f t="shared" ref="J10:K10" si="4">COUNTIF(D143:D154, "&lt;&gt;0")</f>
        <v>12</v>
      </c>
      <c r="K10" s="118">
        <f t="shared" si="4"/>
        <v>0</v>
      </c>
    </row>
    <row r="11">
      <c r="A11" s="30" t="s">
        <v>471</v>
      </c>
      <c r="B11" s="113" t="s">
        <v>80</v>
      </c>
      <c r="C11" s="30">
        <v>37.0</v>
      </c>
      <c r="D11" s="30">
        <v>38.0</v>
      </c>
      <c r="E11" s="30">
        <v>3.0</v>
      </c>
      <c r="F11" s="30">
        <v>61.75</v>
      </c>
      <c r="H11" s="126" t="s">
        <v>977</v>
      </c>
      <c r="I11" s="118">
        <f>COUNTIF(B155:B170, "&lt;&gt;0")</f>
        <v>16</v>
      </c>
      <c r="J11" s="118">
        <f t="shared" ref="J11:K11" si="5">COUNTIF(D155:D170, "&lt;&gt;0")</f>
        <v>16</v>
      </c>
      <c r="K11" s="118">
        <f t="shared" si="5"/>
        <v>10</v>
      </c>
    </row>
    <row r="12">
      <c r="A12" s="30" t="s">
        <v>467</v>
      </c>
      <c r="B12" s="113" t="s">
        <v>468</v>
      </c>
      <c r="C12" s="30">
        <v>43.0</v>
      </c>
      <c r="D12" s="30">
        <v>28.0</v>
      </c>
      <c r="E12" s="30">
        <v>6.0</v>
      </c>
      <c r="F12" s="30">
        <v>62.5</v>
      </c>
      <c r="H12" s="127" t="s">
        <v>988</v>
      </c>
      <c r="I12" s="128">
        <f t="shared" ref="I12:K12" si="6">SUM(I7:I11)</f>
        <v>169</v>
      </c>
      <c r="J12" s="128">
        <f t="shared" si="6"/>
        <v>166</v>
      </c>
      <c r="K12" s="128">
        <f t="shared" si="6"/>
        <v>64</v>
      </c>
    </row>
    <row r="13">
      <c r="A13" s="30" t="s">
        <v>534</v>
      </c>
      <c r="B13" s="113" t="s">
        <v>535</v>
      </c>
      <c r="C13" s="30">
        <v>34.0</v>
      </c>
      <c r="D13" s="30">
        <v>24.0</v>
      </c>
      <c r="E13" s="30">
        <v>3.0</v>
      </c>
      <c r="F13" s="30">
        <v>50.0</v>
      </c>
      <c r="H13" s="30"/>
      <c r="I13" s="30"/>
      <c r="J13" s="30"/>
      <c r="K13" s="30"/>
    </row>
    <row r="14">
      <c r="A14" s="30" t="s">
        <v>684</v>
      </c>
      <c r="B14" s="113" t="s">
        <v>685</v>
      </c>
      <c r="C14" s="30">
        <v>15.0</v>
      </c>
      <c r="D14" s="30">
        <v>35.0</v>
      </c>
      <c r="E14" s="30">
        <v>6.0</v>
      </c>
      <c r="F14" s="30">
        <v>38.875</v>
      </c>
      <c r="H14" s="30"/>
      <c r="I14" s="30"/>
      <c r="J14" s="30"/>
      <c r="K14" s="30"/>
    </row>
    <row r="15">
      <c r="A15" s="30" t="s">
        <v>516</v>
      </c>
      <c r="B15" s="113" t="s">
        <v>517</v>
      </c>
      <c r="C15" s="30">
        <v>33.0</v>
      </c>
      <c r="D15" s="30">
        <v>30.0</v>
      </c>
      <c r="E15" s="30">
        <v>0.0</v>
      </c>
      <c r="F15" s="30">
        <v>51.75</v>
      </c>
      <c r="H15" s="30"/>
      <c r="I15" s="30"/>
      <c r="J15" s="30"/>
      <c r="K15" s="30"/>
    </row>
    <row r="16">
      <c r="A16" s="30" t="s">
        <v>800</v>
      </c>
      <c r="B16" s="113" t="s">
        <v>801</v>
      </c>
      <c r="C16" s="30">
        <v>17.0</v>
      </c>
      <c r="D16" s="30">
        <v>22.0</v>
      </c>
      <c r="E16" s="30">
        <v>0.0</v>
      </c>
      <c r="F16" s="30">
        <v>30.75</v>
      </c>
    </row>
    <row r="17">
      <c r="A17" s="99" t="s">
        <v>557</v>
      </c>
      <c r="B17" s="113" t="s">
        <v>558</v>
      </c>
      <c r="C17" s="30">
        <v>33.0</v>
      </c>
      <c r="D17" s="30">
        <v>24.0</v>
      </c>
      <c r="E17" s="30">
        <v>0.0</v>
      </c>
      <c r="F17" s="30">
        <v>48.0</v>
      </c>
    </row>
    <row r="18">
      <c r="A18" s="30" t="s">
        <v>478</v>
      </c>
      <c r="B18" s="113" t="s">
        <v>479</v>
      </c>
      <c r="C18" s="30">
        <v>35.0</v>
      </c>
      <c r="D18" s="30">
        <v>36.0</v>
      </c>
      <c r="E18" s="30">
        <v>6.0</v>
      </c>
      <c r="F18" s="30">
        <v>59.5</v>
      </c>
    </row>
    <row r="19">
      <c r="A19" s="30" t="s">
        <v>490</v>
      </c>
      <c r="B19" s="113" t="s">
        <v>491</v>
      </c>
      <c r="C19" s="30">
        <v>32.0</v>
      </c>
      <c r="D19" s="30">
        <v>37.0</v>
      </c>
      <c r="E19" s="30">
        <v>6.0</v>
      </c>
      <c r="F19" s="30">
        <v>57.125</v>
      </c>
    </row>
    <row r="20">
      <c r="A20" s="30" t="s">
        <v>488</v>
      </c>
      <c r="B20" s="113" t="s">
        <v>489</v>
      </c>
      <c r="C20" s="30">
        <v>37.0</v>
      </c>
      <c r="D20" s="30">
        <v>30.0</v>
      </c>
      <c r="E20" s="30">
        <v>5.0</v>
      </c>
      <c r="F20" s="30">
        <v>57.41666667</v>
      </c>
    </row>
    <row r="21">
      <c r="A21" s="30" t="s">
        <v>82</v>
      </c>
      <c r="B21" s="113" t="s">
        <v>83</v>
      </c>
      <c r="C21" s="30">
        <v>34.0</v>
      </c>
      <c r="D21" s="30">
        <v>36.0</v>
      </c>
      <c r="E21" s="30">
        <v>6.0</v>
      </c>
      <c r="F21" s="30">
        <v>58.5</v>
      </c>
    </row>
    <row r="22">
      <c r="A22" s="30" t="s">
        <v>85</v>
      </c>
      <c r="B22" s="113" t="s">
        <v>86</v>
      </c>
      <c r="C22" s="30">
        <v>35.0</v>
      </c>
      <c r="D22" s="30">
        <v>36.0</v>
      </c>
      <c r="E22" s="30">
        <v>0.0</v>
      </c>
      <c r="F22" s="30">
        <v>57.5</v>
      </c>
    </row>
    <row r="23">
      <c r="A23" s="30" t="s">
        <v>482</v>
      </c>
      <c r="B23" s="113" t="s">
        <v>483</v>
      </c>
      <c r="C23" s="30">
        <v>34.0</v>
      </c>
      <c r="D23" s="30">
        <v>36.0</v>
      </c>
      <c r="E23" s="30">
        <v>6.0</v>
      </c>
      <c r="F23" s="30">
        <v>58.5</v>
      </c>
    </row>
    <row r="24">
      <c r="A24" s="30" t="s">
        <v>88</v>
      </c>
      <c r="B24" s="113" t="s">
        <v>89</v>
      </c>
      <c r="C24" s="30">
        <v>37.0</v>
      </c>
      <c r="D24" s="30">
        <v>29.0</v>
      </c>
      <c r="E24" s="30">
        <v>5.0</v>
      </c>
      <c r="F24" s="30">
        <v>56.79166667</v>
      </c>
    </row>
    <row r="25">
      <c r="A25" s="30" t="s">
        <v>674</v>
      </c>
      <c r="B25" s="113" t="s">
        <v>675</v>
      </c>
      <c r="C25" s="30">
        <v>15.0</v>
      </c>
      <c r="D25" s="30">
        <v>36.0</v>
      </c>
      <c r="E25" s="30">
        <v>6.0</v>
      </c>
      <c r="F25" s="30">
        <v>39.5</v>
      </c>
    </row>
    <row r="26">
      <c r="A26" s="30" t="s">
        <v>510</v>
      </c>
      <c r="B26" s="113" t="s">
        <v>511</v>
      </c>
      <c r="C26" s="30">
        <v>33.0</v>
      </c>
      <c r="D26" s="30">
        <v>30.0</v>
      </c>
      <c r="E26" s="30">
        <v>2.0</v>
      </c>
      <c r="F26" s="30">
        <v>52.41666667</v>
      </c>
    </row>
    <row r="27">
      <c r="A27" s="30" t="s">
        <v>465</v>
      </c>
      <c r="B27" s="113" t="s">
        <v>466</v>
      </c>
      <c r="C27" s="30">
        <v>38.0</v>
      </c>
      <c r="D27" s="30">
        <v>38.0</v>
      </c>
      <c r="E27" s="30">
        <v>6.0</v>
      </c>
      <c r="F27" s="30">
        <v>63.75</v>
      </c>
    </row>
    <row r="28">
      <c r="A28" s="30" t="s">
        <v>619</v>
      </c>
      <c r="B28" s="113" t="s">
        <v>620</v>
      </c>
      <c r="C28" s="30">
        <v>25.0</v>
      </c>
      <c r="D28" s="30">
        <v>28.0</v>
      </c>
      <c r="E28" s="30">
        <v>0.0</v>
      </c>
      <c r="F28" s="30">
        <v>42.5</v>
      </c>
    </row>
    <row r="29">
      <c r="A29" s="30" t="s">
        <v>547</v>
      </c>
      <c r="B29" s="113" t="s">
        <v>548</v>
      </c>
      <c r="C29" s="30">
        <v>30.0</v>
      </c>
      <c r="D29" s="30">
        <v>27.0</v>
      </c>
      <c r="E29" s="30">
        <v>6.0</v>
      </c>
      <c r="F29" s="30">
        <v>48.875</v>
      </c>
    </row>
    <row r="30">
      <c r="A30" s="30" t="s">
        <v>883</v>
      </c>
      <c r="B30" s="113" t="s">
        <v>884</v>
      </c>
      <c r="C30" s="30">
        <v>18.0</v>
      </c>
      <c r="D30" s="30">
        <v>10.0</v>
      </c>
      <c r="E30" s="30">
        <v>0.0</v>
      </c>
      <c r="F30" s="30">
        <v>24.25</v>
      </c>
    </row>
    <row r="31">
      <c r="A31" s="30" t="s">
        <v>682</v>
      </c>
      <c r="B31" s="113" t="s">
        <v>683</v>
      </c>
      <c r="C31" s="30">
        <v>22.0</v>
      </c>
      <c r="D31" s="30">
        <v>24.0</v>
      </c>
      <c r="E31" s="30">
        <v>6.0</v>
      </c>
      <c r="F31" s="30">
        <v>39.0</v>
      </c>
    </row>
    <row r="32">
      <c r="A32" s="30" t="s">
        <v>459</v>
      </c>
      <c r="B32" s="113" t="s">
        <v>460</v>
      </c>
      <c r="C32" s="30">
        <v>42.0</v>
      </c>
      <c r="D32" s="30">
        <v>36.0</v>
      </c>
      <c r="E32" s="30">
        <v>6.0</v>
      </c>
      <c r="F32" s="30">
        <v>66.5</v>
      </c>
    </row>
    <row r="33">
      <c r="A33" s="30" t="s">
        <v>480</v>
      </c>
      <c r="B33" s="113" t="s">
        <v>481</v>
      </c>
      <c r="C33" s="30">
        <v>36.0</v>
      </c>
      <c r="D33" s="30">
        <v>34.0</v>
      </c>
      <c r="E33" s="30">
        <v>6.0</v>
      </c>
      <c r="F33" s="30">
        <v>59.25</v>
      </c>
    </row>
    <row r="34">
      <c r="A34" s="30" t="s">
        <v>494</v>
      </c>
      <c r="B34" s="113" t="s">
        <v>495</v>
      </c>
      <c r="C34" s="30">
        <v>34.0</v>
      </c>
      <c r="D34" s="30">
        <v>33.0</v>
      </c>
      <c r="E34" s="30">
        <v>3.0</v>
      </c>
      <c r="F34" s="30">
        <v>55.625</v>
      </c>
    </row>
    <row r="35">
      <c r="A35" s="30" t="s">
        <v>461</v>
      </c>
      <c r="B35" s="113" t="s">
        <v>462</v>
      </c>
      <c r="C35" s="30">
        <v>41.0</v>
      </c>
      <c r="D35" s="30">
        <v>36.0</v>
      </c>
      <c r="E35" s="30">
        <v>6.0</v>
      </c>
      <c r="F35" s="30">
        <v>65.5</v>
      </c>
    </row>
    <row r="36">
      <c r="A36" s="30" t="s">
        <v>484</v>
      </c>
      <c r="B36" s="113" t="s">
        <v>485</v>
      </c>
      <c r="C36" s="30">
        <v>34.0</v>
      </c>
      <c r="D36" s="30">
        <v>36.0</v>
      </c>
      <c r="E36" s="30">
        <v>6.0</v>
      </c>
      <c r="F36" s="30">
        <v>58.5</v>
      </c>
    </row>
    <row r="37">
      <c r="A37" s="30" t="s">
        <v>472</v>
      </c>
      <c r="B37" s="113" t="s">
        <v>473</v>
      </c>
      <c r="C37" s="30">
        <v>38.0</v>
      </c>
      <c r="D37" s="30">
        <v>34.0</v>
      </c>
      <c r="E37" s="30">
        <v>6.0</v>
      </c>
      <c r="F37" s="30">
        <v>61.25</v>
      </c>
    </row>
    <row r="38">
      <c r="A38" s="30" t="s">
        <v>476</v>
      </c>
      <c r="B38" s="113" t="s">
        <v>477</v>
      </c>
      <c r="C38" s="30">
        <v>40.0</v>
      </c>
      <c r="D38" s="30">
        <v>38.0</v>
      </c>
      <c r="E38" s="30">
        <v>6.0</v>
      </c>
      <c r="F38" s="30">
        <v>65.75</v>
      </c>
    </row>
    <row r="39">
      <c r="A39" s="30" t="s">
        <v>91</v>
      </c>
      <c r="B39" s="113" t="s">
        <v>92</v>
      </c>
      <c r="C39" s="30">
        <v>26.0</v>
      </c>
      <c r="D39" s="30">
        <v>34.0</v>
      </c>
      <c r="E39" s="30">
        <v>6.0</v>
      </c>
      <c r="F39" s="30">
        <v>49.25</v>
      </c>
    </row>
    <row r="40">
      <c r="A40" s="30" t="s">
        <v>536</v>
      </c>
      <c r="B40" s="113" t="s">
        <v>537</v>
      </c>
      <c r="C40" s="30">
        <v>25.0</v>
      </c>
      <c r="D40" s="30">
        <v>40.0</v>
      </c>
      <c r="E40" s="30">
        <v>0.0</v>
      </c>
      <c r="F40" s="30">
        <v>50.0</v>
      </c>
    </row>
    <row r="41">
      <c r="A41" s="30" t="s">
        <v>938</v>
      </c>
      <c r="B41" s="119" t="s">
        <v>939</v>
      </c>
      <c r="C41" s="30">
        <v>12.0</v>
      </c>
      <c r="D41" s="30">
        <v>11.0</v>
      </c>
      <c r="E41" s="30">
        <v>0.0</v>
      </c>
      <c r="F41" s="30">
        <v>18.875</v>
      </c>
    </row>
    <row r="42">
      <c r="A42" s="30" t="s">
        <v>696</v>
      </c>
      <c r="B42" s="119" t="s">
        <v>697</v>
      </c>
      <c r="C42" s="30">
        <v>20.0</v>
      </c>
      <c r="D42" s="30">
        <v>29.0</v>
      </c>
      <c r="E42" s="30">
        <v>0.0</v>
      </c>
      <c r="F42" s="30">
        <v>38.125</v>
      </c>
    </row>
    <row r="43">
      <c r="A43" s="30" t="s">
        <v>784</v>
      </c>
      <c r="B43" s="119" t="s">
        <v>785</v>
      </c>
      <c r="C43" s="30">
        <v>18.0</v>
      </c>
      <c r="D43" s="30">
        <v>21.0</v>
      </c>
      <c r="E43" s="30">
        <v>0.0</v>
      </c>
      <c r="F43" s="30">
        <v>31.125</v>
      </c>
    </row>
    <row r="44">
      <c r="A44" s="30" t="s">
        <v>736</v>
      </c>
      <c r="B44" s="119" t="s">
        <v>737</v>
      </c>
      <c r="C44" s="30">
        <v>19.0</v>
      </c>
      <c r="D44" s="30">
        <v>26.0</v>
      </c>
      <c r="E44" s="30">
        <v>0.0</v>
      </c>
      <c r="F44" s="30">
        <v>35.25</v>
      </c>
    </row>
    <row r="45">
      <c r="A45" s="30" t="s">
        <v>889</v>
      </c>
      <c r="B45" s="119" t="s">
        <v>890</v>
      </c>
      <c r="C45" s="30">
        <v>13.0</v>
      </c>
      <c r="D45" s="30">
        <v>17.0</v>
      </c>
      <c r="E45" s="30">
        <v>0.0</v>
      </c>
      <c r="F45" s="30">
        <v>23.625</v>
      </c>
    </row>
    <row r="46">
      <c r="A46" s="30" t="s">
        <v>706</v>
      </c>
      <c r="B46" s="119" t="s">
        <v>707</v>
      </c>
      <c r="C46" s="30">
        <v>19.0</v>
      </c>
      <c r="D46" s="30">
        <v>26.0</v>
      </c>
      <c r="E46" s="30">
        <v>6.0</v>
      </c>
      <c r="F46" s="30">
        <v>37.25</v>
      </c>
    </row>
    <row r="47">
      <c r="A47" s="30" t="s">
        <v>512</v>
      </c>
      <c r="B47" s="119" t="s">
        <v>513</v>
      </c>
      <c r="C47" s="30">
        <v>29.0</v>
      </c>
      <c r="D47" s="30">
        <v>34.0</v>
      </c>
      <c r="E47" s="30">
        <v>6.0</v>
      </c>
      <c r="F47" s="30">
        <v>52.25</v>
      </c>
    </row>
    <row r="48">
      <c r="A48" s="30" t="s">
        <v>109</v>
      </c>
      <c r="B48" s="119" t="s">
        <v>110</v>
      </c>
      <c r="C48" s="30">
        <v>19.0</v>
      </c>
      <c r="D48" s="30">
        <v>12.0</v>
      </c>
      <c r="E48" s="30">
        <v>0.0</v>
      </c>
      <c r="F48" s="30">
        <v>26.5</v>
      </c>
    </row>
    <row r="49">
      <c r="A49" s="30" t="s">
        <v>621</v>
      </c>
      <c r="B49" s="119" t="s">
        <v>622</v>
      </c>
      <c r="C49" s="30">
        <v>21.0</v>
      </c>
      <c r="D49" s="30">
        <v>34.0</v>
      </c>
      <c r="E49" s="30">
        <v>0.0</v>
      </c>
      <c r="F49" s="30">
        <v>42.25</v>
      </c>
    </row>
    <row r="50">
      <c r="A50" s="30" t="s">
        <v>498</v>
      </c>
      <c r="B50" s="119" t="s">
        <v>499</v>
      </c>
      <c r="C50" s="30">
        <v>32.0</v>
      </c>
      <c r="D50" s="30">
        <v>34.0</v>
      </c>
      <c r="E50" s="30">
        <v>6.0</v>
      </c>
      <c r="F50" s="30">
        <v>55.25</v>
      </c>
    </row>
    <row r="51">
      <c r="A51" s="30" t="s">
        <v>112</v>
      </c>
      <c r="B51" s="119" t="s">
        <v>113</v>
      </c>
      <c r="C51" s="30">
        <v>16.0</v>
      </c>
      <c r="D51" s="30">
        <v>26.0</v>
      </c>
      <c r="E51" s="30">
        <v>3.0</v>
      </c>
      <c r="F51" s="30">
        <v>33.25</v>
      </c>
    </row>
    <row r="52">
      <c r="A52" s="30" t="s">
        <v>115</v>
      </c>
      <c r="B52" s="119" t="s">
        <v>116</v>
      </c>
      <c r="C52" s="30">
        <v>22.0</v>
      </c>
      <c r="D52" s="30">
        <v>23.0</v>
      </c>
      <c r="E52" s="30">
        <v>0.0</v>
      </c>
      <c r="F52" s="30">
        <v>36.375</v>
      </c>
    </row>
    <row r="53">
      <c r="A53" s="30" t="s">
        <v>118</v>
      </c>
      <c r="B53" s="119" t="s">
        <v>119</v>
      </c>
      <c r="C53" s="30">
        <v>21.0</v>
      </c>
      <c r="D53" s="30">
        <v>27.0</v>
      </c>
      <c r="E53" s="30">
        <v>3.0</v>
      </c>
      <c r="F53" s="30">
        <v>38.875</v>
      </c>
    </row>
    <row r="54">
      <c r="A54" s="30" t="s">
        <v>650</v>
      </c>
      <c r="B54" s="119" t="s">
        <v>651</v>
      </c>
      <c r="C54" s="30">
        <v>22.0</v>
      </c>
      <c r="D54" s="30">
        <v>30.0</v>
      </c>
      <c r="E54" s="30">
        <v>0.0</v>
      </c>
      <c r="F54" s="30">
        <v>40.75</v>
      </c>
    </row>
    <row r="55">
      <c r="A55" s="30" t="s">
        <v>599</v>
      </c>
      <c r="B55" s="119" t="s">
        <v>600</v>
      </c>
      <c r="C55" s="30">
        <v>24.0</v>
      </c>
      <c r="D55" s="30">
        <v>30.0</v>
      </c>
      <c r="E55" s="30">
        <v>6.0</v>
      </c>
      <c r="F55" s="30">
        <v>44.75</v>
      </c>
    </row>
    <row r="56">
      <c r="A56" s="30" t="s">
        <v>571</v>
      </c>
      <c r="B56" s="119" t="s">
        <v>572</v>
      </c>
      <c r="C56" s="30">
        <v>23.0</v>
      </c>
      <c r="D56" s="30">
        <v>35.0</v>
      </c>
      <c r="E56" s="30">
        <v>6.0</v>
      </c>
      <c r="F56" s="30">
        <v>46.875</v>
      </c>
    </row>
    <row r="57">
      <c r="A57" s="30" t="s">
        <v>954</v>
      </c>
      <c r="B57" s="119" t="s">
        <v>955</v>
      </c>
      <c r="C57" s="30">
        <v>17.0</v>
      </c>
      <c r="D57" s="30">
        <v>0.0</v>
      </c>
      <c r="E57" s="30">
        <v>0.0</v>
      </c>
      <c r="F57" s="30">
        <v>17.0</v>
      </c>
    </row>
    <row r="58">
      <c r="A58" s="30" t="s">
        <v>123</v>
      </c>
      <c r="B58" s="119" t="s">
        <v>124</v>
      </c>
      <c r="C58" s="30">
        <v>21.0</v>
      </c>
      <c r="D58" s="30">
        <v>33.0</v>
      </c>
      <c r="E58" s="30">
        <v>0.0</v>
      </c>
      <c r="F58" s="30">
        <v>41.625</v>
      </c>
    </row>
    <row r="59">
      <c r="A59" s="30" t="s">
        <v>676</v>
      </c>
      <c r="B59" s="119" t="s">
        <v>677</v>
      </c>
      <c r="C59" s="30">
        <v>22.0</v>
      </c>
      <c r="D59" s="30">
        <v>28.0</v>
      </c>
      <c r="E59" s="30">
        <v>0.0</v>
      </c>
      <c r="F59" s="30">
        <v>39.5</v>
      </c>
    </row>
    <row r="60">
      <c r="A60" s="30" t="s">
        <v>891</v>
      </c>
      <c r="B60" s="119" t="s">
        <v>892</v>
      </c>
      <c r="C60" s="30">
        <v>19.0</v>
      </c>
      <c r="D60" s="30">
        <v>7.0</v>
      </c>
      <c r="E60" s="30">
        <v>0.0</v>
      </c>
      <c r="F60" s="30">
        <v>23.375</v>
      </c>
    </row>
    <row r="61">
      <c r="A61" s="30" t="s">
        <v>893</v>
      </c>
      <c r="B61" s="119" t="s">
        <v>894</v>
      </c>
      <c r="C61" s="30">
        <v>11.0</v>
      </c>
      <c r="D61" s="30">
        <v>18.0</v>
      </c>
      <c r="E61" s="30">
        <v>3.0</v>
      </c>
      <c r="F61" s="30">
        <v>23.25</v>
      </c>
    </row>
    <row r="62">
      <c r="A62" s="30" t="s">
        <v>126</v>
      </c>
      <c r="B62" s="119" t="s">
        <v>127</v>
      </c>
      <c r="C62" s="30">
        <v>14.0</v>
      </c>
      <c r="D62" s="30">
        <v>35.0</v>
      </c>
      <c r="E62" s="30">
        <v>0.0</v>
      </c>
      <c r="F62" s="30">
        <v>35.875</v>
      </c>
    </row>
    <row r="63">
      <c r="A63" s="30" t="s">
        <v>960</v>
      </c>
      <c r="B63" s="119" t="s">
        <v>961</v>
      </c>
      <c r="C63" s="30">
        <v>11.0</v>
      </c>
      <c r="D63" s="30">
        <v>0.0</v>
      </c>
      <c r="E63" s="30">
        <v>0.0</v>
      </c>
      <c r="F63" s="30">
        <v>11.0</v>
      </c>
    </row>
    <row r="64">
      <c r="A64" s="30" t="s">
        <v>129</v>
      </c>
      <c r="B64" s="119" t="s">
        <v>130</v>
      </c>
      <c r="C64" s="30">
        <v>22.0</v>
      </c>
      <c r="D64" s="30">
        <v>23.0</v>
      </c>
      <c r="E64" s="30">
        <v>0.0</v>
      </c>
      <c r="F64" s="30">
        <v>36.375</v>
      </c>
    </row>
    <row r="65">
      <c r="A65" s="30" t="s">
        <v>132</v>
      </c>
      <c r="B65" s="119" t="s">
        <v>133</v>
      </c>
      <c r="C65" s="30">
        <v>21.0</v>
      </c>
      <c r="D65" s="30">
        <v>26.0</v>
      </c>
      <c r="E65" s="30">
        <v>0.0</v>
      </c>
      <c r="F65" s="30">
        <v>37.25</v>
      </c>
    </row>
    <row r="66">
      <c r="A66" s="30" t="s">
        <v>962</v>
      </c>
      <c r="B66" s="119" t="s">
        <v>963</v>
      </c>
      <c r="C66" s="30">
        <v>11.0</v>
      </c>
      <c r="D66" s="30">
        <v>0.0</v>
      </c>
      <c r="E66" s="30">
        <v>0.0</v>
      </c>
      <c r="F66" s="30">
        <v>11.0</v>
      </c>
    </row>
    <row r="67">
      <c r="A67" s="30" t="s">
        <v>644</v>
      </c>
      <c r="B67" s="119" t="s">
        <v>645</v>
      </c>
      <c r="C67" s="30">
        <v>17.0</v>
      </c>
      <c r="D67" s="30">
        <v>39.0</v>
      </c>
      <c r="E67" s="30">
        <v>0.0</v>
      </c>
      <c r="F67" s="30">
        <v>41.375</v>
      </c>
    </row>
    <row r="68">
      <c r="A68" s="30" t="s">
        <v>833</v>
      </c>
      <c r="B68" s="119" t="s">
        <v>834</v>
      </c>
      <c r="C68" s="30">
        <v>20.0</v>
      </c>
      <c r="D68" s="30">
        <v>13.0</v>
      </c>
      <c r="E68" s="30">
        <v>0.0</v>
      </c>
      <c r="F68" s="30">
        <v>28.125</v>
      </c>
    </row>
    <row r="69">
      <c r="A69" s="30" t="s">
        <v>617</v>
      </c>
      <c r="B69" s="119" t="s">
        <v>618</v>
      </c>
      <c r="C69" s="30">
        <v>23.0</v>
      </c>
      <c r="D69" s="30">
        <v>29.0</v>
      </c>
      <c r="E69" s="30">
        <v>5.0</v>
      </c>
      <c r="F69" s="30">
        <v>42.79166667</v>
      </c>
    </row>
    <row r="70">
      <c r="A70" s="30" t="s">
        <v>615</v>
      </c>
      <c r="B70" s="119" t="s">
        <v>616</v>
      </c>
      <c r="C70" s="30">
        <v>23.0</v>
      </c>
      <c r="D70" s="30">
        <v>29.0</v>
      </c>
      <c r="E70" s="30">
        <v>6.0</v>
      </c>
      <c r="F70" s="30">
        <v>43.125</v>
      </c>
    </row>
    <row r="71">
      <c r="A71" s="30" t="s">
        <v>137</v>
      </c>
      <c r="B71" s="119" t="s">
        <v>138</v>
      </c>
      <c r="C71" s="30">
        <v>31.0</v>
      </c>
      <c r="D71" s="30">
        <v>32.0</v>
      </c>
      <c r="E71" s="30">
        <v>3.0</v>
      </c>
      <c r="F71" s="30">
        <v>52.0</v>
      </c>
    </row>
    <row r="72">
      <c r="A72" s="30" t="s">
        <v>950</v>
      </c>
      <c r="B72" s="119" t="s">
        <v>951</v>
      </c>
      <c r="C72" s="30">
        <v>16.0</v>
      </c>
      <c r="D72" s="30">
        <v>4.0</v>
      </c>
      <c r="E72" s="30">
        <v>0.0</v>
      </c>
      <c r="F72" s="30">
        <v>18.5</v>
      </c>
    </row>
    <row r="73">
      <c r="A73" s="30" t="s">
        <v>140</v>
      </c>
      <c r="B73" s="119" t="s">
        <v>141</v>
      </c>
      <c r="C73" s="30">
        <v>22.0</v>
      </c>
      <c r="D73" s="30">
        <v>40.0</v>
      </c>
      <c r="E73" s="30">
        <v>6.0</v>
      </c>
      <c r="F73" s="30">
        <v>49.0</v>
      </c>
    </row>
    <row r="74">
      <c r="A74" s="30" t="s">
        <v>694</v>
      </c>
      <c r="B74" s="119" t="s">
        <v>695</v>
      </c>
      <c r="C74" s="30">
        <v>17.0</v>
      </c>
      <c r="D74" s="30">
        <v>34.0</v>
      </c>
      <c r="E74" s="30">
        <v>0.0</v>
      </c>
      <c r="F74" s="30">
        <v>38.25</v>
      </c>
    </row>
    <row r="75">
      <c r="A75" s="99" t="s">
        <v>652</v>
      </c>
      <c r="B75" s="119" t="s">
        <v>653</v>
      </c>
      <c r="C75" s="30">
        <v>22.0</v>
      </c>
      <c r="D75" s="30">
        <v>30.0</v>
      </c>
      <c r="E75" s="30">
        <v>0.0</v>
      </c>
      <c r="F75" s="30">
        <v>40.75</v>
      </c>
    </row>
    <row r="76">
      <c r="A76" s="30" t="s">
        <v>601</v>
      </c>
      <c r="B76" s="119" t="s">
        <v>602</v>
      </c>
      <c r="C76" s="30">
        <v>21.0</v>
      </c>
      <c r="D76" s="30">
        <v>38.0</v>
      </c>
      <c r="E76" s="30">
        <v>0.0</v>
      </c>
      <c r="F76" s="30">
        <v>44.75</v>
      </c>
    </row>
    <row r="77">
      <c r="A77" s="30" t="s">
        <v>877</v>
      </c>
      <c r="B77" s="119" t="s">
        <v>878</v>
      </c>
      <c r="C77" s="30">
        <v>7.0</v>
      </c>
      <c r="D77" s="30">
        <v>28.0</v>
      </c>
      <c r="E77" s="30">
        <v>0.0</v>
      </c>
      <c r="F77" s="30">
        <v>24.5</v>
      </c>
    </row>
    <row r="78">
      <c r="A78" s="30" t="s">
        <v>147</v>
      </c>
      <c r="B78" s="119" t="s">
        <v>148</v>
      </c>
      <c r="C78" s="30">
        <v>19.0</v>
      </c>
      <c r="D78" s="30">
        <v>1.0</v>
      </c>
      <c r="E78" s="30">
        <v>0.0</v>
      </c>
      <c r="F78" s="30">
        <v>19.625</v>
      </c>
    </row>
    <row r="79">
      <c r="A79" s="30" t="s">
        <v>563</v>
      </c>
      <c r="B79" s="119" t="s">
        <v>564</v>
      </c>
      <c r="C79" s="30">
        <v>24.0</v>
      </c>
      <c r="D79" s="30">
        <v>38.0</v>
      </c>
      <c r="E79" s="30">
        <v>0.0</v>
      </c>
      <c r="F79" s="30">
        <v>47.75</v>
      </c>
    </row>
    <row r="80">
      <c r="A80" s="30" t="s">
        <v>952</v>
      </c>
      <c r="B80" s="119" t="s">
        <v>953</v>
      </c>
      <c r="C80" s="30">
        <v>15.0</v>
      </c>
      <c r="D80" s="30">
        <v>4.0</v>
      </c>
      <c r="E80" s="30">
        <v>0.0</v>
      </c>
      <c r="F80" s="30">
        <v>17.5</v>
      </c>
    </row>
    <row r="81">
      <c r="A81" s="30" t="s">
        <v>770</v>
      </c>
      <c r="B81" s="119" t="s">
        <v>771</v>
      </c>
      <c r="C81" s="30">
        <v>13.0</v>
      </c>
      <c r="D81" s="30">
        <v>28.0</v>
      </c>
      <c r="E81" s="30">
        <v>6.0</v>
      </c>
      <c r="F81" s="30">
        <v>32.5</v>
      </c>
    </row>
    <row r="82">
      <c r="A82" s="30" t="s">
        <v>855</v>
      </c>
      <c r="B82" s="119" t="s">
        <v>856</v>
      </c>
      <c r="C82" s="30">
        <v>24.0</v>
      </c>
      <c r="D82" s="30">
        <v>4.0</v>
      </c>
      <c r="E82" s="30">
        <v>0.0</v>
      </c>
      <c r="F82" s="30">
        <v>26.5</v>
      </c>
    </row>
    <row r="83">
      <c r="A83" s="30" t="s">
        <v>658</v>
      </c>
      <c r="B83" s="119" t="s">
        <v>659</v>
      </c>
      <c r="C83" s="30">
        <v>21.0</v>
      </c>
      <c r="D83" s="30">
        <v>30.0</v>
      </c>
      <c r="E83" s="30">
        <v>2.0</v>
      </c>
      <c r="F83" s="30">
        <v>40.41666667</v>
      </c>
    </row>
    <row r="84">
      <c r="A84" s="30" t="s">
        <v>686</v>
      </c>
      <c r="B84" s="119" t="s">
        <v>687</v>
      </c>
      <c r="C84" s="30">
        <v>20.0</v>
      </c>
      <c r="D84" s="30">
        <v>30.0</v>
      </c>
      <c r="E84" s="30">
        <v>0.0</v>
      </c>
      <c r="F84" s="30">
        <v>38.75</v>
      </c>
    </row>
    <row r="85">
      <c r="A85" s="32" t="s">
        <v>764</v>
      </c>
      <c r="B85" s="129" t="s">
        <v>765</v>
      </c>
      <c r="C85" s="30">
        <v>20.0</v>
      </c>
      <c r="D85" s="30">
        <v>21.0</v>
      </c>
      <c r="E85" s="30">
        <v>0.0</v>
      </c>
      <c r="F85" s="30">
        <v>33.125</v>
      </c>
    </row>
    <row r="86">
      <c r="A86" s="30" t="s">
        <v>754</v>
      </c>
      <c r="B86" s="119" t="s">
        <v>755</v>
      </c>
      <c r="C86" s="30">
        <v>12.0</v>
      </c>
      <c r="D86" s="30">
        <v>33.0</v>
      </c>
      <c r="E86" s="30">
        <v>3.0</v>
      </c>
      <c r="F86" s="30">
        <v>33.625</v>
      </c>
    </row>
    <row r="87">
      <c r="A87" s="30" t="s">
        <v>786</v>
      </c>
      <c r="B87" s="119" t="s">
        <v>787</v>
      </c>
      <c r="C87" s="30">
        <v>17.0</v>
      </c>
      <c r="D87" s="30">
        <v>21.0</v>
      </c>
      <c r="E87" s="30">
        <v>3.0</v>
      </c>
      <c r="F87" s="30">
        <v>31.125</v>
      </c>
    </row>
    <row r="88">
      <c r="A88" s="30" t="s">
        <v>812</v>
      </c>
      <c r="B88" s="119" t="s">
        <v>813</v>
      </c>
      <c r="C88" s="30">
        <v>14.0</v>
      </c>
      <c r="D88" s="30">
        <v>25.0</v>
      </c>
      <c r="E88" s="30">
        <v>0.0</v>
      </c>
      <c r="F88" s="30">
        <v>29.625</v>
      </c>
    </row>
    <row r="89">
      <c r="A89" s="30" t="s">
        <v>549</v>
      </c>
      <c r="B89" s="119" t="s">
        <v>550</v>
      </c>
      <c r="C89" s="30">
        <v>28.0</v>
      </c>
      <c r="D89" s="30">
        <v>30.0</v>
      </c>
      <c r="E89" s="30">
        <v>6.0</v>
      </c>
      <c r="F89" s="30">
        <v>48.75</v>
      </c>
    </row>
    <row r="90">
      <c r="A90" s="30" t="s">
        <v>654</v>
      </c>
      <c r="B90" s="119" t="s">
        <v>655</v>
      </c>
      <c r="C90" s="30">
        <v>20.0</v>
      </c>
      <c r="D90" s="30">
        <v>30.0</v>
      </c>
      <c r="E90" s="30">
        <v>6.0</v>
      </c>
      <c r="F90" s="30">
        <v>40.75</v>
      </c>
    </row>
    <row r="91">
      <c r="A91" s="30" t="s">
        <v>623</v>
      </c>
      <c r="B91" s="119" t="s">
        <v>624</v>
      </c>
      <c r="C91" s="30">
        <v>19.0</v>
      </c>
      <c r="D91" s="30">
        <v>34.0</v>
      </c>
      <c r="E91" s="30">
        <v>6.0</v>
      </c>
      <c r="F91" s="30">
        <v>42.25</v>
      </c>
    </row>
    <row r="92">
      <c r="A92" s="30" t="s">
        <v>158</v>
      </c>
      <c r="B92" s="119" t="s">
        <v>159</v>
      </c>
      <c r="C92" s="30">
        <v>33.0</v>
      </c>
      <c r="D92" s="30">
        <v>33.0</v>
      </c>
      <c r="E92" s="30">
        <v>3.0</v>
      </c>
      <c r="F92" s="30">
        <v>54.625</v>
      </c>
    </row>
    <row r="93">
      <c r="A93" s="30" t="s">
        <v>756</v>
      </c>
      <c r="B93" s="119" t="s">
        <v>757</v>
      </c>
      <c r="C93" s="30">
        <v>16.0</v>
      </c>
      <c r="D93" s="30">
        <v>26.0</v>
      </c>
      <c r="E93" s="30">
        <v>3.0</v>
      </c>
      <c r="F93" s="30">
        <v>33.25</v>
      </c>
    </row>
    <row r="94">
      <c r="A94" s="30" t="s">
        <v>161</v>
      </c>
      <c r="B94" s="119" t="s">
        <v>162</v>
      </c>
      <c r="C94" s="30">
        <v>23.0</v>
      </c>
      <c r="D94" s="30">
        <v>23.0</v>
      </c>
      <c r="E94" s="30">
        <v>0.0</v>
      </c>
      <c r="F94" s="30">
        <v>37.375</v>
      </c>
    </row>
    <row r="95">
      <c r="A95" s="30" t="s">
        <v>710</v>
      </c>
      <c r="B95" s="120" t="s">
        <v>711</v>
      </c>
      <c r="C95" s="30">
        <v>25.0</v>
      </c>
      <c r="D95" s="30">
        <v>19.0</v>
      </c>
      <c r="E95" s="30">
        <v>0.0</v>
      </c>
      <c r="F95" s="30">
        <v>36.875</v>
      </c>
    </row>
    <row r="96">
      <c r="A96" s="30" t="s">
        <v>930</v>
      </c>
      <c r="B96" s="120" t="s">
        <v>931</v>
      </c>
      <c r="C96" s="30">
        <v>7.0</v>
      </c>
      <c r="D96" s="30">
        <v>20.0</v>
      </c>
      <c r="E96" s="30">
        <v>0.0</v>
      </c>
      <c r="F96" s="30">
        <v>19.5</v>
      </c>
    </row>
    <row r="97">
      <c r="A97" s="30" t="s">
        <v>526</v>
      </c>
      <c r="B97" s="120" t="s">
        <v>527</v>
      </c>
      <c r="C97" s="30">
        <v>29.0</v>
      </c>
      <c r="D97" s="30">
        <v>35.0</v>
      </c>
      <c r="E97" s="30">
        <v>0.0</v>
      </c>
      <c r="F97" s="30">
        <v>50.875</v>
      </c>
    </row>
    <row r="98">
      <c r="A98" s="30" t="s">
        <v>680</v>
      </c>
      <c r="B98" s="120" t="s">
        <v>681</v>
      </c>
      <c r="C98" s="30">
        <v>26.0</v>
      </c>
      <c r="D98" s="30">
        <v>21.0</v>
      </c>
      <c r="E98" s="30">
        <v>0.0</v>
      </c>
      <c r="F98" s="30">
        <v>39.125</v>
      </c>
    </row>
    <row r="99">
      <c r="A99" s="30" t="s">
        <v>688</v>
      </c>
      <c r="B99" s="120" t="s">
        <v>689</v>
      </c>
      <c r="C99" s="30">
        <v>21.0</v>
      </c>
      <c r="D99" s="30">
        <v>28.0</v>
      </c>
      <c r="E99" s="30">
        <v>0.0</v>
      </c>
      <c r="F99" s="30">
        <v>38.5</v>
      </c>
    </row>
    <row r="100">
      <c r="A100" s="30" t="s">
        <v>171</v>
      </c>
      <c r="B100" s="120" t="s">
        <v>172</v>
      </c>
      <c r="C100" s="30">
        <v>33.0</v>
      </c>
      <c r="D100" s="30">
        <v>34.0</v>
      </c>
      <c r="E100" s="30">
        <v>0.0</v>
      </c>
      <c r="F100" s="30">
        <v>54.25</v>
      </c>
    </row>
    <row r="101">
      <c r="A101" s="30" t="s">
        <v>829</v>
      </c>
      <c r="B101" s="120" t="s">
        <v>830</v>
      </c>
      <c r="C101" s="30">
        <v>16.0</v>
      </c>
      <c r="D101" s="30">
        <v>20.0</v>
      </c>
      <c r="E101" s="30">
        <v>0.0</v>
      </c>
      <c r="F101" s="30">
        <v>28.5</v>
      </c>
    </row>
    <row r="102">
      <c r="A102" s="30" t="s">
        <v>492</v>
      </c>
      <c r="B102" s="120" t="s">
        <v>493</v>
      </c>
      <c r="C102" s="30">
        <v>36.0</v>
      </c>
      <c r="D102" s="30">
        <v>33.0</v>
      </c>
      <c r="E102" s="30">
        <v>0.0</v>
      </c>
      <c r="F102" s="30">
        <v>56.625</v>
      </c>
    </row>
    <row r="103">
      <c r="A103" s="30" t="s">
        <v>175</v>
      </c>
      <c r="B103" s="120" t="s">
        <v>176</v>
      </c>
      <c r="C103" s="30">
        <v>11.0</v>
      </c>
      <c r="D103" s="30">
        <v>23.0</v>
      </c>
      <c r="E103" s="30">
        <v>0.0</v>
      </c>
      <c r="F103" s="30">
        <v>25.375</v>
      </c>
    </row>
    <row r="104">
      <c r="A104" s="30" t="s">
        <v>532</v>
      </c>
      <c r="B104" s="120" t="s">
        <v>533</v>
      </c>
      <c r="C104" s="30">
        <v>33.0</v>
      </c>
      <c r="D104" s="30">
        <v>28.0</v>
      </c>
      <c r="E104" s="30">
        <v>0.0</v>
      </c>
      <c r="F104" s="30">
        <v>50.5</v>
      </c>
    </row>
    <row r="105">
      <c r="A105" s="30" t="s">
        <v>740</v>
      </c>
      <c r="B105" s="120" t="s">
        <v>741</v>
      </c>
      <c r="C105" s="30">
        <v>27.0</v>
      </c>
      <c r="D105" s="30">
        <v>13.0</v>
      </c>
      <c r="E105" s="30">
        <v>0.0</v>
      </c>
      <c r="F105" s="30">
        <v>35.125</v>
      </c>
    </row>
    <row r="106">
      <c r="A106" s="30" t="s">
        <v>788</v>
      </c>
      <c r="B106" s="120" t="s">
        <v>789</v>
      </c>
      <c r="C106" s="30">
        <v>18.0</v>
      </c>
      <c r="D106" s="30">
        <v>21.0</v>
      </c>
      <c r="E106" s="30">
        <v>0.0</v>
      </c>
      <c r="F106" s="30">
        <v>31.125</v>
      </c>
    </row>
    <row r="107">
      <c r="A107" s="30" t="s">
        <v>178</v>
      </c>
      <c r="B107" s="120" t="s">
        <v>179</v>
      </c>
      <c r="C107" s="30">
        <v>21.0</v>
      </c>
      <c r="D107" s="30">
        <v>25.0</v>
      </c>
      <c r="E107" s="30">
        <v>0.0</v>
      </c>
      <c r="F107" s="30">
        <v>36.625</v>
      </c>
    </row>
    <row r="108">
      <c r="A108" s="30" t="s">
        <v>581</v>
      </c>
      <c r="B108" s="120" t="s">
        <v>582</v>
      </c>
      <c r="C108" s="30">
        <v>31.0</v>
      </c>
      <c r="D108" s="30">
        <v>23.0</v>
      </c>
      <c r="E108" s="30">
        <v>3.0</v>
      </c>
      <c r="F108" s="30">
        <v>46.375</v>
      </c>
    </row>
    <row r="109">
      <c r="A109" s="30" t="s">
        <v>690</v>
      </c>
      <c r="B109" s="120" t="s">
        <v>691</v>
      </c>
      <c r="C109" s="30">
        <v>24.0</v>
      </c>
      <c r="D109" s="30">
        <v>23.0</v>
      </c>
      <c r="E109" s="30">
        <v>0.0</v>
      </c>
      <c r="F109" s="30">
        <v>38.375</v>
      </c>
    </row>
    <row r="110">
      <c r="A110" s="30" t="s">
        <v>796</v>
      </c>
      <c r="B110" s="120" t="s">
        <v>797</v>
      </c>
      <c r="C110" s="30">
        <v>21.0</v>
      </c>
      <c r="D110" s="30">
        <v>16.0</v>
      </c>
      <c r="E110" s="30">
        <v>0.0</v>
      </c>
      <c r="F110" s="30">
        <v>31.0</v>
      </c>
    </row>
    <row r="111">
      <c r="A111" s="30" t="s">
        <v>538</v>
      </c>
      <c r="B111" s="120" t="s">
        <v>539</v>
      </c>
      <c r="C111" s="30">
        <v>33.0</v>
      </c>
      <c r="D111" s="30">
        <v>27.0</v>
      </c>
      <c r="E111" s="30">
        <v>0.0</v>
      </c>
      <c r="F111" s="30">
        <v>49.875</v>
      </c>
    </row>
    <row r="112">
      <c r="A112" s="30" t="s">
        <v>542</v>
      </c>
      <c r="B112" s="120" t="s">
        <v>543</v>
      </c>
      <c r="C112" s="30">
        <v>28.0</v>
      </c>
      <c r="D112" s="30">
        <v>34.0</v>
      </c>
      <c r="E112" s="30">
        <v>0.0</v>
      </c>
      <c r="F112" s="30">
        <v>49.25</v>
      </c>
    </row>
    <row r="113">
      <c r="A113" s="30" t="s">
        <v>518</v>
      </c>
      <c r="B113" s="120" t="s">
        <v>519</v>
      </c>
      <c r="C113" s="30">
        <v>33.0</v>
      </c>
      <c r="D113" s="30">
        <v>30.0</v>
      </c>
      <c r="E113" s="30">
        <v>0.0</v>
      </c>
      <c r="F113" s="30">
        <v>51.75</v>
      </c>
    </row>
    <row r="114">
      <c r="A114" s="30" t="s">
        <v>603</v>
      </c>
      <c r="B114" s="120" t="s">
        <v>604</v>
      </c>
      <c r="C114" s="30">
        <v>30.0</v>
      </c>
      <c r="D114" s="30">
        <v>23.0</v>
      </c>
      <c r="E114" s="30">
        <v>0.0</v>
      </c>
      <c r="F114" s="30">
        <v>44.375</v>
      </c>
    </row>
    <row r="115">
      <c r="A115" s="30" t="s">
        <v>183</v>
      </c>
      <c r="B115" s="120" t="s">
        <v>184</v>
      </c>
      <c r="C115" s="30">
        <v>23.0</v>
      </c>
      <c r="D115" s="30">
        <v>34.0</v>
      </c>
      <c r="E115" s="30">
        <v>6.0</v>
      </c>
      <c r="F115" s="30">
        <v>46.25</v>
      </c>
    </row>
    <row r="116">
      <c r="A116" s="30" t="s">
        <v>524</v>
      </c>
      <c r="B116" s="120" t="s">
        <v>525</v>
      </c>
      <c r="C116" s="30">
        <v>29.0</v>
      </c>
      <c r="D116" s="30">
        <v>34.0</v>
      </c>
      <c r="E116" s="30">
        <v>2.0</v>
      </c>
      <c r="F116" s="30">
        <v>50.91666667</v>
      </c>
    </row>
    <row r="117">
      <c r="A117" s="30" t="s">
        <v>857</v>
      </c>
      <c r="B117" s="120" t="s">
        <v>858</v>
      </c>
      <c r="C117" s="30">
        <v>18.0</v>
      </c>
      <c r="D117" s="30">
        <v>13.0</v>
      </c>
      <c r="E117" s="30">
        <v>0.0</v>
      </c>
      <c r="F117" s="30">
        <v>26.125</v>
      </c>
    </row>
    <row r="118">
      <c r="A118" s="30" t="s">
        <v>744</v>
      </c>
      <c r="B118" s="120" t="s">
        <v>745</v>
      </c>
      <c r="C118" s="30">
        <v>20.0</v>
      </c>
      <c r="D118" s="30">
        <v>23.0</v>
      </c>
      <c r="E118" s="30">
        <v>0.0</v>
      </c>
      <c r="F118" s="30">
        <v>34.375</v>
      </c>
    </row>
    <row r="119">
      <c r="A119" s="30" t="s">
        <v>730</v>
      </c>
      <c r="B119" s="120" t="s">
        <v>731</v>
      </c>
      <c r="C119" s="30">
        <v>26.0</v>
      </c>
      <c r="D119" s="30">
        <v>16.0</v>
      </c>
      <c r="E119" s="30">
        <v>0.0</v>
      </c>
      <c r="F119" s="30">
        <v>36.0</v>
      </c>
    </row>
    <row r="120">
      <c r="A120" s="30" t="s">
        <v>845</v>
      </c>
      <c r="B120" s="120" t="s">
        <v>846</v>
      </c>
      <c r="C120" s="30">
        <v>14.0</v>
      </c>
      <c r="D120" s="30">
        <v>21.0</v>
      </c>
      <c r="E120" s="30">
        <v>0.0</v>
      </c>
      <c r="F120" s="30">
        <v>27.125</v>
      </c>
    </row>
    <row r="121">
      <c r="A121" s="30" t="s">
        <v>664</v>
      </c>
      <c r="B121" s="120" t="s">
        <v>665</v>
      </c>
      <c r="C121" s="30">
        <v>35.0</v>
      </c>
      <c r="D121" s="30">
        <v>8.0</v>
      </c>
      <c r="E121" s="30">
        <v>0.0</v>
      </c>
      <c r="F121" s="30">
        <v>40.0</v>
      </c>
    </row>
    <row r="122">
      <c r="A122" s="99" t="s">
        <v>841</v>
      </c>
      <c r="B122" s="120" t="s">
        <v>842</v>
      </c>
      <c r="C122" s="30">
        <v>19.0</v>
      </c>
      <c r="D122" s="30">
        <v>14.0</v>
      </c>
      <c r="E122" s="30">
        <v>0.0</v>
      </c>
      <c r="F122" s="30">
        <v>27.75</v>
      </c>
    </row>
    <row r="123">
      <c r="A123" s="30" t="s">
        <v>520</v>
      </c>
      <c r="B123" s="120" t="s">
        <v>521</v>
      </c>
      <c r="C123" s="30">
        <v>33.0</v>
      </c>
      <c r="D123" s="30">
        <v>28.0</v>
      </c>
      <c r="E123" s="30">
        <v>3.0</v>
      </c>
      <c r="F123" s="30">
        <v>51.5</v>
      </c>
    </row>
    <row r="124">
      <c r="A124" s="30" t="s">
        <v>780</v>
      </c>
      <c r="B124" s="120" t="s">
        <v>781</v>
      </c>
      <c r="C124" s="30">
        <v>20.0</v>
      </c>
      <c r="D124" s="30">
        <v>18.0</v>
      </c>
      <c r="E124" s="30">
        <v>0.0</v>
      </c>
      <c r="F124" s="30">
        <v>31.25</v>
      </c>
    </row>
    <row r="125">
      <c r="A125" s="30" t="s">
        <v>613</v>
      </c>
      <c r="B125" s="120" t="s">
        <v>614</v>
      </c>
      <c r="C125" s="30">
        <v>37.0</v>
      </c>
      <c r="D125" s="30">
        <v>10.0</v>
      </c>
      <c r="E125" s="30">
        <v>0.0</v>
      </c>
      <c r="F125" s="30">
        <v>43.25</v>
      </c>
    </row>
    <row r="126">
      <c r="A126" s="30" t="s">
        <v>194</v>
      </c>
      <c r="B126" s="120" t="s">
        <v>195</v>
      </c>
      <c r="C126" s="30">
        <v>32.0</v>
      </c>
      <c r="D126" s="30">
        <v>19.0</v>
      </c>
      <c r="E126" s="30">
        <v>0.0</v>
      </c>
      <c r="F126" s="30">
        <v>43.875</v>
      </c>
    </row>
    <row r="127">
      <c r="A127" s="30" t="s">
        <v>593</v>
      </c>
      <c r="B127" s="120" t="s">
        <v>594</v>
      </c>
      <c r="C127" s="30">
        <v>37.0</v>
      </c>
      <c r="D127" s="30">
        <v>13.0</v>
      </c>
      <c r="E127" s="30">
        <v>0.0</v>
      </c>
      <c r="F127" s="30">
        <v>45.125</v>
      </c>
    </row>
    <row r="128">
      <c r="A128" s="30" t="s">
        <v>772</v>
      </c>
      <c r="B128" s="120" t="s">
        <v>773</v>
      </c>
      <c r="C128" s="30">
        <v>16.0</v>
      </c>
      <c r="D128" s="30">
        <v>26.0</v>
      </c>
      <c r="E128" s="30">
        <v>0.0</v>
      </c>
      <c r="F128" s="30">
        <v>32.25</v>
      </c>
    </row>
    <row r="129">
      <c r="A129" s="30" t="s">
        <v>817</v>
      </c>
      <c r="B129" s="120" t="s">
        <v>818</v>
      </c>
      <c r="C129" s="30">
        <v>20.0</v>
      </c>
      <c r="D129" s="30">
        <v>15.0</v>
      </c>
      <c r="E129" s="30">
        <v>0.0</v>
      </c>
      <c r="F129" s="30">
        <v>29.375</v>
      </c>
    </row>
    <row r="130">
      <c r="A130" s="30" t="s">
        <v>885</v>
      </c>
      <c r="B130" s="120" t="s">
        <v>886</v>
      </c>
      <c r="C130" s="30">
        <v>14.0</v>
      </c>
      <c r="D130" s="30">
        <v>16.0</v>
      </c>
      <c r="E130" s="30">
        <v>0.0</v>
      </c>
      <c r="F130" s="30">
        <v>24.0</v>
      </c>
    </row>
    <row r="131">
      <c r="A131" s="30" t="s">
        <v>837</v>
      </c>
      <c r="B131" s="120" t="s">
        <v>838</v>
      </c>
      <c r="C131" s="30">
        <v>18.0</v>
      </c>
      <c r="D131" s="30">
        <v>16.0</v>
      </c>
      <c r="E131" s="30">
        <v>0.0</v>
      </c>
      <c r="F131" s="30">
        <v>28.0</v>
      </c>
    </row>
    <row r="132">
      <c r="A132" s="30" t="s">
        <v>508</v>
      </c>
      <c r="B132" s="120" t="s">
        <v>509</v>
      </c>
      <c r="C132" s="30">
        <v>40.0</v>
      </c>
      <c r="D132" s="30">
        <v>20.0</v>
      </c>
      <c r="E132" s="30">
        <v>0.0</v>
      </c>
      <c r="F132" s="30">
        <v>52.5</v>
      </c>
    </row>
    <row r="133">
      <c r="A133" s="30" t="s">
        <v>774</v>
      </c>
      <c r="B133" s="120" t="s">
        <v>816</v>
      </c>
      <c r="C133" s="30">
        <v>17.0</v>
      </c>
      <c r="D133" s="30">
        <v>20.0</v>
      </c>
      <c r="E133" s="30">
        <v>0.0</v>
      </c>
      <c r="F133" s="30">
        <v>29.5</v>
      </c>
    </row>
    <row r="134">
      <c r="A134" s="30" t="s">
        <v>806</v>
      </c>
      <c r="B134" s="120" t="s">
        <v>807</v>
      </c>
      <c r="C134" s="30">
        <v>12.0</v>
      </c>
      <c r="D134" s="30">
        <v>29.0</v>
      </c>
      <c r="E134" s="30">
        <v>0.0</v>
      </c>
      <c r="F134" s="30">
        <v>30.125</v>
      </c>
    </row>
    <row r="135">
      <c r="A135" s="30" t="s">
        <v>716</v>
      </c>
      <c r="B135" s="120" t="s">
        <v>717</v>
      </c>
      <c r="C135" s="30">
        <v>19.0</v>
      </c>
      <c r="D135" s="30">
        <v>28.0</v>
      </c>
      <c r="E135" s="30">
        <v>0.0</v>
      </c>
      <c r="F135" s="30">
        <v>36.5</v>
      </c>
    </row>
    <row r="136">
      <c r="A136" s="30" t="s">
        <v>670</v>
      </c>
      <c r="B136" s="120" t="s">
        <v>671</v>
      </c>
      <c r="C136" s="30">
        <v>24.0</v>
      </c>
      <c r="D136" s="30">
        <v>25.0</v>
      </c>
      <c r="E136" s="30">
        <v>0.0</v>
      </c>
      <c r="F136" s="30">
        <v>39.625</v>
      </c>
    </row>
    <row r="137">
      <c r="A137" s="30" t="s">
        <v>201</v>
      </c>
      <c r="B137" s="120" t="s">
        <v>202</v>
      </c>
      <c r="C137" s="30">
        <v>27.0</v>
      </c>
      <c r="D137" s="30">
        <v>14.0</v>
      </c>
      <c r="E137" s="30">
        <v>0.0</v>
      </c>
      <c r="F137" s="30">
        <v>35.75</v>
      </c>
    </row>
    <row r="138">
      <c r="A138" s="30" t="s">
        <v>924</v>
      </c>
      <c r="B138" s="120" t="s">
        <v>925</v>
      </c>
      <c r="C138" s="30">
        <v>16.0</v>
      </c>
      <c r="D138" s="30">
        <v>7.0</v>
      </c>
      <c r="E138" s="30">
        <v>0.0</v>
      </c>
      <c r="F138" s="30">
        <v>20.375</v>
      </c>
    </row>
    <row r="139">
      <c r="A139" s="30" t="s">
        <v>776</v>
      </c>
      <c r="B139" s="120" t="s">
        <v>777</v>
      </c>
      <c r="C139" s="30">
        <v>22.0</v>
      </c>
      <c r="D139" s="30">
        <v>16.0</v>
      </c>
      <c r="E139" s="30">
        <v>0.0</v>
      </c>
      <c r="F139" s="30">
        <v>32.0</v>
      </c>
    </row>
    <row r="140">
      <c r="A140" s="30" t="s">
        <v>514</v>
      </c>
      <c r="B140" s="120" t="s">
        <v>515</v>
      </c>
      <c r="C140" s="30">
        <v>30.0</v>
      </c>
      <c r="D140" s="30">
        <v>34.0</v>
      </c>
      <c r="E140" s="30">
        <v>3.0</v>
      </c>
      <c r="F140" s="30">
        <v>52.25</v>
      </c>
    </row>
    <row r="141">
      <c r="A141" s="30" t="s">
        <v>208</v>
      </c>
      <c r="B141" s="120" t="s">
        <v>544</v>
      </c>
      <c r="C141" s="30">
        <v>33.0</v>
      </c>
      <c r="D141" s="30">
        <v>26.0</v>
      </c>
      <c r="E141" s="30">
        <v>0.0</v>
      </c>
      <c r="F141" s="30">
        <v>49.25</v>
      </c>
    </row>
    <row r="142">
      <c r="A142" s="30" t="s">
        <v>712</v>
      </c>
      <c r="B142" s="120" t="s">
        <v>713</v>
      </c>
      <c r="C142" s="30">
        <v>30.0</v>
      </c>
      <c r="D142" s="30">
        <v>11.0</v>
      </c>
      <c r="E142" s="30">
        <v>0.0</v>
      </c>
      <c r="F142" s="30">
        <v>36.875</v>
      </c>
    </row>
    <row r="143">
      <c r="A143" s="30" t="s">
        <v>724</v>
      </c>
      <c r="B143" s="121" t="s">
        <v>725</v>
      </c>
      <c r="C143" s="30">
        <v>20.0</v>
      </c>
      <c r="D143" s="30">
        <v>26.0</v>
      </c>
      <c r="E143" s="30">
        <v>0.0</v>
      </c>
      <c r="F143" s="30">
        <v>36.25</v>
      </c>
    </row>
    <row r="144">
      <c r="A144" s="30" t="s">
        <v>875</v>
      </c>
      <c r="B144" s="121" t="s">
        <v>876</v>
      </c>
      <c r="C144" s="30">
        <v>13.0</v>
      </c>
      <c r="D144" s="30">
        <v>19.0</v>
      </c>
      <c r="E144" s="30">
        <v>0.0</v>
      </c>
      <c r="F144" s="30">
        <v>24.875</v>
      </c>
    </row>
    <row r="145">
      <c r="A145" s="30" t="s">
        <v>861</v>
      </c>
      <c r="B145" s="121" t="s">
        <v>862</v>
      </c>
      <c r="C145" s="30">
        <v>19.0</v>
      </c>
      <c r="D145" s="30">
        <v>11.0</v>
      </c>
      <c r="E145" s="30">
        <v>0.0</v>
      </c>
      <c r="F145" s="30">
        <v>25.875</v>
      </c>
    </row>
    <row r="146">
      <c r="A146" s="30" t="s">
        <v>825</v>
      </c>
      <c r="B146" s="121" t="s">
        <v>826</v>
      </c>
      <c r="C146" s="30">
        <v>15.0</v>
      </c>
      <c r="D146" s="30">
        <v>22.0</v>
      </c>
      <c r="E146" s="30">
        <v>0.0</v>
      </c>
      <c r="F146" s="30">
        <v>28.75</v>
      </c>
    </row>
    <row r="147">
      <c r="A147" s="30" t="s">
        <v>210</v>
      </c>
      <c r="B147" s="121" t="s">
        <v>211</v>
      </c>
      <c r="C147" s="30">
        <v>9.0</v>
      </c>
      <c r="D147" s="30">
        <v>1.0</v>
      </c>
      <c r="E147" s="30">
        <v>0.0</v>
      </c>
      <c r="F147" s="30">
        <v>9.625</v>
      </c>
    </row>
    <row r="148">
      <c r="A148" s="30" t="s">
        <v>672</v>
      </c>
      <c r="B148" s="121" t="s">
        <v>673</v>
      </c>
      <c r="C148" s="30">
        <v>24.0</v>
      </c>
      <c r="D148" s="30">
        <v>25.0</v>
      </c>
      <c r="E148" s="30">
        <v>0.0</v>
      </c>
      <c r="F148" s="30">
        <v>39.625</v>
      </c>
    </row>
    <row r="149">
      <c r="A149" s="30" t="s">
        <v>758</v>
      </c>
      <c r="B149" s="121" t="s">
        <v>759</v>
      </c>
      <c r="C149" s="30">
        <v>27.0</v>
      </c>
      <c r="D149" s="30">
        <v>10.0</v>
      </c>
      <c r="E149" s="30">
        <v>0.0</v>
      </c>
      <c r="F149" s="30">
        <v>33.25</v>
      </c>
    </row>
    <row r="150">
      <c r="A150" s="30" t="s">
        <v>907</v>
      </c>
      <c r="B150" s="121" t="s">
        <v>908</v>
      </c>
      <c r="C150" s="30">
        <v>12.0</v>
      </c>
      <c r="D150" s="30">
        <v>16.0</v>
      </c>
      <c r="E150" s="30">
        <v>0.0</v>
      </c>
      <c r="F150" s="30">
        <v>22.0</v>
      </c>
    </row>
    <row r="151">
      <c r="A151" s="30" t="s">
        <v>642</v>
      </c>
      <c r="B151" s="121" t="s">
        <v>643</v>
      </c>
      <c r="C151" s="30">
        <v>26.0</v>
      </c>
      <c r="D151" s="30">
        <v>25.0</v>
      </c>
      <c r="E151" s="30">
        <v>0.0</v>
      </c>
      <c r="F151" s="30">
        <v>41.625</v>
      </c>
    </row>
    <row r="152">
      <c r="A152" s="30" t="s">
        <v>766</v>
      </c>
      <c r="B152" s="121" t="s">
        <v>767</v>
      </c>
      <c r="C152" s="30">
        <v>25.0</v>
      </c>
      <c r="D152" s="30">
        <v>13.0</v>
      </c>
      <c r="E152" s="30">
        <v>0.0</v>
      </c>
      <c r="F152" s="30">
        <v>33.125</v>
      </c>
    </row>
    <row r="153">
      <c r="A153" s="30" t="s">
        <v>748</v>
      </c>
      <c r="B153" s="121" t="s">
        <v>749</v>
      </c>
      <c r="C153" s="30">
        <v>17.0</v>
      </c>
      <c r="D153" s="30">
        <v>27.0</v>
      </c>
      <c r="E153" s="30">
        <v>0.0</v>
      </c>
      <c r="F153" s="30">
        <v>33.875</v>
      </c>
    </row>
    <row r="154">
      <c r="A154" s="30" t="s">
        <v>823</v>
      </c>
      <c r="B154" s="121" t="s">
        <v>824</v>
      </c>
      <c r="C154" s="30">
        <v>19.0</v>
      </c>
      <c r="D154" s="30">
        <v>16.0</v>
      </c>
      <c r="E154" s="30">
        <v>0.0</v>
      </c>
      <c r="F154" s="30">
        <v>29.0</v>
      </c>
    </row>
    <row r="155">
      <c r="A155" s="30" t="s">
        <v>798</v>
      </c>
      <c r="B155" s="105" t="s">
        <v>799</v>
      </c>
      <c r="C155" s="30">
        <v>17.0</v>
      </c>
      <c r="D155" s="30">
        <v>21.0</v>
      </c>
      <c r="E155" s="30">
        <v>2.0</v>
      </c>
      <c r="F155" s="30">
        <v>30.79166667</v>
      </c>
    </row>
    <row r="156">
      <c r="A156" s="30" t="s">
        <v>215</v>
      </c>
      <c r="B156" s="105" t="s">
        <v>216</v>
      </c>
      <c r="C156" s="30">
        <v>14.0</v>
      </c>
      <c r="D156" s="30">
        <v>25.0</v>
      </c>
      <c r="E156" s="30">
        <v>0.0</v>
      </c>
      <c r="F156" s="30">
        <v>29.625</v>
      </c>
    </row>
    <row r="157">
      <c r="A157" s="30" t="s">
        <v>221</v>
      </c>
      <c r="B157" s="105" t="s">
        <v>222</v>
      </c>
      <c r="C157" s="30">
        <v>21.0</v>
      </c>
      <c r="D157" s="30">
        <v>24.0</v>
      </c>
      <c r="E157" s="30">
        <v>5.0</v>
      </c>
      <c r="F157" s="30">
        <v>37.66666667</v>
      </c>
    </row>
    <row r="158">
      <c r="A158" s="30" t="s">
        <v>738</v>
      </c>
      <c r="B158" s="105" t="s">
        <v>739</v>
      </c>
      <c r="C158" s="30">
        <v>19.0</v>
      </c>
      <c r="D158" s="30">
        <v>26.0</v>
      </c>
      <c r="E158" s="30">
        <v>0.0</v>
      </c>
      <c r="F158" s="30">
        <v>35.25</v>
      </c>
    </row>
    <row r="159">
      <c r="A159" s="30" t="s">
        <v>224</v>
      </c>
      <c r="B159" s="105" t="s">
        <v>225</v>
      </c>
      <c r="C159" s="30">
        <v>28.0</v>
      </c>
      <c r="D159" s="30">
        <v>34.0</v>
      </c>
      <c r="E159" s="30">
        <v>2.0</v>
      </c>
      <c r="F159" s="30">
        <v>49.91666667</v>
      </c>
    </row>
    <row r="160">
      <c r="A160" s="30" t="s">
        <v>559</v>
      </c>
      <c r="B160" s="105" t="s">
        <v>560</v>
      </c>
      <c r="C160" s="30">
        <v>36.0</v>
      </c>
      <c r="D160" s="30">
        <v>16.0</v>
      </c>
      <c r="E160" s="30">
        <v>6.0</v>
      </c>
      <c r="F160" s="30">
        <v>48.0</v>
      </c>
    </row>
    <row r="161">
      <c r="A161" s="30" t="s">
        <v>611</v>
      </c>
      <c r="B161" s="105" t="s">
        <v>612</v>
      </c>
      <c r="C161" s="30">
        <v>25.0</v>
      </c>
      <c r="D161" s="30">
        <v>29.0</v>
      </c>
      <c r="E161" s="30">
        <v>2.0</v>
      </c>
      <c r="F161" s="30">
        <v>43.79166667</v>
      </c>
    </row>
    <row r="162">
      <c r="A162" s="30" t="s">
        <v>229</v>
      </c>
      <c r="B162" s="105" t="s">
        <v>230</v>
      </c>
      <c r="C162" s="30">
        <v>33.0</v>
      </c>
      <c r="D162" s="30">
        <v>22.0</v>
      </c>
      <c r="E162" s="30">
        <v>6.0</v>
      </c>
      <c r="F162" s="30">
        <v>48.75</v>
      </c>
    </row>
    <row r="163">
      <c r="A163" s="30" t="s">
        <v>760</v>
      </c>
      <c r="B163" s="105" t="s">
        <v>761</v>
      </c>
      <c r="C163" s="30">
        <v>17.0</v>
      </c>
      <c r="D163" s="30">
        <v>26.0</v>
      </c>
      <c r="E163" s="30">
        <v>0.0</v>
      </c>
      <c r="F163" s="30">
        <v>33.25</v>
      </c>
    </row>
    <row r="164">
      <c r="A164" s="30" t="s">
        <v>528</v>
      </c>
      <c r="B164" s="105" t="s">
        <v>529</v>
      </c>
      <c r="C164" s="30">
        <v>37.0</v>
      </c>
      <c r="D164" s="30">
        <v>19.0</v>
      </c>
      <c r="E164" s="30">
        <v>6.0</v>
      </c>
      <c r="F164" s="30">
        <v>50.875</v>
      </c>
    </row>
    <row r="165">
      <c r="A165" s="30" t="s">
        <v>232</v>
      </c>
      <c r="B165" s="105" t="s">
        <v>233</v>
      </c>
      <c r="C165" s="30">
        <v>22.0</v>
      </c>
      <c r="D165" s="30">
        <v>28.0</v>
      </c>
      <c r="E165" s="30">
        <v>6.0</v>
      </c>
      <c r="F165" s="30">
        <v>41.5</v>
      </c>
    </row>
    <row r="166">
      <c r="A166" s="30" t="s">
        <v>235</v>
      </c>
      <c r="B166" s="105" t="s">
        <v>236</v>
      </c>
      <c r="C166" s="30">
        <v>31.0</v>
      </c>
      <c r="D166" s="30">
        <v>34.0</v>
      </c>
      <c r="E166" s="30">
        <v>2.0</v>
      </c>
      <c r="F166" s="30">
        <v>52.91666667</v>
      </c>
    </row>
    <row r="167">
      <c r="A167" s="30" t="s">
        <v>732</v>
      </c>
      <c r="B167" s="105" t="s">
        <v>733</v>
      </c>
      <c r="C167" s="30">
        <v>16.0</v>
      </c>
      <c r="D167" s="30">
        <v>29.0</v>
      </c>
      <c r="E167" s="30">
        <v>5.0</v>
      </c>
      <c r="F167" s="30">
        <v>35.79166667</v>
      </c>
    </row>
    <row r="168">
      <c r="A168" s="30" t="s">
        <v>246</v>
      </c>
      <c r="B168" s="105" t="s">
        <v>247</v>
      </c>
      <c r="C168" s="30">
        <v>14.0</v>
      </c>
      <c r="D168" s="30">
        <v>22.0</v>
      </c>
      <c r="E168" s="30">
        <v>0.0</v>
      </c>
      <c r="F168" s="30">
        <v>27.75</v>
      </c>
    </row>
    <row r="169">
      <c r="A169" s="30" t="s">
        <v>726</v>
      </c>
      <c r="B169" s="105" t="s">
        <v>727</v>
      </c>
      <c r="C169" s="30">
        <v>18.0</v>
      </c>
      <c r="D169" s="30">
        <v>29.0</v>
      </c>
      <c r="E169" s="30">
        <v>0.0</v>
      </c>
      <c r="F169" s="30">
        <v>36.125</v>
      </c>
    </row>
    <row r="170">
      <c r="A170" s="30" t="s">
        <v>926</v>
      </c>
      <c r="B170" s="105" t="s">
        <v>927</v>
      </c>
      <c r="C170" s="30">
        <v>18.0</v>
      </c>
      <c r="D170" s="30">
        <v>3.0</v>
      </c>
      <c r="E170" s="30">
        <v>0.0</v>
      </c>
      <c r="F170" s="30">
        <v>19.875</v>
      </c>
    </row>
    <row r="173">
      <c r="C173" s="32">
        <f t="shared" ref="C173:E173" si="7">COUNTIF(C2:C170,0)</f>
        <v>0</v>
      </c>
      <c r="D173" s="32">
        <f t="shared" si="7"/>
        <v>3</v>
      </c>
      <c r="E173" s="32">
        <f t="shared" si="7"/>
        <v>105</v>
      </c>
    </row>
  </sheetData>
  <autoFilter ref="$A$1:$F$170"/>
  <drawing r:id="rId1"/>
</worksheet>
</file>