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e5688c181f6691/Desktop/PS/"/>
    </mc:Choice>
  </mc:AlternateContent>
  <xr:revisionPtr revIDLastSave="9" documentId="8_{61615C8B-146F-4D62-B4C3-896240873841}" xr6:coauthVersionLast="47" xr6:coauthVersionMax="47" xr10:uidLastSave="{08A2FEF1-B03C-43A5-BA6A-7497246DE673}"/>
  <bookViews>
    <workbookView xWindow="-108" yWindow="-108" windowWidth="23256" windowHeight="12576" tabRatio="727" firstSheet="1" activeTab="1" xr2:uid="{00000000-000D-0000-FFFF-FFFF00000000}"/>
  </bookViews>
  <sheets>
    <sheet name="Sheet6" sheetId="78" state="hidden" r:id="rId1"/>
    <sheet name="Volume Data" sheetId="72" r:id="rId2"/>
    <sheet name="Geo Data" sheetId="71" r:id="rId3"/>
    <sheet name="Pivot" sheetId="77" r:id="rId4"/>
    <sheet name="Analysis" sheetId="80" r:id="rId5"/>
    <sheet name="Summary" sheetId="82" r:id="rId6"/>
    <sheet name="Sheet3 (2)" sheetId="74" state="hidden" r:id="rId7"/>
    <sheet name="EXT0070122021 (2)" sheetId="75" state="hidden" r:id="rId8"/>
  </sheets>
  <definedNames>
    <definedName name="GeoByClient">Table6[]</definedName>
  </definedNames>
  <calcPr calcId="181029" concurrentCalc="0"/>
  <pivotCaches>
    <pivotCache cacheId="0" r:id="rId9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1" l="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E2" i="72"/>
  <c r="F2" i="72"/>
  <c r="E3" i="72"/>
  <c r="F3" i="72"/>
  <c r="E4" i="72"/>
  <c r="F4" i="72"/>
  <c r="E5" i="72"/>
  <c r="F5" i="72"/>
  <c r="E6" i="72"/>
  <c r="F6" i="72"/>
  <c r="E7" i="72"/>
  <c r="F7" i="72"/>
  <c r="E8" i="72"/>
  <c r="F8" i="72"/>
  <c r="E9" i="72"/>
  <c r="F9" i="72"/>
  <c r="E10" i="72"/>
  <c r="F10" i="72"/>
  <c r="E11" i="72"/>
  <c r="F11" i="72"/>
  <c r="E12" i="72"/>
  <c r="F12" i="72"/>
  <c r="E13" i="72"/>
  <c r="F13" i="72"/>
  <c r="E14" i="72"/>
  <c r="F14" i="72"/>
  <c r="E15" i="72"/>
  <c r="F15" i="72"/>
  <c r="E16" i="72"/>
  <c r="F16" i="72"/>
  <c r="E17" i="72"/>
  <c r="F17" i="72"/>
  <c r="E18" i="72"/>
  <c r="F18" i="72"/>
  <c r="E19" i="72"/>
  <c r="F19" i="72"/>
  <c r="E20" i="72"/>
  <c r="F20" i="72"/>
  <c r="E21" i="72"/>
  <c r="F21" i="72"/>
  <c r="E22" i="72"/>
  <c r="F22" i="72"/>
  <c r="E23" i="72"/>
  <c r="F23" i="72"/>
  <c r="E24" i="72"/>
  <c r="F24" i="72"/>
  <c r="E25" i="72"/>
  <c r="F25" i="72"/>
  <c r="E26" i="72"/>
  <c r="F26" i="72"/>
  <c r="E27" i="72"/>
  <c r="F27" i="72"/>
  <c r="E28" i="72"/>
  <c r="F28" i="72"/>
  <c r="E29" i="72"/>
  <c r="F29" i="72"/>
  <c r="E30" i="72"/>
  <c r="F30" i="72"/>
  <c r="E31" i="72"/>
  <c r="F31" i="72"/>
  <c r="E32" i="72"/>
  <c r="F32" i="72"/>
  <c r="E33" i="72"/>
  <c r="F33" i="72"/>
  <c r="E34" i="72"/>
  <c r="F34" i="72"/>
  <c r="E35" i="72"/>
  <c r="F35" i="72"/>
  <c r="E36" i="72"/>
  <c r="F36" i="72"/>
  <c r="E37" i="72"/>
  <c r="F37" i="72"/>
  <c r="E38" i="72"/>
  <c r="F38" i="72"/>
  <c r="E39" i="72"/>
  <c r="F39" i="72"/>
  <c r="E40" i="72"/>
  <c r="F40" i="72"/>
  <c r="E41" i="72"/>
  <c r="F41" i="72"/>
  <c r="E42" i="72"/>
  <c r="F42" i="72"/>
  <c r="E43" i="72"/>
  <c r="F43" i="72"/>
  <c r="E44" i="72"/>
  <c r="F44" i="72"/>
  <c r="E45" i="72"/>
  <c r="F45" i="72"/>
  <c r="E46" i="72"/>
  <c r="F46" i="72"/>
  <c r="E47" i="72"/>
  <c r="F47" i="72"/>
  <c r="E48" i="72"/>
  <c r="F48" i="72"/>
  <c r="E49" i="72"/>
  <c r="F49" i="72"/>
  <c r="E50" i="72"/>
  <c r="F50" i="72"/>
  <c r="E51" i="72"/>
  <c r="F51" i="72"/>
  <c r="E52" i="72"/>
  <c r="F52" i="72"/>
  <c r="E53" i="72"/>
  <c r="F53" i="72"/>
  <c r="E54" i="72"/>
  <c r="F54" i="72"/>
  <c r="E55" i="72"/>
  <c r="F55" i="72"/>
  <c r="E56" i="72"/>
  <c r="F56" i="72"/>
  <c r="E57" i="72"/>
  <c r="F57" i="72"/>
  <c r="E58" i="72"/>
  <c r="F58" i="72"/>
  <c r="E59" i="72"/>
  <c r="F59" i="72"/>
  <c r="E60" i="72"/>
  <c r="F60" i="72"/>
  <c r="E61" i="72"/>
  <c r="F61" i="72"/>
  <c r="E62" i="72"/>
  <c r="F62" i="72"/>
  <c r="E63" i="72"/>
  <c r="F63" i="72"/>
  <c r="E64" i="72"/>
  <c r="F64" i="72"/>
  <c r="E65" i="72"/>
  <c r="F65" i="72"/>
  <c r="E66" i="72"/>
  <c r="F66" i="72"/>
  <c r="E67" i="72"/>
  <c r="F67" i="72"/>
  <c r="E68" i="72"/>
  <c r="F68" i="72"/>
  <c r="E69" i="72"/>
  <c r="F69" i="72"/>
  <c r="E70" i="72"/>
  <c r="F70" i="72"/>
  <c r="E71" i="72"/>
  <c r="F71" i="72"/>
  <c r="E72" i="72"/>
  <c r="F72" i="72"/>
  <c r="E73" i="72"/>
  <c r="F73" i="72"/>
  <c r="E74" i="72"/>
  <c r="F74" i="72"/>
  <c r="E75" i="72"/>
  <c r="F75" i="72"/>
  <c r="E76" i="72"/>
  <c r="F76" i="72"/>
  <c r="E77" i="72"/>
  <c r="F77" i="72"/>
  <c r="E78" i="72"/>
  <c r="F78" i="72"/>
  <c r="E79" i="72"/>
  <c r="F79" i="72"/>
  <c r="E80" i="72"/>
  <c r="F80" i="72"/>
  <c r="E81" i="72"/>
  <c r="F81" i="72"/>
  <c r="E82" i="72"/>
  <c r="F82" i="72"/>
  <c r="E83" i="72"/>
  <c r="F83" i="72"/>
  <c r="E84" i="72"/>
  <c r="F84" i="72"/>
  <c r="E85" i="72"/>
  <c r="F85" i="72"/>
  <c r="E86" i="72"/>
  <c r="F86" i="72"/>
  <c r="E87" i="72"/>
  <c r="F87" i="72"/>
  <c r="E88" i="72"/>
  <c r="F88" i="72"/>
  <c r="E89" i="72"/>
  <c r="F89" i="72"/>
  <c r="E90" i="72"/>
  <c r="F90" i="72"/>
  <c r="E91" i="72"/>
  <c r="F91" i="72"/>
  <c r="E92" i="72"/>
  <c r="F92" i="72"/>
  <c r="E93" i="72"/>
  <c r="F93" i="72"/>
  <c r="E94" i="72"/>
  <c r="F94" i="72"/>
  <c r="E95" i="72"/>
  <c r="F95" i="72"/>
  <c r="E96" i="72"/>
  <c r="F96" i="72"/>
  <c r="E97" i="72"/>
  <c r="F97" i="72"/>
  <c r="E98" i="72"/>
  <c r="F98" i="72"/>
  <c r="E99" i="72"/>
  <c r="F99" i="72"/>
  <c r="E100" i="72"/>
  <c r="F100" i="72"/>
  <c r="E101" i="72"/>
  <c r="F101" i="72"/>
  <c r="E102" i="72"/>
  <c r="F102" i="72"/>
  <c r="E103" i="72"/>
  <c r="F103" i="72"/>
  <c r="E104" i="72"/>
  <c r="F104" i="72"/>
  <c r="E105" i="72"/>
  <c r="F105" i="72"/>
  <c r="E106" i="72"/>
  <c r="F106" i="72"/>
  <c r="E107" i="72"/>
  <c r="F107" i="72"/>
  <c r="E108" i="72"/>
  <c r="F108" i="72"/>
  <c r="E109" i="72"/>
  <c r="F109" i="72"/>
  <c r="E110" i="72"/>
  <c r="F110" i="72"/>
  <c r="E111" i="72"/>
  <c r="F111" i="72"/>
  <c r="E112" i="72"/>
  <c r="F112" i="72"/>
  <c r="E113" i="72"/>
  <c r="F113" i="72"/>
  <c r="E114" i="72"/>
  <c r="F114" i="72"/>
  <c r="E115" i="72"/>
  <c r="F115" i="72"/>
  <c r="E116" i="72"/>
  <c r="F116" i="72"/>
  <c r="E117" i="72"/>
  <c r="F117" i="72"/>
  <c r="E118" i="72"/>
  <c r="F118" i="72"/>
  <c r="E119" i="72"/>
  <c r="F119" i="72"/>
  <c r="E120" i="72"/>
  <c r="F120" i="72"/>
  <c r="E121" i="72"/>
  <c r="F121" i="72"/>
  <c r="E122" i="72"/>
  <c r="F122" i="72"/>
  <c r="E123" i="72"/>
  <c r="F123" i="72"/>
  <c r="E124" i="72"/>
  <c r="F124" i="72"/>
  <c r="E125" i="72"/>
  <c r="F125" i="72"/>
  <c r="E126" i="72"/>
  <c r="F126" i="72"/>
  <c r="E127" i="72"/>
  <c r="F127" i="72"/>
  <c r="E128" i="72"/>
  <c r="F128" i="72"/>
  <c r="E129" i="72"/>
  <c r="F129" i="72"/>
  <c r="E130" i="72"/>
  <c r="F130" i="72"/>
  <c r="E131" i="72"/>
  <c r="F131" i="72"/>
  <c r="E132" i="72"/>
  <c r="F132" i="72"/>
  <c r="E133" i="72"/>
  <c r="F133" i="72"/>
  <c r="E134" i="72"/>
  <c r="F134" i="72"/>
  <c r="E135" i="72"/>
  <c r="F135" i="72"/>
  <c r="E136" i="72"/>
  <c r="F136" i="72"/>
  <c r="E137" i="72"/>
  <c r="F137" i="72"/>
  <c r="E138" i="72"/>
  <c r="F138" i="72"/>
  <c r="E139" i="72"/>
  <c r="F139" i="72"/>
  <c r="E140" i="72"/>
  <c r="F140" i="72"/>
  <c r="E141" i="72"/>
  <c r="F141" i="72"/>
  <c r="E142" i="72"/>
  <c r="F142" i="72"/>
  <c r="E143" i="72"/>
  <c r="F143" i="72"/>
  <c r="E144" i="72"/>
  <c r="F144" i="72"/>
  <c r="E145" i="72"/>
  <c r="F145" i="72"/>
  <c r="E146" i="72"/>
  <c r="F146" i="72"/>
  <c r="E147" i="72"/>
  <c r="F147" i="72"/>
  <c r="E148" i="72"/>
  <c r="F148" i="72"/>
  <c r="E149" i="72"/>
  <c r="F149" i="72"/>
  <c r="E150" i="72"/>
  <c r="F150" i="72"/>
  <c r="E151" i="72"/>
  <c r="F151" i="72"/>
  <c r="E152" i="72"/>
  <c r="F152" i="72"/>
  <c r="E153" i="72"/>
  <c r="F153" i="72"/>
  <c r="E154" i="72"/>
  <c r="F154" i="72"/>
  <c r="E155" i="72"/>
  <c r="F155" i="72"/>
  <c r="E156" i="72"/>
  <c r="F156" i="72"/>
  <c r="E157" i="72"/>
  <c r="F157" i="72"/>
  <c r="E158" i="72"/>
  <c r="F158" i="72"/>
  <c r="E159" i="72"/>
  <c r="F159" i="72"/>
  <c r="E160" i="72"/>
  <c r="F160" i="72"/>
  <c r="E161" i="72"/>
  <c r="F161" i="72"/>
  <c r="E162" i="72"/>
  <c r="F162" i="72"/>
  <c r="E163" i="72"/>
  <c r="F163" i="72"/>
  <c r="E164" i="72"/>
  <c r="F164" i="72"/>
  <c r="E165" i="72"/>
  <c r="F165" i="72"/>
  <c r="E166" i="72"/>
  <c r="F166" i="72"/>
  <c r="E167" i="72"/>
  <c r="F167" i="72"/>
  <c r="E168" i="72"/>
  <c r="F168" i="72"/>
  <c r="E169" i="72"/>
  <c r="F169" i="72"/>
  <c r="E170" i="72"/>
  <c r="F170" i="72"/>
  <c r="E171" i="72"/>
  <c r="F171" i="72"/>
  <c r="E172" i="72"/>
  <c r="F172" i="72"/>
  <c r="E173" i="72"/>
  <c r="F173" i="72"/>
  <c r="E174" i="72"/>
  <c r="F174" i="72"/>
  <c r="E175" i="72"/>
  <c r="F175" i="72"/>
  <c r="E176" i="72"/>
  <c r="F176" i="72"/>
  <c r="E177" i="72"/>
  <c r="F177" i="72"/>
  <c r="E178" i="72"/>
  <c r="F178" i="72"/>
  <c r="E179" i="72"/>
  <c r="F179" i="72"/>
  <c r="E180" i="72"/>
  <c r="F180" i="72"/>
  <c r="E181" i="72"/>
  <c r="F181" i="72"/>
  <c r="E182" i="72"/>
  <c r="F182" i="72"/>
  <c r="E183" i="72"/>
  <c r="F183" i="72"/>
  <c r="E184" i="72"/>
  <c r="F184" i="72"/>
  <c r="E185" i="72"/>
  <c r="F185" i="72"/>
  <c r="E186" i="72"/>
  <c r="F186" i="72"/>
  <c r="E187" i="72"/>
  <c r="F187" i="72"/>
  <c r="E188" i="72"/>
  <c r="F188" i="72"/>
  <c r="E189" i="72"/>
  <c r="F189" i="72"/>
  <c r="E190" i="72"/>
  <c r="F190" i="72"/>
  <c r="E191" i="72"/>
  <c r="F191" i="72"/>
  <c r="E192" i="72"/>
  <c r="F192" i="72"/>
  <c r="E193" i="72"/>
  <c r="F193" i="72"/>
  <c r="E194" i="72"/>
  <c r="F194" i="72"/>
  <c r="E195" i="72"/>
  <c r="F195" i="72"/>
  <c r="E196" i="72"/>
  <c r="F196" i="72"/>
  <c r="E197" i="72"/>
  <c r="F197" i="72"/>
  <c r="E198" i="72"/>
  <c r="F198" i="72"/>
  <c r="E199" i="72"/>
  <c r="F199" i="72"/>
  <c r="E200" i="72"/>
  <c r="F200" i="72"/>
  <c r="E201" i="72"/>
  <c r="F201" i="72"/>
  <c r="E202" i="72"/>
  <c r="F202" i="72"/>
  <c r="E203" i="72"/>
  <c r="F203" i="72"/>
  <c r="E204" i="72"/>
  <c r="F204" i="72"/>
  <c r="E205" i="72"/>
  <c r="F205" i="72"/>
  <c r="E206" i="72"/>
  <c r="F206" i="72"/>
  <c r="E207" i="72"/>
  <c r="F207" i="72"/>
  <c r="E208" i="72"/>
  <c r="F208" i="72"/>
  <c r="E209" i="72"/>
  <c r="F209" i="72"/>
  <c r="E210" i="72"/>
  <c r="F210" i="72"/>
  <c r="E211" i="72"/>
  <c r="F211" i="72"/>
  <c r="E212" i="72"/>
  <c r="F212" i="72"/>
  <c r="E213" i="72"/>
  <c r="F213" i="72"/>
  <c r="E214" i="72"/>
  <c r="F214" i="72"/>
  <c r="E215" i="72"/>
  <c r="F215" i="72"/>
  <c r="E216" i="72"/>
  <c r="F216" i="72"/>
  <c r="E217" i="72"/>
  <c r="F217" i="72"/>
  <c r="E218" i="72"/>
  <c r="F218" i="72"/>
  <c r="E219" i="72"/>
  <c r="F219" i="72"/>
  <c r="E220" i="72"/>
  <c r="F220" i="72"/>
  <c r="E221" i="72"/>
  <c r="F221" i="72"/>
  <c r="E222" i="72"/>
  <c r="F222" i="72"/>
  <c r="E223" i="72"/>
  <c r="F223" i="72"/>
  <c r="E224" i="72"/>
  <c r="F224" i="72"/>
  <c r="E225" i="72"/>
  <c r="F225" i="72"/>
  <c r="E226" i="72"/>
  <c r="F226" i="72"/>
  <c r="E227" i="72"/>
  <c r="F227" i="72"/>
  <c r="E228" i="72"/>
  <c r="F228" i="72"/>
  <c r="E229" i="72"/>
  <c r="F229" i="72"/>
  <c r="E230" i="72"/>
  <c r="F230" i="72"/>
  <c r="E231" i="72"/>
  <c r="F231" i="72"/>
  <c r="E232" i="72"/>
  <c r="F232" i="72"/>
  <c r="E233" i="72"/>
  <c r="F233" i="72"/>
  <c r="E234" i="72"/>
  <c r="F234" i="72"/>
  <c r="E235" i="72"/>
  <c r="F235" i="72"/>
  <c r="E236" i="72"/>
  <c r="F236" i="72"/>
  <c r="E237" i="72"/>
  <c r="F237" i="72"/>
  <c r="E238" i="72"/>
  <c r="F238" i="72"/>
  <c r="E239" i="72"/>
  <c r="F239" i="72"/>
  <c r="E240" i="72"/>
  <c r="F240" i="72"/>
  <c r="E241" i="72"/>
  <c r="F241" i="72"/>
  <c r="E242" i="72"/>
  <c r="F242" i="72"/>
  <c r="E243" i="72"/>
  <c r="F243" i="72"/>
  <c r="E244" i="72"/>
  <c r="F244" i="72"/>
  <c r="E245" i="72"/>
  <c r="F245" i="72"/>
  <c r="E246" i="72"/>
  <c r="F246" i="72"/>
  <c r="E247" i="72"/>
  <c r="F247" i="72"/>
  <c r="E248" i="72"/>
  <c r="F248" i="72"/>
  <c r="E249" i="72"/>
  <c r="F249" i="72"/>
  <c r="E250" i="72"/>
  <c r="F250" i="72"/>
  <c r="E251" i="72"/>
  <c r="F251" i="72"/>
  <c r="E252" i="72"/>
  <c r="F252" i="72"/>
  <c r="E253" i="72"/>
  <c r="F253" i="72"/>
  <c r="E254" i="72"/>
  <c r="F254" i="72"/>
  <c r="E255" i="72"/>
  <c r="F255" i="72"/>
  <c r="E256" i="72"/>
  <c r="F256" i="72"/>
  <c r="E257" i="72"/>
  <c r="F257" i="72"/>
  <c r="E258" i="72"/>
  <c r="F258" i="72"/>
  <c r="E259" i="72"/>
  <c r="F259" i="72"/>
  <c r="E260" i="72"/>
  <c r="F260" i="72"/>
  <c r="E261" i="72"/>
  <c r="F261" i="72"/>
  <c r="E262" i="72"/>
  <c r="F262" i="72"/>
  <c r="E263" i="72"/>
  <c r="F263" i="72"/>
  <c r="E264" i="72"/>
  <c r="F264" i="72"/>
  <c r="E265" i="72"/>
  <c r="F265" i="72"/>
  <c r="E266" i="72"/>
  <c r="F266" i="72"/>
  <c r="E267" i="72"/>
  <c r="F267" i="72"/>
  <c r="E268" i="72"/>
  <c r="F268" i="72"/>
  <c r="E269" i="72"/>
  <c r="F269" i="72"/>
  <c r="E270" i="72"/>
  <c r="F270" i="72"/>
  <c r="E271" i="72"/>
  <c r="F271" i="72"/>
  <c r="E272" i="72"/>
  <c r="F272" i="72"/>
  <c r="E273" i="72"/>
  <c r="F273" i="72"/>
  <c r="E274" i="72"/>
  <c r="F274" i="72"/>
  <c r="E275" i="72"/>
  <c r="F275" i="72"/>
  <c r="E276" i="72"/>
  <c r="F276" i="72"/>
  <c r="E277" i="72"/>
  <c r="F277" i="72"/>
  <c r="E278" i="72"/>
  <c r="F278" i="72"/>
  <c r="E279" i="72"/>
  <c r="F279" i="72"/>
  <c r="E280" i="72"/>
  <c r="F280" i="72"/>
  <c r="E281" i="72"/>
  <c r="F281" i="72"/>
  <c r="E282" i="72"/>
  <c r="F282" i="72"/>
  <c r="E283" i="72"/>
  <c r="F283" i="72"/>
  <c r="E284" i="72"/>
  <c r="F284" i="72"/>
  <c r="E285" i="72"/>
  <c r="F285" i="72"/>
  <c r="E286" i="72"/>
  <c r="F286" i="72"/>
  <c r="E287" i="72"/>
  <c r="F287" i="72"/>
  <c r="E288" i="72"/>
  <c r="F288" i="72"/>
  <c r="E289" i="72"/>
  <c r="F289" i="72"/>
  <c r="E290" i="72"/>
  <c r="F290" i="72"/>
  <c r="E291" i="72"/>
  <c r="F291" i="72"/>
  <c r="E292" i="72"/>
  <c r="F292" i="72"/>
  <c r="E293" i="72"/>
  <c r="F293" i="72"/>
  <c r="E294" i="72"/>
  <c r="F294" i="72"/>
  <c r="E295" i="72"/>
  <c r="F295" i="72"/>
  <c r="E296" i="72"/>
  <c r="F296" i="72"/>
  <c r="E297" i="72"/>
  <c r="F297" i="72"/>
  <c r="E298" i="72"/>
  <c r="F298" i="72"/>
  <c r="E299" i="72"/>
  <c r="F299" i="72"/>
  <c r="E300" i="72"/>
  <c r="F300" i="72"/>
  <c r="E301" i="72"/>
  <c r="F301" i="72"/>
  <c r="E302" i="72"/>
  <c r="F302" i="72"/>
  <c r="E303" i="72"/>
  <c r="F303" i="72"/>
  <c r="E304" i="72"/>
  <c r="F304" i="72"/>
  <c r="E305" i="72"/>
  <c r="F305" i="72"/>
  <c r="E306" i="72"/>
  <c r="F306" i="72"/>
  <c r="E307" i="72"/>
  <c r="F307" i="72"/>
  <c r="E308" i="72"/>
  <c r="F308" i="72"/>
  <c r="E309" i="72"/>
  <c r="F309" i="72"/>
  <c r="E310" i="72"/>
  <c r="F310" i="72"/>
  <c r="E311" i="72"/>
  <c r="F311" i="72"/>
  <c r="E312" i="72"/>
  <c r="F312" i="72"/>
  <c r="E313" i="72"/>
  <c r="F313" i="72"/>
  <c r="E314" i="72"/>
  <c r="F314" i="72"/>
  <c r="E315" i="72"/>
  <c r="F315" i="72"/>
  <c r="E316" i="72"/>
  <c r="F316" i="72"/>
  <c r="E317" i="72"/>
  <c r="F317" i="72"/>
  <c r="E318" i="72"/>
  <c r="F318" i="72"/>
  <c r="E319" i="72"/>
  <c r="F319" i="72"/>
  <c r="E320" i="72"/>
  <c r="F320" i="72"/>
  <c r="E321" i="72"/>
  <c r="F321" i="72"/>
  <c r="E322" i="72"/>
  <c r="F322" i="72"/>
  <c r="E323" i="72"/>
  <c r="F323" i="72"/>
  <c r="E324" i="72"/>
  <c r="F324" i="72"/>
  <c r="E325" i="72"/>
  <c r="F325" i="72"/>
  <c r="E326" i="72"/>
  <c r="F326" i="72"/>
  <c r="E327" i="72"/>
  <c r="F327" i="72"/>
  <c r="E328" i="72"/>
  <c r="F328" i="72"/>
  <c r="E329" i="72"/>
  <c r="F329" i="72"/>
  <c r="E330" i="72"/>
  <c r="F330" i="72"/>
  <c r="E331" i="72"/>
  <c r="F331" i="72"/>
  <c r="E332" i="72"/>
  <c r="F332" i="72"/>
  <c r="E333" i="72"/>
  <c r="F333" i="72"/>
  <c r="E334" i="72"/>
  <c r="F334" i="72"/>
  <c r="E335" i="72"/>
  <c r="F335" i="72"/>
  <c r="E336" i="72"/>
  <c r="F336" i="72"/>
  <c r="E337" i="72"/>
  <c r="F337" i="72"/>
  <c r="E338" i="72"/>
  <c r="F338" i="72"/>
  <c r="E339" i="72"/>
  <c r="F339" i="72"/>
  <c r="E340" i="72"/>
  <c r="F340" i="72"/>
  <c r="E341" i="72"/>
  <c r="F341" i="72"/>
  <c r="E342" i="72"/>
  <c r="F342" i="72"/>
  <c r="E343" i="72"/>
  <c r="F343" i="72"/>
  <c r="E344" i="72"/>
  <c r="F344" i="72"/>
  <c r="E345" i="72"/>
  <c r="F345" i="72"/>
  <c r="E346" i="72"/>
  <c r="F346" i="72"/>
  <c r="E347" i="72"/>
  <c r="F347" i="72"/>
  <c r="E348" i="72"/>
  <c r="F348" i="72"/>
  <c r="E349" i="72"/>
  <c r="F349" i="72"/>
  <c r="E350" i="72"/>
  <c r="F350" i="72"/>
  <c r="E351" i="72"/>
  <c r="F351" i="72"/>
  <c r="E352" i="72"/>
  <c r="F352" i="72"/>
  <c r="E353" i="72"/>
  <c r="F353" i="72"/>
  <c r="E354" i="72"/>
  <c r="F354" i="72"/>
  <c r="E355" i="72"/>
  <c r="F355" i="72"/>
  <c r="E356" i="72"/>
  <c r="F356" i="72"/>
  <c r="E357" i="72"/>
  <c r="F357" i="72"/>
  <c r="E358" i="72"/>
  <c r="F358" i="72"/>
  <c r="E359" i="72"/>
  <c r="F359" i="72"/>
  <c r="E360" i="72"/>
  <c r="F360" i="72"/>
  <c r="E361" i="72"/>
  <c r="F361" i="72"/>
  <c r="E362" i="72"/>
  <c r="F362" i="72"/>
  <c r="E363" i="72"/>
  <c r="F363" i="72"/>
  <c r="E364" i="72"/>
  <c r="F364" i="72"/>
  <c r="E365" i="72"/>
  <c r="F365" i="72"/>
  <c r="E366" i="72"/>
  <c r="F366" i="72"/>
  <c r="E367" i="72"/>
  <c r="F367" i="72"/>
  <c r="E368" i="72"/>
  <c r="F368" i="72"/>
  <c r="E369" i="72"/>
  <c r="F369" i="72"/>
  <c r="E370" i="72"/>
  <c r="F370" i="72"/>
  <c r="E371" i="72"/>
  <c r="F371" i="72"/>
  <c r="E372" i="72"/>
  <c r="F372" i="72"/>
  <c r="E373" i="72"/>
  <c r="F373" i="72"/>
  <c r="E374" i="72"/>
  <c r="F374" i="72"/>
  <c r="E375" i="72"/>
  <c r="F375" i="72"/>
  <c r="E376" i="72"/>
  <c r="F376" i="72"/>
  <c r="E377" i="72"/>
  <c r="F377" i="72"/>
  <c r="E378" i="72"/>
  <c r="F378" i="72"/>
  <c r="E379" i="72"/>
  <c r="F379" i="72"/>
  <c r="E380" i="72"/>
  <c r="F380" i="72"/>
  <c r="E381" i="72"/>
  <c r="F381" i="72"/>
  <c r="E382" i="72"/>
  <c r="F382" i="72"/>
  <c r="E383" i="72"/>
  <c r="F383" i="72"/>
  <c r="E384" i="72"/>
  <c r="F384" i="72"/>
  <c r="E385" i="72"/>
  <c r="F385" i="72"/>
  <c r="E386" i="72"/>
  <c r="F386" i="72"/>
  <c r="E387" i="72"/>
  <c r="F387" i="72"/>
  <c r="E388" i="72"/>
  <c r="F388" i="72"/>
  <c r="E389" i="72"/>
  <c r="F389" i="72"/>
  <c r="E390" i="72"/>
  <c r="F390" i="72"/>
  <c r="E391" i="72"/>
  <c r="F391" i="72"/>
  <c r="E392" i="72"/>
  <c r="F392" i="72"/>
  <c r="E393" i="72"/>
  <c r="F393" i="72"/>
  <c r="E394" i="72"/>
  <c r="F394" i="72"/>
  <c r="E395" i="72"/>
  <c r="F395" i="72"/>
  <c r="E396" i="72"/>
  <c r="F396" i="72"/>
  <c r="E397" i="72"/>
  <c r="F397" i="72"/>
  <c r="E398" i="72"/>
  <c r="F398" i="72"/>
  <c r="E399" i="72"/>
  <c r="F399" i="72"/>
  <c r="E400" i="72"/>
  <c r="F400" i="72"/>
  <c r="E401" i="72"/>
  <c r="F401" i="72"/>
  <c r="E402" i="72"/>
  <c r="F402" i="72"/>
  <c r="E403" i="72"/>
  <c r="F403" i="72"/>
  <c r="E404" i="72"/>
  <c r="F404" i="72"/>
  <c r="E405" i="72"/>
  <c r="F405" i="72"/>
  <c r="E406" i="72"/>
  <c r="F406" i="72"/>
  <c r="E407" i="72"/>
  <c r="F407" i="72"/>
  <c r="E408" i="72"/>
  <c r="F408" i="72"/>
  <c r="E409" i="72"/>
  <c r="F409" i="72"/>
  <c r="E410" i="72"/>
  <c r="F410" i="72"/>
  <c r="E411" i="72"/>
  <c r="F411" i="72"/>
  <c r="E412" i="72"/>
  <c r="F412" i="72"/>
  <c r="E413" i="72"/>
  <c r="F413" i="72"/>
  <c r="E414" i="72"/>
  <c r="F414" i="72"/>
  <c r="E415" i="72"/>
  <c r="F415" i="72"/>
  <c r="E416" i="72"/>
  <c r="F416" i="72"/>
  <c r="E417" i="72"/>
  <c r="F417" i="72"/>
  <c r="E418" i="72"/>
  <c r="F418" i="72"/>
  <c r="E419" i="72"/>
  <c r="F419" i="72"/>
  <c r="E420" i="72"/>
  <c r="F420" i="72"/>
  <c r="E421" i="72"/>
  <c r="F421" i="72"/>
  <c r="E422" i="72"/>
  <c r="F422" i="72"/>
  <c r="E423" i="72"/>
  <c r="F423" i="72"/>
  <c r="E424" i="72"/>
  <c r="F424" i="72"/>
  <c r="E425" i="72"/>
  <c r="F425" i="72"/>
  <c r="E426" i="72"/>
  <c r="F426" i="72"/>
  <c r="E427" i="72"/>
  <c r="F427" i="72"/>
  <c r="E428" i="72"/>
  <c r="F428" i="72"/>
  <c r="E429" i="72"/>
  <c r="F429" i="72"/>
  <c r="E430" i="72"/>
  <c r="F430" i="72"/>
  <c r="E431" i="72"/>
  <c r="F431" i="72"/>
  <c r="E432" i="72"/>
  <c r="F432" i="72"/>
  <c r="E433" i="72"/>
  <c r="F433" i="72"/>
  <c r="E434" i="72"/>
  <c r="F434" i="72"/>
  <c r="E435" i="72"/>
  <c r="F435" i="72"/>
  <c r="E436" i="72"/>
  <c r="F436" i="72"/>
  <c r="E437" i="72"/>
  <c r="F437" i="72"/>
  <c r="E438" i="72"/>
  <c r="F438" i="72"/>
  <c r="E439" i="72"/>
  <c r="F439" i="72"/>
  <c r="E440" i="72"/>
  <c r="F440" i="72"/>
  <c r="E441" i="72"/>
  <c r="F441" i="72"/>
  <c r="E442" i="72"/>
  <c r="F442" i="72"/>
  <c r="E443" i="72"/>
  <c r="F443" i="72"/>
  <c r="E444" i="72"/>
  <c r="F444" i="72"/>
  <c r="E445" i="72"/>
  <c r="F445" i="72"/>
  <c r="E446" i="72"/>
  <c r="F446" i="72"/>
  <c r="E447" i="72"/>
  <c r="F447" i="72"/>
  <c r="E448" i="72"/>
  <c r="F448" i="72"/>
  <c r="E449" i="72"/>
  <c r="F449" i="72"/>
  <c r="E450" i="72"/>
  <c r="F450" i="72"/>
  <c r="E451" i="72"/>
  <c r="F451" i="72"/>
  <c r="E452" i="72"/>
  <c r="F452" i="72"/>
  <c r="E453" i="72"/>
  <c r="F453" i="72"/>
  <c r="E454" i="72"/>
  <c r="F454" i="72"/>
  <c r="E455" i="72"/>
  <c r="F455" i="72"/>
  <c r="E456" i="72"/>
  <c r="F456" i="72"/>
  <c r="E457" i="72"/>
  <c r="F457" i="72"/>
  <c r="E458" i="72"/>
  <c r="F458" i="72"/>
  <c r="E459" i="72"/>
  <c r="F459" i="72"/>
  <c r="E460" i="72"/>
  <c r="F460" i="72"/>
  <c r="E461" i="72"/>
  <c r="F461" i="72"/>
  <c r="E462" i="72"/>
  <c r="F462" i="72"/>
  <c r="E463" i="72"/>
  <c r="F463" i="72"/>
  <c r="E464" i="72"/>
  <c r="F464" i="72"/>
  <c r="E465" i="72"/>
  <c r="F465" i="72"/>
  <c r="E466" i="72"/>
  <c r="F466" i="72"/>
  <c r="E467" i="72"/>
  <c r="F467" i="72"/>
  <c r="E468" i="72"/>
  <c r="F468" i="72"/>
  <c r="E469" i="72"/>
  <c r="F469" i="72"/>
  <c r="E470" i="72"/>
  <c r="F470" i="72"/>
  <c r="E471" i="72"/>
  <c r="F471" i="72"/>
  <c r="E472" i="72"/>
  <c r="F472" i="72"/>
  <c r="E473" i="72"/>
  <c r="F473" i="72"/>
  <c r="E474" i="72"/>
  <c r="F474" i="72"/>
  <c r="E475" i="72"/>
  <c r="F475" i="72"/>
  <c r="E476" i="72"/>
  <c r="F476" i="72"/>
  <c r="E477" i="72"/>
  <c r="F477" i="72"/>
  <c r="E478" i="72"/>
  <c r="F478" i="72"/>
  <c r="E479" i="72"/>
  <c r="F479" i="72"/>
  <c r="E480" i="72"/>
  <c r="F480" i="72"/>
  <c r="E481" i="72"/>
  <c r="F481" i="72"/>
  <c r="E482" i="72"/>
  <c r="F482" i="72"/>
  <c r="E483" i="72"/>
  <c r="F483" i="72"/>
  <c r="E484" i="72"/>
  <c r="F484" i="72"/>
  <c r="E485" i="72"/>
  <c r="F485" i="72"/>
  <c r="E486" i="72"/>
  <c r="F486" i="72"/>
  <c r="E487" i="72"/>
  <c r="F487" i="72"/>
  <c r="E488" i="72"/>
  <c r="F488" i="72"/>
  <c r="E489" i="72"/>
  <c r="F489" i="72"/>
  <c r="E490" i="72"/>
  <c r="F490" i="72"/>
  <c r="E491" i="72"/>
  <c r="F491" i="72"/>
  <c r="E492" i="72"/>
  <c r="F492" i="72"/>
  <c r="E493" i="72"/>
  <c r="F493" i="72"/>
  <c r="E494" i="72"/>
  <c r="F494" i="72"/>
  <c r="E495" i="72"/>
  <c r="F495" i="72"/>
  <c r="E496" i="72"/>
  <c r="F496" i="72"/>
  <c r="E497" i="72"/>
  <c r="F497" i="72"/>
  <c r="E498" i="72"/>
  <c r="F498" i="72"/>
  <c r="E499" i="72"/>
  <c r="F499" i="72"/>
  <c r="E500" i="72"/>
  <c r="F500" i="72"/>
  <c r="E501" i="72"/>
  <c r="F501" i="72"/>
  <c r="E502" i="72"/>
  <c r="F502" i="72"/>
  <c r="E503" i="72"/>
  <c r="F503" i="72"/>
  <c r="E504" i="72"/>
  <c r="F504" i="72"/>
  <c r="E505" i="72"/>
  <c r="F505" i="72"/>
  <c r="E506" i="72"/>
  <c r="F506" i="72"/>
  <c r="E507" i="72"/>
  <c r="F507" i="72"/>
  <c r="E508" i="72"/>
  <c r="F508" i="72"/>
  <c r="E509" i="72"/>
  <c r="F509" i="72"/>
  <c r="E510" i="72"/>
  <c r="F510" i="72"/>
  <c r="E511" i="72"/>
  <c r="F511" i="72"/>
  <c r="E512" i="72"/>
  <c r="F512" i="72"/>
  <c r="E513" i="72"/>
  <c r="F513" i="72"/>
  <c r="E514" i="72"/>
  <c r="F514" i="72"/>
  <c r="E515" i="72"/>
  <c r="F515" i="72"/>
  <c r="E516" i="72"/>
  <c r="F516" i="72"/>
  <c r="E517" i="72"/>
  <c r="F517" i="72"/>
  <c r="E518" i="72"/>
  <c r="F518" i="72"/>
  <c r="E519" i="72"/>
  <c r="F519" i="72"/>
  <c r="E520" i="72"/>
  <c r="F520" i="72"/>
  <c r="E521" i="72"/>
  <c r="F521" i="72"/>
  <c r="E522" i="72"/>
  <c r="F522" i="72"/>
  <c r="E523" i="72"/>
  <c r="F523" i="72"/>
  <c r="E524" i="72"/>
  <c r="F524" i="72"/>
  <c r="E525" i="72"/>
  <c r="F525" i="72"/>
  <c r="E526" i="72"/>
  <c r="F526" i="72"/>
  <c r="E527" i="72"/>
  <c r="F527" i="72"/>
  <c r="E528" i="72"/>
  <c r="F528" i="72"/>
  <c r="E529" i="72"/>
  <c r="F529" i="72"/>
  <c r="E530" i="72"/>
  <c r="F530" i="72"/>
  <c r="E531" i="72"/>
  <c r="F531" i="72"/>
  <c r="E532" i="72"/>
  <c r="F532" i="72"/>
  <c r="E533" i="72"/>
  <c r="F533" i="72"/>
  <c r="E534" i="72"/>
  <c r="F534" i="72"/>
  <c r="E535" i="72"/>
  <c r="F535" i="72"/>
  <c r="E536" i="72"/>
  <c r="F536" i="72"/>
  <c r="E537" i="72"/>
  <c r="F537" i="72"/>
  <c r="E538" i="72"/>
  <c r="F538" i="72"/>
  <c r="E539" i="72"/>
  <c r="F539" i="72"/>
  <c r="E540" i="72"/>
  <c r="F540" i="72"/>
  <c r="E541" i="72"/>
  <c r="F541" i="72"/>
  <c r="E542" i="72"/>
  <c r="F542" i="72"/>
  <c r="E543" i="72"/>
  <c r="F543" i="72"/>
  <c r="E544" i="72"/>
  <c r="F544" i="72"/>
  <c r="E545" i="72"/>
  <c r="F545" i="72"/>
  <c r="E546" i="72"/>
  <c r="F546" i="72"/>
  <c r="E547" i="72"/>
  <c r="F547" i="72"/>
  <c r="E548" i="72"/>
  <c r="F548" i="72"/>
  <c r="E549" i="72"/>
  <c r="F549" i="72"/>
  <c r="E550" i="72"/>
  <c r="F550" i="72"/>
  <c r="E551" i="72"/>
  <c r="F551" i="72"/>
  <c r="E552" i="72"/>
  <c r="F552" i="72"/>
  <c r="E553" i="72"/>
  <c r="F553" i="72"/>
  <c r="E554" i="72"/>
  <c r="F554" i="72"/>
  <c r="E555" i="72"/>
  <c r="F555" i="72"/>
  <c r="E556" i="72"/>
  <c r="F556" i="72"/>
  <c r="E557" i="72"/>
  <c r="F557" i="72"/>
  <c r="E558" i="72"/>
  <c r="F558" i="72"/>
  <c r="E559" i="72"/>
  <c r="F559" i="72"/>
  <c r="E560" i="72"/>
  <c r="F560" i="72"/>
  <c r="E561" i="72"/>
  <c r="F561" i="72"/>
  <c r="E562" i="72"/>
  <c r="F562" i="72"/>
  <c r="E563" i="72"/>
  <c r="F563" i="72"/>
  <c r="E564" i="72"/>
  <c r="F564" i="72"/>
  <c r="E565" i="72"/>
  <c r="F565" i="72"/>
  <c r="E566" i="72"/>
  <c r="F566" i="72"/>
  <c r="E567" i="72"/>
  <c r="F567" i="72"/>
  <c r="E568" i="72"/>
  <c r="F568" i="72"/>
  <c r="E569" i="72"/>
  <c r="F569" i="72"/>
  <c r="E570" i="72"/>
  <c r="F570" i="72"/>
  <c r="E571" i="72"/>
  <c r="F571" i="72"/>
  <c r="E572" i="72"/>
  <c r="F572" i="72"/>
  <c r="E573" i="72"/>
  <c r="F573" i="72"/>
  <c r="E574" i="72"/>
  <c r="F574" i="72"/>
  <c r="E575" i="72"/>
  <c r="F575" i="72"/>
  <c r="E576" i="72"/>
  <c r="F576" i="72"/>
  <c r="E577" i="72"/>
  <c r="F577" i="72"/>
  <c r="E578" i="72"/>
  <c r="F578" i="72"/>
  <c r="E579" i="72"/>
  <c r="F579" i="72"/>
  <c r="E580" i="72"/>
  <c r="F580" i="72"/>
  <c r="E581" i="72"/>
  <c r="F581" i="72"/>
  <c r="E582" i="72"/>
  <c r="F582" i="72"/>
  <c r="E583" i="72"/>
  <c r="F583" i="72"/>
  <c r="E584" i="72"/>
  <c r="F584" i="72"/>
  <c r="E585" i="72"/>
  <c r="F585" i="72"/>
  <c r="E586" i="72"/>
  <c r="F586" i="72"/>
  <c r="E587" i="72"/>
  <c r="F587" i="72"/>
  <c r="E588" i="72"/>
  <c r="F588" i="72"/>
  <c r="E589" i="72"/>
  <c r="F589" i="72"/>
  <c r="E590" i="72"/>
  <c r="F590" i="72"/>
  <c r="E591" i="72"/>
  <c r="F591" i="72"/>
  <c r="E592" i="72"/>
  <c r="F592" i="72"/>
  <c r="E593" i="72"/>
  <c r="F593" i="72"/>
  <c r="E594" i="72"/>
  <c r="F594" i="72"/>
  <c r="E595" i="72"/>
  <c r="F595" i="72"/>
  <c r="E596" i="72"/>
  <c r="F596" i="72"/>
  <c r="E597" i="72"/>
  <c r="F597" i="72"/>
  <c r="E598" i="72"/>
  <c r="F598" i="72"/>
  <c r="E599" i="72"/>
  <c r="F599" i="72"/>
  <c r="E600" i="72"/>
  <c r="F600" i="72"/>
  <c r="E601" i="72"/>
  <c r="F601" i="72"/>
  <c r="E602" i="72"/>
  <c r="F602" i="72"/>
  <c r="E603" i="72"/>
  <c r="F603" i="72"/>
  <c r="E604" i="72"/>
  <c r="F604" i="72"/>
  <c r="E605" i="72"/>
  <c r="F605" i="72"/>
  <c r="E606" i="72"/>
  <c r="F606" i="72"/>
  <c r="E607" i="72"/>
  <c r="F607" i="72"/>
  <c r="E608" i="72"/>
  <c r="F608" i="72"/>
  <c r="E609" i="72"/>
  <c r="F609" i="72"/>
  <c r="E610" i="72"/>
  <c r="F610" i="72"/>
  <c r="E611" i="72"/>
  <c r="F611" i="72"/>
  <c r="E612" i="72"/>
  <c r="F612" i="72"/>
  <c r="E613" i="72"/>
  <c r="F613" i="72"/>
  <c r="E614" i="72"/>
  <c r="F614" i="72"/>
  <c r="E615" i="72"/>
  <c r="F615" i="72"/>
  <c r="E616" i="72"/>
  <c r="F616" i="72"/>
  <c r="E617" i="72"/>
  <c r="F617" i="72"/>
  <c r="E618" i="72"/>
  <c r="F618" i="72"/>
  <c r="E619" i="72"/>
  <c r="F619" i="72"/>
  <c r="E620" i="72"/>
  <c r="F620" i="72"/>
  <c r="E621" i="72"/>
  <c r="F621" i="72"/>
  <c r="E622" i="72"/>
  <c r="F622" i="72"/>
  <c r="E623" i="72"/>
  <c r="F623" i="72"/>
  <c r="E624" i="72"/>
  <c r="F624" i="72"/>
  <c r="E625" i="72"/>
  <c r="F625" i="72"/>
  <c r="E626" i="72"/>
  <c r="F626" i="72"/>
  <c r="E627" i="72"/>
  <c r="F627" i="72"/>
  <c r="E628" i="72"/>
  <c r="F628" i="72"/>
  <c r="E629" i="72"/>
  <c r="F629" i="72"/>
  <c r="E630" i="72"/>
  <c r="F630" i="72"/>
  <c r="E631" i="72"/>
  <c r="F631" i="72"/>
  <c r="E632" i="72"/>
  <c r="F632" i="72"/>
  <c r="E633" i="72"/>
  <c r="F633" i="72"/>
  <c r="E634" i="72"/>
  <c r="F634" i="72"/>
  <c r="E635" i="72"/>
  <c r="F635" i="72"/>
  <c r="E636" i="72"/>
  <c r="F636" i="72"/>
  <c r="E637" i="72"/>
  <c r="F637" i="72"/>
  <c r="E638" i="72"/>
  <c r="F638" i="72"/>
  <c r="E639" i="72"/>
  <c r="F639" i="72"/>
  <c r="E640" i="72"/>
  <c r="F640" i="72"/>
  <c r="E641" i="72"/>
  <c r="F641" i="72"/>
  <c r="E642" i="72"/>
  <c r="F642" i="72"/>
  <c r="E643" i="72"/>
  <c r="F643" i="72"/>
  <c r="E644" i="72"/>
  <c r="F644" i="72"/>
  <c r="E645" i="72"/>
  <c r="F645" i="72"/>
  <c r="E646" i="72"/>
  <c r="F646" i="72"/>
  <c r="E647" i="72"/>
  <c r="F647" i="72"/>
  <c r="E648" i="72"/>
  <c r="F648" i="72"/>
  <c r="E649" i="72"/>
  <c r="F649" i="72"/>
  <c r="E650" i="72"/>
  <c r="F650" i="72"/>
  <c r="E651" i="72"/>
  <c r="F651" i="72"/>
  <c r="E652" i="72"/>
  <c r="F652" i="72"/>
  <c r="E653" i="72"/>
  <c r="F653" i="72"/>
  <c r="E654" i="72"/>
  <c r="F654" i="72"/>
  <c r="E655" i="72"/>
  <c r="F655" i="72"/>
  <c r="E656" i="72"/>
  <c r="F656" i="72"/>
  <c r="E657" i="72"/>
  <c r="F657" i="72"/>
  <c r="E658" i="72"/>
  <c r="F658" i="72"/>
  <c r="E659" i="72"/>
  <c r="F659" i="72"/>
  <c r="E660" i="72"/>
  <c r="F660" i="72"/>
  <c r="E661" i="72"/>
  <c r="F661" i="72"/>
  <c r="E662" i="72"/>
  <c r="F662" i="72"/>
  <c r="E663" i="72"/>
  <c r="F663" i="72"/>
  <c r="E664" i="72"/>
  <c r="F664" i="72"/>
  <c r="E665" i="72"/>
  <c r="F665" i="72"/>
  <c r="E666" i="72"/>
  <c r="F666" i="72"/>
  <c r="E667" i="72"/>
  <c r="F667" i="72"/>
  <c r="E668" i="72"/>
  <c r="F668" i="72"/>
  <c r="E669" i="72"/>
  <c r="F669" i="72"/>
  <c r="E670" i="72"/>
  <c r="F670" i="72"/>
  <c r="E671" i="72"/>
  <c r="F671" i="72"/>
  <c r="E672" i="72"/>
  <c r="F672" i="72"/>
  <c r="E673" i="72"/>
  <c r="F673" i="72"/>
  <c r="E674" i="72"/>
  <c r="F674" i="72"/>
  <c r="E675" i="72"/>
  <c r="F675" i="72"/>
  <c r="E676" i="72"/>
  <c r="F676" i="72"/>
  <c r="E677" i="72"/>
  <c r="F677" i="72"/>
  <c r="E678" i="72"/>
  <c r="F678" i="72"/>
  <c r="E679" i="72"/>
  <c r="F679" i="72"/>
  <c r="E680" i="72"/>
  <c r="F680" i="72"/>
  <c r="E681" i="72"/>
  <c r="F681" i="72"/>
  <c r="E682" i="72"/>
  <c r="F682" i="72"/>
  <c r="E683" i="72"/>
  <c r="F683" i="72"/>
  <c r="E684" i="72"/>
  <c r="F684" i="72"/>
  <c r="E685" i="72"/>
  <c r="F685" i="72"/>
  <c r="E686" i="72"/>
  <c r="F686" i="72"/>
  <c r="E687" i="72"/>
  <c r="F687" i="72"/>
  <c r="E688" i="72"/>
  <c r="F688" i="72"/>
  <c r="E689" i="72"/>
  <c r="F689" i="72"/>
  <c r="E690" i="72"/>
  <c r="F690" i="72"/>
  <c r="E691" i="72"/>
  <c r="F691" i="72"/>
  <c r="E692" i="72"/>
  <c r="F692" i="72"/>
  <c r="E693" i="72"/>
  <c r="F693" i="72"/>
  <c r="E694" i="72"/>
  <c r="F694" i="72"/>
  <c r="E695" i="72"/>
  <c r="F695" i="72"/>
  <c r="E696" i="72"/>
  <c r="F696" i="72"/>
  <c r="E697" i="72"/>
  <c r="F697" i="72"/>
  <c r="E698" i="72"/>
  <c r="F698" i="72"/>
  <c r="E699" i="72"/>
  <c r="F699" i="72"/>
  <c r="E700" i="72"/>
  <c r="F700" i="72"/>
  <c r="E701" i="72"/>
  <c r="F701" i="72"/>
  <c r="E702" i="72"/>
  <c r="F702" i="72"/>
  <c r="E703" i="72"/>
  <c r="F703" i="72"/>
  <c r="E704" i="72"/>
  <c r="F704" i="72"/>
  <c r="E705" i="72"/>
  <c r="F705" i="72"/>
  <c r="E706" i="72"/>
  <c r="F706" i="72"/>
  <c r="E707" i="72"/>
  <c r="F707" i="72"/>
  <c r="E708" i="72"/>
  <c r="F708" i="72"/>
  <c r="E709" i="72"/>
  <c r="F709" i="72"/>
  <c r="E710" i="72"/>
  <c r="F710" i="72"/>
  <c r="E711" i="72"/>
  <c r="F711" i="72"/>
  <c r="E712" i="72"/>
  <c r="F712" i="72"/>
  <c r="E713" i="72"/>
  <c r="F713" i="72"/>
  <c r="E714" i="72"/>
  <c r="F714" i="72"/>
  <c r="E715" i="72"/>
  <c r="F715" i="72"/>
  <c r="E716" i="72"/>
  <c r="F716" i="72"/>
  <c r="E717" i="72"/>
  <c r="F717" i="72"/>
  <c r="E718" i="72"/>
  <c r="F718" i="72"/>
  <c r="E719" i="72"/>
  <c r="F719" i="72"/>
  <c r="E720" i="72"/>
  <c r="F720" i="72"/>
  <c r="E721" i="72"/>
  <c r="F721" i="72"/>
  <c r="E722" i="72"/>
  <c r="F722" i="72"/>
  <c r="E723" i="72"/>
  <c r="F723" i="72"/>
  <c r="E724" i="72"/>
  <c r="F724" i="72"/>
  <c r="E725" i="72"/>
  <c r="F725" i="72"/>
  <c r="E726" i="72"/>
  <c r="F726" i="72"/>
  <c r="E727" i="72"/>
  <c r="F727" i="72"/>
  <c r="E728" i="72"/>
  <c r="F728" i="72"/>
  <c r="E729" i="72"/>
  <c r="F729" i="72"/>
  <c r="E730" i="72"/>
  <c r="F730" i="72"/>
  <c r="E731" i="72"/>
  <c r="F731" i="72"/>
  <c r="E732" i="72"/>
  <c r="F732" i="72"/>
  <c r="E733" i="72"/>
  <c r="F733" i="72"/>
  <c r="E734" i="72"/>
  <c r="F734" i="72"/>
  <c r="E735" i="72"/>
  <c r="F735" i="72"/>
  <c r="E736" i="72"/>
  <c r="F736" i="72"/>
  <c r="E737" i="72"/>
  <c r="F737" i="72"/>
  <c r="E738" i="72"/>
  <c r="F738" i="72"/>
  <c r="E739" i="72"/>
  <c r="F739" i="72"/>
  <c r="E740" i="72"/>
  <c r="F740" i="72"/>
  <c r="E741" i="72"/>
  <c r="F741" i="72"/>
  <c r="E742" i="72"/>
  <c r="F742" i="72"/>
  <c r="E743" i="72"/>
  <c r="F743" i="72"/>
  <c r="E744" i="72"/>
  <c r="F744" i="72"/>
  <c r="E745" i="72"/>
  <c r="F745" i="72"/>
  <c r="E746" i="72"/>
  <c r="F746" i="72"/>
  <c r="E747" i="72"/>
  <c r="F747" i="72"/>
  <c r="E748" i="72"/>
  <c r="F748" i="72"/>
  <c r="E749" i="72"/>
  <c r="F749" i="72"/>
  <c r="E750" i="72"/>
  <c r="F750" i="72"/>
  <c r="E751" i="72"/>
  <c r="F751" i="72"/>
  <c r="E752" i="72"/>
  <c r="F752" i="72"/>
  <c r="E753" i="72"/>
  <c r="F753" i="72"/>
  <c r="E754" i="72"/>
  <c r="F754" i="72"/>
  <c r="E755" i="72"/>
  <c r="F755" i="72"/>
  <c r="E756" i="72"/>
  <c r="F756" i="72"/>
  <c r="E757" i="72"/>
  <c r="F757" i="72"/>
  <c r="E758" i="72"/>
  <c r="F758" i="72"/>
  <c r="E759" i="72"/>
  <c r="F759" i="72"/>
  <c r="E760" i="72"/>
  <c r="F760" i="72"/>
  <c r="E761" i="72"/>
  <c r="F761" i="72"/>
  <c r="E762" i="72"/>
  <c r="F762" i="72"/>
  <c r="E763" i="72"/>
  <c r="F763" i="72"/>
  <c r="E764" i="72"/>
  <c r="F764" i="72"/>
  <c r="E765" i="72"/>
  <c r="F765" i="72"/>
  <c r="E766" i="72"/>
  <c r="F766" i="72"/>
  <c r="E767" i="72"/>
  <c r="F767" i="72"/>
  <c r="E768" i="72"/>
  <c r="F768" i="72"/>
  <c r="E769" i="72"/>
  <c r="F769" i="72"/>
  <c r="E770" i="72"/>
  <c r="F770" i="72"/>
  <c r="E771" i="72"/>
  <c r="F771" i="72"/>
  <c r="E772" i="72"/>
  <c r="F772" i="72"/>
  <c r="E773" i="72"/>
  <c r="F773" i="72"/>
  <c r="E774" i="72"/>
  <c r="F774" i="72"/>
  <c r="E775" i="72"/>
  <c r="F775" i="72"/>
  <c r="E776" i="72"/>
  <c r="F776" i="72"/>
  <c r="E777" i="72"/>
  <c r="F777" i="72"/>
  <c r="E778" i="72"/>
  <c r="F778" i="72"/>
  <c r="E779" i="72"/>
  <c r="F779" i="72"/>
  <c r="E780" i="72"/>
  <c r="F780" i="72"/>
  <c r="E781" i="72"/>
  <c r="F781" i="72"/>
  <c r="E782" i="72"/>
  <c r="F782" i="72"/>
  <c r="E783" i="72"/>
  <c r="F783" i="72"/>
  <c r="E784" i="72"/>
  <c r="F784" i="72"/>
  <c r="E785" i="72"/>
  <c r="F785" i="72"/>
  <c r="E786" i="72"/>
  <c r="F786" i="72"/>
  <c r="E787" i="72"/>
  <c r="F787" i="72"/>
  <c r="E788" i="72"/>
  <c r="F788" i="72"/>
  <c r="E789" i="72"/>
  <c r="F789" i="72"/>
  <c r="E790" i="72"/>
  <c r="F790" i="72"/>
  <c r="E791" i="72"/>
  <c r="F791" i="72"/>
  <c r="E792" i="72"/>
  <c r="F792" i="72"/>
  <c r="E793" i="72"/>
  <c r="F793" i="72"/>
  <c r="E794" i="72"/>
  <c r="F794" i="72"/>
  <c r="E795" i="72"/>
  <c r="F795" i="72"/>
  <c r="E796" i="72"/>
  <c r="F796" i="72"/>
  <c r="E797" i="72"/>
  <c r="F797" i="72"/>
  <c r="E798" i="72"/>
  <c r="F798" i="72"/>
  <c r="E799" i="72"/>
  <c r="F799" i="72"/>
  <c r="E800" i="72"/>
  <c r="F800" i="72"/>
  <c r="E801" i="72"/>
  <c r="F801" i="72"/>
  <c r="E802" i="72"/>
  <c r="F802" i="72"/>
  <c r="E803" i="72"/>
  <c r="F803" i="72"/>
  <c r="E804" i="72"/>
  <c r="F804" i="72"/>
  <c r="E805" i="72"/>
  <c r="F805" i="72"/>
  <c r="E806" i="72"/>
  <c r="F806" i="72"/>
  <c r="E807" i="72"/>
  <c r="F807" i="72"/>
  <c r="E808" i="72"/>
  <c r="F808" i="72"/>
  <c r="E809" i="72"/>
  <c r="F809" i="72"/>
  <c r="E810" i="72"/>
  <c r="F810" i="72"/>
  <c r="E811" i="72"/>
  <c r="F811" i="72"/>
  <c r="E812" i="72"/>
  <c r="F812" i="72"/>
  <c r="E813" i="72"/>
  <c r="F813" i="72"/>
  <c r="E814" i="72"/>
  <c r="F814" i="72"/>
  <c r="E815" i="72"/>
  <c r="F815" i="72"/>
  <c r="E816" i="72"/>
  <c r="F816" i="72"/>
  <c r="E817" i="72"/>
  <c r="F817" i="72"/>
  <c r="E818" i="72"/>
  <c r="F818" i="72"/>
  <c r="E819" i="72"/>
  <c r="F819" i="72"/>
  <c r="E820" i="72"/>
  <c r="F820" i="72"/>
  <c r="E821" i="72"/>
  <c r="F821" i="72"/>
  <c r="E822" i="72"/>
  <c r="F822" i="72"/>
  <c r="E823" i="72"/>
  <c r="F823" i="72"/>
  <c r="E824" i="72"/>
  <c r="F824" i="72"/>
  <c r="E825" i="72"/>
  <c r="F825" i="72"/>
  <c r="E826" i="72"/>
  <c r="F826" i="72"/>
  <c r="E827" i="72"/>
  <c r="F827" i="72"/>
  <c r="E828" i="72"/>
  <c r="F828" i="72"/>
  <c r="E829" i="72"/>
  <c r="F829" i="72"/>
  <c r="E830" i="72"/>
  <c r="F830" i="72"/>
  <c r="E831" i="72"/>
  <c r="F831" i="72"/>
  <c r="E832" i="72"/>
  <c r="F832" i="72"/>
  <c r="E833" i="72"/>
  <c r="F833" i="72"/>
  <c r="E834" i="72"/>
  <c r="F834" i="72"/>
  <c r="E835" i="72"/>
  <c r="F835" i="72"/>
  <c r="E836" i="72"/>
  <c r="F836" i="72"/>
  <c r="E837" i="72"/>
  <c r="F837" i="72"/>
  <c r="E838" i="72"/>
  <c r="F838" i="72"/>
  <c r="E839" i="72"/>
  <c r="F839" i="72"/>
  <c r="E840" i="72"/>
  <c r="F840" i="72"/>
  <c r="E841" i="72"/>
  <c r="F841" i="72"/>
  <c r="E842" i="72"/>
  <c r="F842" i="72"/>
  <c r="E843" i="72"/>
  <c r="F843" i="72"/>
  <c r="E844" i="72"/>
  <c r="F844" i="72"/>
  <c r="E845" i="72"/>
  <c r="F845" i="72"/>
  <c r="E846" i="72"/>
  <c r="F846" i="72"/>
  <c r="E847" i="72"/>
  <c r="F847" i="72"/>
  <c r="E848" i="72"/>
  <c r="F848" i="72"/>
  <c r="E849" i="72"/>
  <c r="F849" i="72"/>
  <c r="E850" i="72"/>
  <c r="F850" i="72"/>
  <c r="E851" i="72"/>
  <c r="F851" i="72"/>
  <c r="E852" i="72"/>
  <c r="F852" i="72"/>
  <c r="E853" i="72"/>
  <c r="F853" i="72"/>
  <c r="E854" i="72"/>
  <c r="F854" i="72"/>
  <c r="E855" i="72"/>
  <c r="F855" i="72"/>
  <c r="E856" i="72"/>
  <c r="F856" i="72"/>
  <c r="E857" i="72"/>
  <c r="F857" i="72"/>
  <c r="E858" i="72"/>
  <c r="F858" i="72"/>
  <c r="E859" i="72"/>
  <c r="F859" i="72"/>
  <c r="E860" i="72"/>
  <c r="F860" i="72"/>
  <c r="E861" i="72"/>
  <c r="F861" i="72"/>
  <c r="E862" i="72"/>
  <c r="F862" i="72"/>
  <c r="E863" i="72"/>
  <c r="F863" i="72"/>
  <c r="E864" i="72"/>
  <c r="F864" i="72"/>
  <c r="E865" i="72"/>
  <c r="F865" i="72"/>
  <c r="E866" i="72"/>
  <c r="F866" i="72"/>
  <c r="E867" i="72"/>
  <c r="F867" i="72"/>
  <c r="E868" i="72"/>
  <c r="F868" i="72"/>
  <c r="E869" i="72"/>
  <c r="F869" i="72"/>
  <c r="E870" i="72"/>
  <c r="F870" i="72"/>
  <c r="E871" i="72"/>
  <c r="F871" i="72"/>
  <c r="E872" i="72"/>
  <c r="F872" i="72"/>
  <c r="E873" i="72"/>
  <c r="F873" i="72"/>
  <c r="E874" i="72"/>
  <c r="F874" i="72"/>
  <c r="E875" i="72"/>
  <c r="F875" i="72"/>
  <c r="E876" i="72"/>
  <c r="F876" i="72"/>
  <c r="E877" i="72"/>
  <c r="F877" i="72"/>
  <c r="E878" i="72"/>
  <c r="F878" i="72"/>
  <c r="E879" i="72"/>
  <c r="F879" i="72"/>
  <c r="E880" i="72"/>
  <c r="F880" i="72"/>
  <c r="E881" i="72"/>
  <c r="F881" i="72"/>
  <c r="E882" i="72"/>
  <c r="F882" i="72"/>
  <c r="E883" i="72"/>
  <c r="F883" i="72"/>
  <c r="E884" i="72"/>
  <c r="F884" i="72"/>
  <c r="E885" i="72"/>
  <c r="F885" i="72"/>
  <c r="E886" i="72"/>
  <c r="F886" i="72"/>
  <c r="E887" i="72"/>
  <c r="F887" i="72"/>
  <c r="E888" i="72"/>
  <c r="F888" i="72"/>
  <c r="E889" i="72"/>
  <c r="F889" i="72"/>
  <c r="E890" i="72"/>
  <c r="F890" i="72"/>
  <c r="E891" i="72"/>
  <c r="F891" i="72"/>
  <c r="E892" i="72"/>
  <c r="F892" i="72"/>
  <c r="E893" i="72"/>
  <c r="F893" i="72"/>
  <c r="E894" i="72"/>
  <c r="F894" i="72"/>
  <c r="E895" i="72"/>
  <c r="F895" i="72"/>
  <c r="E896" i="72"/>
  <c r="F896" i="72"/>
  <c r="E897" i="72"/>
  <c r="F897" i="72"/>
  <c r="E898" i="72"/>
  <c r="F898" i="72"/>
  <c r="E899" i="72"/>
  <c r="F899" i="72"/>
  <c r="E900" i="72"/>
  <c r="F900" i="72"/>
  <c r="E901" i="72"/>
  <c r="F901" i="72"/>
  <c r="E902" i="72"/>
  <c r="F902" i="72"/>
  <c r="E903" i="72"/>
  <c r="F903" i="72"/>
  <c r="E904" i="72"/>
  <c r="F904" i="72"/>
  <c r="E905" i="72"/>
  <c r="F905" i="72"/>
  <c r="E906" i="72"/>
  <c r="F906" i="72"/>
  <c r="E907" i="72"/>
  <c r="F907" i="72"/>
  <c r="E908" i="72"/>
  <c r="F908" i="72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D22" i="82"/>
  <c r="D23" i="82"/>
  <c r="D24" i="82"/>
  <c r="D25" i="82"/>
  <c r="D26" i="82"/>
  <c r="G22" i="82"/>
  <c r="G23" i="82"/>
  <c r="G24" i="82"/>
  <c r="G25" i="82"/>
  <c r="G26" i="82"/>
  <c r="C22" i="82"/>
  <c r="C23" i="82"/>
  <c r="C24" i="82"/>
  <c r="C25" i="82"/>
  <c r="C26" i="82"/>
  <c r="K26" i="82"/>
  <c r="H22" i="82"/>
  <c r="H23" i="82"/>
  <c r="H24" i="82"/>
  <c r="H25" i="82"/>
  <c r="H26" i="82"/>
  <c r="H86" i="80"/>
  <c r="G32" i="82"/>
  <c r="G41" i="82"/>
  <c r="C86" i="80"/>
  <c r="C32" i="82"/>
  <c r="C41" i="82"/>
  <c r="K41" i="82"/>
  <c r="H87" i="80"/>
  <c r="G33" i="82"/>
  <c r="G42" i="82"/>
  <c r="C87" i="80"/>
  <c r="C33" i="82"/>
  <c r="C42" i="82"/>
  <c r="K42" i="82"/>
  <c r="H88" i="80"/>
  <c r="G34" i="82"/>
  <c r="G43" i="82"/>
  <c r="C88" i="80"/>
  <c r="C34" i="82"/>
  <c r="C43" i="82"/>
  <c r="K43" i="82"/>
  <c r="H85" i="80"/>
  <c r="H89" i="80"/>
  <c r="G35" i="82"/>
  <c r="G44" i="82"/>
  <c r="C85" i="80"/>
  <c r="C31" i="82"/>
  <c r="C35" i="82"/>
  <c r="C44" i="82"/>
  <c r="K44" i="82"/>
  <c r="G31" i="82"/>
  <c r="G40" i="82"/>
  <c r="C40" i="82"/>
  <c r="K40" i="82"/>
  <c r="J41" i="82"/>
  <c r="J42" i="82"/>
  <c r="J43" i="82"/>
  <c r="J44" i="82"/>
  <c r="J40" i="82"/>
  <c r="K32" i="82"/>
  <c r="K33" i="82"/>
  <c r="K34" i="82"/>
  <c r="K35" i="82"/>
  <c r="K31" i="82"/>
  <c r="J32" i="82"/>
  <c r="J33" i="82"/>
  <c r="J34" i="82"/>
  <c r="J35" i="82"/>
  <c r="J31" i="82"/>
  <c r="K23" i="82"/>
  <c r="K24" i="82"/>
  <c r="K25" i="82"/>
  <c r="K22" i="82"/>
  <c r="J23" i="82"/>
  <c r="J24" i="82"/>
  <c r="J25" i="82"/>
  <c r="J26" i="82"/>
  <c r="J22" i="82"/>
  <c r="D86" i="80"/>
  <c r="D32" i="82"/>
  <c r="D41" i="82"/>
  <c r="E23" i="82"/>
  <c r="E86" i="80"/>
  <c r="E32" i="82"/>
  <c r="E41" i="82"/>
  <c r="F23" i="82"/>
  <c r="F86" i="80"/>
  <c r="F32" i="82"/>
  <c r="F41" i="82"/>
  <c r="I86" i="80"/>
  <c r="H32" i="82"/>
  <c r="H41" i="82"/>
  <c r="D87" i="80"/>
  <c r="D33" i="82"/>
  <c r="D42" i="82"/>
  <c r="E24" i="82"/>
  <c r="E87" i="80"/>
  <c r="E33" i="82"/>
  <c r="E42" i="82"/>
  <c r="F24" i="82"/>
  <c r="F87" i="80"/>
  <c r="F33" i="82"/>
  <c r="F42" i="82"/>
  <c r="I87" i="80"/>
  <c r="H33" i="82"/>
  <c r="H42" i="82"/>
  <c r="D88" i="80"/>
  <c r="D34" i="82"/>
  <c r="D43" i="82"/>
  <c r="E25" i="82"/>
  <c r="E88" i="80"/>
  <c r="E34" i="82"/>
  <c r="E43" i="82"/>
  <c r="F25" i="82"/>
  <c r="F88" i="80"/>
  <c r="F34" i="82"/>
  <c r="F43" i="82"/>
  <c r="I88" i="80"/>
  <c r="H34" i="82"/>
  <c r="H43" i="82"/>
  <c r="D85" i="80"/>
  <c r="D31" i="82"/>
  <c r="D35" i="82"/>
  <c r="D44" i="82"/>
  <c r="E22" i="82"/>
  <c r="E26" i="82"/>
  <c r="E85" i="80"/>
  <c r="E31" i="82"/>
  <c r="E35" i="82"/>
  <c r="E44" i="82"/>
  <c r="F22" i="82"/>
  <c r="F26" i="82"/>
  <c r="F85" i="80"/>
  <c r="F31" i="82"/>
  <c r="F35" i="82"/>
  <c r="F44" i="82"/>
  <c r="I85" i="80"/>
  <c r="I89" i="80"/>
  <c r="H35" i="82"/>
  <c r="H44" i="82"/>
  <c r="D40" i="82"/>
  <c r="E40" i="82"/>
  <c r="F40" i="82"/>
  <c r="H31" i="82"/>
  <c r="H40" i="82"/>
  <c r="Q44" i="82"/>
  <c r="P44" i="82"/>
  <c r="N44" i="82"/>
  <c r="M44" i="82"/>
  <c r="Q43" i="82"/>
  <c r="P43" i="82"/>
  <c r="N43" i="82"/>
  <c r="M43" i="82"/>
  <c r="Q42" i="82"/>
  <c r="P42" i="82"/>
  <c r="N42" i="82"/>
  <c r="M42" i="82"/>
  <c r="Q41" i="82"/>
  <c r="P41" i="82"/>
  <c r="N41" i="82"/>
  <c r="M41" i="82"/>
  <c r="Q40" i="82"/>
  <c r="P40" i="82"/>
  <c r="N40" i="82"/>
  <c r="M40" i="82"/>
  <c r="Q35" i="82"/>
  <c r="P35" i="82"/>
  <c r="N35" i="82"/>
  <c r="M35" i="82"/>
  <c r="Q34" i="82"/>
  <c r="P34" i="82"/>
  <c r="N34" i="82"/>
  <c r="M34" i="82"/>
  <c r="Q33" i="82"/>
  <c r="P33" i="82"/>
  <c r="N33" i="82"/>
  <c r="M33" i="82"/>
  <c r="Q32" i="82"/>
  <c r="P32" i="82"/>
  <c r="N32" i="82"/>
  <c r="M32" i="82"/>
  <c r="Q31" i="82"/>
  <c r="P31" i="82"/>
  <c r="N31" i="82"/>
  <c r="M31" i="82"/>
  <c r="Q23" i="82"/>
  <c r="Q24" i="82"/>
  <c r="Q25" i="82"/>
  <c r="Q26" i="82"/>
  <c r="Q22" i="82"/>
  <c r="P23" i="82"/>
  <c r="P24" i="82"/>
  <c r="P25" i="82"/>
  <c r="P26" i="82"/>
  <c r="P22" i="82"/>
  <c r="M26" i="82"/>
  <c r="N23" i="82"/>
  <c r="N24" i="82"/>
  <c r="N25" i="82"/>
  <c r="N26" i="82"/>
  <c r="N22" i="82"/>
  <c r="M23" i="82"/>
  <c r="M24" i="82"/>
  <c r="M25" i="82"/>
  <c r="M22" i="82"/>
  <c r="B4" i="82"/>
  <c r="B6" i="82"/>
  <c r="C6" i="82"/>
  <c r="G4" i="82"/>
  <c r="D89" i="80"/>
  <c r="G6" i="82"/>
  <c r="H6" i="82"/>
  <c r="J7" i="80"/>
  <c r="O7" i="80"/>
  <c r="Q7" i="80"/>
  <c r="J11" i="80"/>
  <c r="O11" i="80"/>
  <c r="Q11" i="80"/>
  <c r="R7" i="80"/>
  <c r="P7" i="80"/>
  <c r="D97" i="80"/>
  <c r="E89" i="80"/>
  <c r="E97" i="80"/>
  <c r="F89" i="80"/>
  <c r="F97" i="80"/>
  <c r="H97" i="80"/>
  <c r="I97" i="80"/>
  <c r="K97" i="80"/>
  <c r="I94" i="80"/>
  <c r="D94" i="80"/>
  <c r="K94" i="80"/>
  <c r="I95" i="80"/>
  <c r="D95" i="80"/>
  <c r="K95" i="80"/>
  <c r="I96" i="80"/>
  <c r="D96" i="80"/>
  <c r="K96" i="80"/>
  <c r="I93" i="80"/>
  <c r="D93" i="80"/>
  <c r="K93" i="80"/>
  <c r="H94" i="80"/>
  <c r="H95" i="80"/>
  <c r="H96" i="80"/>
  <c r="H93" i="80"/>
  <c r="C94" i="80"/>
  <c r="E94" i="80"/>
  <c r="F94" i="80"/>
  <c r="C95" i="80"/>
  <c r="E95" i="80"/>
  <c r="F95" i="80"/>
  <c r="C96" i="80"/>
  <c r="E96" i="80"/>
  <c r="F96" i="80"/>
  <c r="E93" i="80"/>
  <c r="F93" i="80"/>
  <c r="C93" i="80"/>
  <c r="K86" i="80"/>
  <c r="K87" i="80"/>
  <c r="K88" i="80"/>
  <c r="K89" i="80"/>
  <c r="K85" i="80"/>
  <c r="J8" i="80"/>
  <c r="O8" i="80"/>
  <c r="P8" i="80"/>
  <c r="J9" i="80"/>
  <c r="O9" i="80"/>
  <c r="P9" i="80"/>
  <c r="J10" i="80"/>
  <c r="O10" i="80"/>
  <c r="P10" i="80"/>
  <c r="P11" i="80"/>
  <c r="R11" i="80"/>
  <c r="Q8" i="80"/>
  <c r="R8" i="80"/>
  <c r="Q9" i="80"/>
  <c r="R9" i="80"/>
  <c r="Q10" i="80"/>
  <c r="R10" i="80"/>
  <c r="L7" i="80"/>
  <c r="L8" i="80"/>
  <c r="M8" i="80"/>
  <c r="L9" i="80"/>
  <c r="M9" i="80"/>
  <c r="L10" i="80"/>
  <c r="M10" i="80"/>
  <c r="L11" i="80"/>
  <c r="M11" i="80"/>
  <c r="M7" i="80"/>
  <c r="I8" i="80"/>
  <c r="I9" i="80"/>
  <c r="I10" i="80"/>
  <c r="I11" i="80"/>
  <c r="I7" i="80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J4" i="72"/>
  <c r="J6" i="72"/>
  <c r="J7" i="72"/>
  <c r="J5" i="72"/>
  <c r="J3" i="72"/>
  <c r="L2" i="71"/>
  <c r="L3" i="71"/>
  <c r="L4" i="71"/>
  <c r="L5" i="71"/>
  <c r="L6" i="71"/>
  <c r="D2" i="71"/>
  <c r="F2" i="71"/>
  <c r="D3" i="71"/>
  <c r="F3" i="71"/>
  <c r="D4" i="71"/>
  <c r="F4" i="71"/>
  <c r="D5" i="71"/>
  <c r="F5" i="71"/>
  <c r="D6" i="71"/>
  <c r="F6" i="71"/>
  <c r="D7" i="71"/>
  <c r="F7" i="71"/>
  <c r="D8" i="71"/>
  <c r="F8" i="71"/>
  <c r="D9" i="71"/>
  <c r="F9" i="71"/>
  <c r="D10" i="71"/>
  <c r="F10" i="71"/>
  <c r="D11" i="71"/>
  <c r="F11" i="71"/>
  <c r="D12" i="71"/>
  <c r="F12" i="71"/>
  <c r="D13" i="71"/>
  <c r="F13" i="71"/>
  <c r="D14" i="71"/>
  <c r="F14" i="71"/>
  <c r="D15" i="71"/>
  <c r="F15" i="71"/>
  <c r="D16" i="71"/>
  <c r="F16" i="71"/>
  <c r="D17" i="71"/>
  <c r="F17" i="71"/>
  <c r="D18" i="71"/>
  <c r="F18" i="71"/>
  <c r="D19" i="71"/>
  <c r="F19" i="71"/>
  <c r="D20" i="71"/>
  <c r="F20" i="71"/>
  <c r="D21" i="71"/>
  <c r="F21" i="71"/>
  <c r="D22" i="71"/>
  <c r="F22" i="71"/>
  <c r="D23" i="71"/>
  <c r="F23" i="71"/>
  <c r="D24" i="71"/>
  <c r="F24" i="71"/>
  <c r="D25" i="71"/>
  <c r="F25" i="71"/>
  <c r="D26" i="71"/>
  <c r="F26" i="71"/>
  <c r="D27" i="71"/>
  <c r="F27" i="71"/>
  <c r="D28" i="71"/>
  <c r="F28" i="71"/>
  <c r="D29" i="71"/>
  <c r="F29" i="71"/>
  <c r="D30" i="71"/>
  <c r="F30" i="71"/>
  <c r="D31" i="71"/>
  <c r="F31" i="71"/>
  <c r="D32" i="71"/>
  <c r="F32" i="71"/>
  <c r="D33" i="71"/>
  <c r="F33" i="71"/>
  <c r="D34" i="71"/>
  <c r="F34" i="71"/>
  <c r="D35" i="71"/>
  <c r="F35" i="71"/>
  <c r="D36" i="71"/>
  <c r="F36" i="71"/>
  <c r="D37" i="71"/>
  <c r="F37" i="71"/>
  <c r="D38" i="71"/>
  <c r="F38" i="71"/>
  <c r="D39" i="71"/>
  <c r="F39" i="71"/>
  <c r="D40" i="71"/>
  <c r="F40" i="71"/>
  <c r="D41" i="71"/>
  <c r="F41" i="71"/>
  <c r="D42" i="71"/>
  <c r="F42" i="71"/>
  <c r="D43" i="71"/>
  <c r="F43" i="71"/>
  <c r="D44" i="71"/>
  <c r="F44" i="71"/>
  <c r="D45" i="71"/>
  <c r="F45" i="71"/>
  <c r="D46" i="71"/>
  <c r="F46" i="71"/>
  <c r="D47" i="71"/>
  <c r="F47" i="71"/>
  <c r="D48" i="71"/>
  <c r="F48" i="71"/>
  <c r="D49" i="71"/>
  <c r="F49" i="71"/>
  <c r="D50" i="71"/>
  <c r="F50" i="71"/>
  <c r="D51" i="71"/>
  <c r="F51" i="71"/>
  <c r="D52" i="71"/>
  <c r="F52" i="71"/>
  <c r="D53" i="71"/>
  <c r="F53" i="71"/>
  <c r="D54" i="71"/>
  <c r="F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A3" i="75"/>
  <c r="A4" i="75"/>
  <c r="A5" i="75"/>
  <c r="A6" i="75"/>
  <c r="A7" i="75"/>
  <c r="A8" i="75"/>
  <c r="A9" i="75"/>
  <c r="A10" i="75"/>
  <c r="A11" i="75"/>
  <c r="A12" i="75"/>
  <c r="A13" i="75"/>
  <c r="A14" i="75"/>
  <c r="A15" i="75"/>
  <c r="A16" i="75"/>
  <c r="A17" i="75"/>
  <c r="A19" i="75"/>
  <c r="A20" i="75"/>
  <c r="A21" i="75"/>
  <c r="A22" i="75"/>
  <c r="A23" i="75"/>
  <c r="A24" i="75"/>
  <c r="A25" i="75"/>
  <c r="A26" i="75"/>
  <c r="A27" i="75"/>
  <c r="A28" i="75"/>
  <c r="A29" i="75"/>
  <c r="A30" i="75"/>
  <c r="A31" i="75"/>
  <c r="A32" i="75"/>
  <c r="A33" i="75"/>
  <c r="A34" i="75"/>
  <c r="A35" i="75"/>
  <c r="A37" i="75"/>
  <c r="A38" i="75"/>
  <c r="A39" i="75"/>
  <c r="A40" i="75"/>
  <c r="A41" i="75"/>
  <c r="A42" i="75"/>
  <c r="A43" i="75"/>
  <c r="A44" i="75"/>
  <c r="A45" i="75"/>
  <c r="A46" i="75"/>
  <c r="A47" i="75"/>
  <c r="A48" i="75"/>
  <c r="A49" i="75"/>
  <c r="A50" i="75"/>
  <c r="A51" i="75"/>
  <c r="A52" i="75"/>
  <c r="A54" i="75"/>
  <c r="A55" i="75"/>
  <c r="A56" i="75"/>
  <c r="A57" i="75"/>
  <c r="A58" i="75"/>
  <c r="A59" i="75"/>
  <c r="A60" i="75"/>
  <c r="A61" i="75"/>
  <c r="A62" i="75"/>
  <c r="A63" i="75"/>
  <c r="A64" i="75"/>
  <c r="A65" i="75"/>
  <c r="A67" i="75"/>
  <c r="A68" i="75"/>
  <c r="A69" i="75"/>
  <c r="A70" i="75"/>
  <c r="A71" i="75"/>
  <c r="A72" i="75"/>
  <c r="A73" i="75"/>
  <c r="A74" i="75"/>
  <c r="A75" i="75"/>
  <c r="A76" i="75"/>
  <c r="A77" i="75"/>
  <c r="A78" i="75"/>
  <c r="A79" i="75"/>
  <c r="A80" i="75"/>
  <c r="A81" i="75"/>
  <c r="A82" i="75"/>
  <c r="A83" i="75"/>
  <c r="A85" i="75"/>
  <c r="A86" i="75"/>
  <c r="A87" i="75"/>
  <c r="A88" i="75"/>
  <c r="A89" i="75"/>
  <c r="A90" i="75"/>
  <c r="A92" i="75"/>
  <c r="A93" i="75"/>
  <c r="A94" i="75"/>
  <c r="A95" i="75"/>
  <c r="A96" i="75"/>
  <c r="A97" i="75"/>
  <c r="A98" i="75"/>
  <c r="A99" i="75"/>
  <c r="A100" i="75"/>
  <c r="A101" i="75"/>
  <c r="A102" i="75"/>
  <c r="A103" i="75"/>
  <c r="A104" i="75"/>
  <c r="A105" i="75"/>
  <c r="A106" i="75"/>
  <c r="A107" i="75"/>
  <c r="A108" i="75"/>
  <c r="A110" i="75"/>
  <c r="A111" i="75"/>
  <c r="A112" i="75"/>
  <c r="A113" i="75"/>
  <c r="A114" i="75"/>
  <c r="A115" i="75"/>
  <c r="A116" i="75"/>
  <c r="A117" i="75"/>
  <c r="A118" i="75"/>
  <c r="A119" i="75"/>
  <c r="A120" i="75"/>
  <c r="A121" i="75"/>
  <c r="A122" i="75"/>
  <c r="A123" i="75"/>
  <c r="A124" i="75"/>
  <c r="A125" i="75"/>
  <c r="A126" i="75"/>
  <c r="A128" i="75"/>
  <c r="A129" i="75"/>
  <c r="A130" i="75"/>
  <c r="A131" i="75"/>
  <c r="A132" i="75"/>
  <c r="A133" i="75"/>
  <c r="A134" i="75"/>
  <c r="A135" i="75"/>
  <c r="A136" i="75"/>
  <c r="A137" i="75"/>
  <c r="A138" i="75"/>
  <c r="A139" i="75"/>
  <c r="A140" i="75"/>
  <c r="A141" i="75"/>
  <c r="A142" i="75"/>
  <c r="A143" i="75"/>
  <c r="A144" i="75"/>
  <c r="A146" i="75"/>
  <c r="A147" i="75"/>
  <c r="A148" i="75"/>
  <c r="A149" i="75"/>
  <c r="A150" i="75"/>
  <c r="A151" i="75"/>
  <c r="A152" i="75"/>
  <c r="A153" i="75"/>
  <c r="A154" i="75"/>
  <c r="A155" i="75"/>
  <c r="A156" i="75"/>
  <c r="A157" i="75"/>
  <c r="A158" i="75"/>
  <c r="A159" i="75"/>
  <c r="A160" i="75"/>
  <c r="A161" i="75"/>
  <c r="A162" i="75"/>
  <c r="A164" i="75"/>
  <c r="A165" i="75"/>
  <c r="A166" i="75"/>
  <c r="A167" i="75"/>
  <c r="A168" i="75"/>
  <c r="A169" i="75"/>
  <c r="A170" i="75"/>
  <c r="A171" i="75"/>
  <c r="A172" i="75"/>
  <c r="A173" i="75"/>
  <c r="A174" i="75"/>
  <c r="A175" i="75"/>
  <c r="A176" i="75"/>
  <c r="A177" i="75"/>
  <c r="A178" i="75"/>
  <c r="A179" i="75"/>
  <c r="A180" i="75"/>
  <c r="A182" i="75"/>
  <c r="A183" i="75"/>
  <c r="A184" i="75"/>
  <c r="A185" i="75"/>
  <c r="A186" i="75"/>
  <c r="A187" i="75"/>
  <c r="A188" i="75"/>
  <c r="A189" i="75"/>
  <c r="A190" i="75"/>
  <c r="A191" i="75"/>
  <c r="A192" i="75"/>
  <c r="A193" i="75"/>
  <c r="A194" i="75"/>
  <c r="A195" i="75"/>
  <c r="A196" i="75"/>
  <c r="A197" i="75"/>
  <c r="A198" i="75"/>
  <c r="A200" i="75"/>
  <c r="A201" i="75"/>
  <c r="A202" i="75"/>
  <c r="A203" i="75"/>
  <c r="A204" i="75"/>
  <c r="A205" i="75"/>
  <c r="A206" i="75"/>
  <c r="A207" i="75"/>
  <c r="A208" i="75"/>
  <c r="A209" i="75"/>
  <c r="A210" i="75"/>
  <c r="A211" i="75"/>
  <c r="A212" i="75"/>
  <c r="A213" i="75"/>
  <c r="A214" i="75"/>
  <c r="A215" i="75"/>
  <c r="A217" i="75"/>
  <c r="A218" i="75"/>
  <c r="A219" i="75"/>
  <c r="A220" i="75"/>
  <c r="A221" i="75"/>
  <c r="A222" i="75"/>
  <c r="A223" i="75"/>
  <c r="A224" i="75"/>
  <c r="A225" i="75"/>
  <c r="A226" i="75"/>
  <c r="A227" i="75"/>
  <c r="A228" i="75"/>
  <c r="A229" i="75"/>
  <c r="A230" i="75"/>
  <c r="A231" i="75"/>
  <c r="A232" i="75"/>
  <c r="A233" i="75"/>
  <c r="A235" i="75"/>
  <c r="A236" i="75"/>
  <c r="A237" i="75"/>
  <c r="A238" i="75"/>
  <c r="A239" i="75"/>
  <c r="A240" i="75"/>
  <c r="A241" i="75"/>
  <c r="A242" i="75"/>
  <c r="A243" i="75"/>
  <c r="A244" i="75"/>
  <c r="A245" i="75"/>
  <c r="A246" i="75"/>
  <c r="A247" i="75"/>
  <c r="A248" i="75"/>
  <c r="A249" i="75"/>
  <c r="A250" i="75"/>
  <c r="A251" i="75"/>
  <c r="A253" i="75"/>
  <c r="A254" i="75"/>
  <c r="A255" i="75"/>
  <c r="A256" i="75"/>
  <c r="A257" i="75"/>
  <c r="A258" i="75"/>
  <c r="A259" i="75"/>
  <c r="A260" i="75"/>
  <c r="A261" i="75"/>
  <c r="A262" i="75"/>
  <c r="A263" i="75"/>
  <c r="A264" i="75"/>
  <c r="A265" i="75"/>
  <c r="A266" i="75"/>
  <c r="A267" i="75"/>
  <c r="A268" i="75"/>
  <c r="A269" i="75"/>
  <c r="A271" i="75"/>
  <c r="A272" i="75"/>
  <c r="A273" i="75"/>
  <c r="A274" i="75"/>
  <c r="A275" i="75"/>
  <c r="A276" i="75"/>
  <c r="A277" i="75"/>
  <c r="A278" i="75"/>
  <c r="A279" i="75"/>
  <c r="A280" i="75"/>
  <c r="A281" i="75"/>
  <c r="A282" i="75"/>
  <c r="A283" i="75"/>
  <c r="A284" i="75"/>
  <c r="A285" i="75"/>
  <c r="A286" i="75"/>
  <c r="A287" i="75"/>
  <c r="A289" i="75"/>
  <c r="A290" i="75"/>
  <c r="A291" i="75"/>
  <c r="A292" i="75"/>
  <c r="A293" i="75"/>
  <c r="A294" i="75"/>
  <c r="A295" i="75"/>
  <c r="A296" i="75"/>
  <c r="A297" i="75"/>
  <c r="A298" i="75"/>
  <c r="A299" i="75"/>
  <c r="A300" i="75"/>
  <c r="A301" i="75"/>
  <c r="A302" i="75"/>
  <c r="A303" i="75"/>
  <c r="A304" i="75"/>
  <c r="A305" i="75"/>
  <c r="A307" i="75"/>
  <c r="A308" i="75"/>
  <c r="A309" i="75"/>
  <c r="A310" i="75"/>
  <c r="A311" i="75"/>
  <c r="A312" i="75"/>
  <c r="A313" i="75"/>
  <c r="A314" i="75"/>
  <c r="A315" i="75"/>
  <c r="A316" i="75"/>
  <c r="A317" i="75"/>
  <c r="A319" i="75"/>
  <c r="A320" i="75"/>
  <c r="A321" i="75"/>
  <c r="A322" i="75"/>
  <c r="A323" i="75"/>
  <c r="A324" i="75"/>
  <c r="A325" i="75"/>
  <c r="A326" i="75"/>
  <c r="A327" i="75"/>
  <c r="A328" i="75"/>
  <c r="A329" i="75"/>
  <c r="A330" i="75"/>
  <c r="A331" i="75"/>
  <c r="A332" i="75"/>
  <c r="A333" i="75"/>
  <c r="A334" i="75"/>
  <c r="A335" i="75"/>
  <c r="A337" i="75"/>
  <c r="A338" i="75"/>
  <c r="A339" i="75"/>
  <c r="A340" i="75"/>
  <c r="A341" i="75"/>
  <c r="A342" i="75"/>
  <c r="A343" i="75"/>
  <c r="A344" i="75"/>
  <c r="A345" i="75"/>
  <c r="A346" i="75"/>
  <c r="A347" i="75"/>
  <c r="A348" i="75"/>
  <c r="A350" i="75"/>
  <c r="A351" i="75"/>
  <c r="A352" i="75"/>
  <c r="A353" i="75"/>
  <c r="A354" i="75"/>
  <c r="A355" i="75"/>
  <c r="A356" i="75"/>
  <c r="A357" i="75"/>
  <c r="A358" i="75"/>
  <c r="A359" i="75"/>
  <c r="A360" i="75"/>
  <c r="A361" i="75"/>
  <c r="A362" i="75"/>
  <c r="A363" i="75"/>
  <c r="A364" i="75"/>
  <c r="A365" i="75"/>
  <c r="A366" i="75"/>
  <c r="A368" i="75"/>
  <c r="A369" i="75"/>
  <c r="A370" i="75"/>
  <c r="A371" i="75"/>
  <c r="A372" i="75"/>
  <c r="A373" i="75"/>
  <c r="A374" i="75"/>
  <c r="A375" i="75"/>
  <c r="A376" i="75"/>
  <c r="A377" i="75"/>
  <c r="A378" i="75"/>
  <c r="A379" i="75"/>
  <c r="A380" i="75"/>
  <c r="A381" i="75"/>
  <c r="A382" i="75"/>
  <c r="A383" i="75"/>
  <c r="A384" i="75"/>
  <c r="A386" i="75"/>
  <c r="A387" i="75"/>
  <c r="A388" i="75"/>
  <c r="A389" i="75"/>
  <c r="A390" i="75"/>
  <c r="A391" i="75"/>
  <c r="A392" i="75"/>
  <c r="A394" i="75"/>
  <c r="A395" i="75"/>
  <c r="A396" i="75"/>
  <c r="A397" i="75"/>
  <c r="A398" i="75"/>
  <c r="A399" i="75"/>
  <c r="A400" i="75"/>
  <c r="A401" i="75"/>
  <c r="A402" i="75"/>
  <c r="A403" i="75"/>
  <c r="A404" i="75"/>
  <c r="A405" i="75"/>
  <c r="A406" i="75"/>
  <c r="A407" i="75"/>
  <c r="A408" i="75"/>
  <c r="A409" i="75"/>
  <c r="A410" i="75"/>
  <c r="A412" i="75"/>
  <c r="A413" i="75"/>
  <c r="A414" i="75"/>
  <c r="A415" i="75"/>
  <c r="A416" i="75"/>
  <c r="A417" i="75"/>
  <c r="A418" i="75"/>
  <c r="A419" i="75"/>
  <c r="A420" i="75"/>
  <c r="A421" i="75"/>
  <c r="A422" i="75"/>
  <c r="A423" i="75"/>
  <c r="A424" i="75"/>
  <c r="A425" i="75"/>
  <c r="A426" i="75"/>
  <c r="A427" i="75"/>
  <c r="A428" i="75"/>
  <c r="A430" i="75"/>
  <c r="A431" i="75"/>
  <c r="A432" i="75"/>
  <c r="A433" i="75"/>
  <c r="A434" i="75"/>
  <c r="A435" i="75"/>
  <c r="A436" i="75"/>
  <c r="A437" i="75"/>
  <c r="A438" i="75"/>
  <c r="A439" i="75"/>
  <c r="A440" i="75"/>
  <c r="A441" i="75"/>
  <c r="A442" i="75"/>
  <c r="A443" i="75"/>
  <c r="A444" i="75"/>
  <c r="A445" i="75"/>
  <c r="A446" i="75"/>
  <c r="A448" i="75"/>
  <c r="A449" i="75"/>
  <c r="A450" i="75"/>
  <c r="A451" i="75"/>
  <c r="A452" i="75"/>
  <c r="A453" i="75"/>
  <c r="A454" i="75"/>
  <c r="A455" i="75"/>
  <c r="A456" i="75"/>
  <c r="A457" i="75"/>
  <c r="A458" i="75"/>
  <c r="A459" i="75"/>
  <c r="A460" i="75"/>
  <c r="A461" i="75"/>
  <c r="A462" i="75"/>
  <c r="A463" i="75"/>
  <c r="A464" i="75"/>
  <c r="A466" i="75"/>
  <c r="A467" i="75"/>
  <c r="A468" i="75"/>
  <c r="A469" i="75"/>
  <c r="A470" i="75"/>
  <c r="A471" i="75"/>
  <c r="A472" i="75"/>
  <c r="A473" i="75"/>
  <c r="A474" i="75"/>
  <c r="A475" i="75"/>
  <c r="A476" i="75"/>
  <c r="A477" i="75"/>
  <c r="A478" i="75"/>
  <c r="A479" i="75"/>
  <c r="A480" i="75"/>
  <c r="A481" i="75"/>
  <c r="A482" i="75"/>
  <c r="A484" i="75"/>
  <c r="A485" i="75"/>
  <c r="A486" i="75"/>
  <c r="A487" i="75"/>
  <c r="A488" i="75"/>
  <c r="A489" i="75"/>
  <c r="A490" i="75"/>
  <c r="A491" i="75"/>
  <c r="A492" i="75"/>
  <c r="A493" i="75"/>
  <c r="A494" i="75"/>
  <c r="A495" i="75"/>
  <c r="A496" i="75"/>
  <c r="A497" i="75"/>
  <c r="A498" i="75"/>
  <c r="A500" i="75"/>
  <c r="A501" i="75"/>
  <c r="A502" i="75"/>
  <c r="A503" i="75"/>
  <c r="A504" i="75"/>
  <c r="A505" i="75"/>
  <c r="A506" i="75"/>
  <c r="A507" i="75"/>
  <c r="A508" i="75"/>
  <c r="A509" i="75"/>
  <c r="A510" i="75"/>
  <c r="A511" i="75"/>
  <c r="A512" i="75"/>
  <c r="A513" i="75"/>
  <c r="A514" i="75"/>
  <c r="A515" i="75"/>
  <c r="A516" i="75"/>
  <c r="A518" i="75"/>
  <c r="A519" i="75"/>
  <c r="A520" i="75"/>
  <c r="A521" i="75"/>
  <c r="A522" i="75"/>
  <c r="A523" i="75"/>
  <c r="A524" i="75"/>
  <c r="A525" i="75"/>
  <c r="A526" i="75"/>
  <c r="A527" i="75"/>
  <c r="A528" i="75"/>
  <c r="A529" i="75"/>
  <c r="A530" i="75"/>
  <c r="A531" i="75"/>
  <c r="A532" i="75"/>
  <c r="A533" i="75"/>
  <c r="A534" i="75"/>
  <c r="A536" i="75"/>
  <c r="A537" i="75"/>
  <c r="A538" i="75"/>
  <c r="A539" i="75"/>
  <c r="A540" i="75"/>
  <c r="A541" i="75"/>
  <c r="A542" i="75"/>
  <c r="A543" i="75"/>
  <c r="A544" i="75"/>
  <c r="A545" i="75"/>
  <c r="A546" i="75"/>
  <c r="A547" i="75"/>
  <c r="A548" i="75"/>
  <c r="A549" i="75"/>
  <c r="A550" i="75"/>
  <c r="A551" i="75"/>
  <c r="A552" i="75"/>
  <c r="A554" i="75"/>
  <c r="A555" i="75"/>
  <c r="A556" i="75"/>
  <c r="A557" i="75"/>
  <c r="A558" i="75"/>
  <c r="A559" i="75"/>
  <c r="A560" i="75"/>
  <c r="A561" i="75"/>
  <c r="A562" i="75"/>
  <c r="A563" i="75"/>
  <c r="A564" i="75"/>
  <c r="A565" i="75"/>
  <c r="A566" i="75"/>
  <c r="A567" i="75"/>
  <c r="A568" i="75"/>
  <c r="A569" i="75"/>
  <c r="A570" i="75"/>
  <c r="A572" i="75"/>
  <c r="A573" i="75"/>
  <c r="A574" i="75"/>
  <c r="A575" i="75"/>
  <c r="A576" i="75"/>
  <c r="A577" i="75"/>
  <c r="A578" i="75"/>
  <c r="A579" i="75"/>
  <c r="A580" i="75"/>
  <c r="A581" i="75"/>
  <c r="A582" i="75"/>
  <c r="A583" i="75"/>
  <c r="A584" i="75"/>
  <c r="A585" i="75"/>
  <c r="A586" i="75"/>
  <c r="A587" i="75"/>
  <c r="A588" i="75"/>
  <c r="A590" i="75"/>
  <c r="A591" i="75"/>
  <c r="A592" i="75"/>
  <c r="A593" i="75"/>
  <c r="A594" i="75"/>
  <c r="A595" i="75"/>
  <c r="A596" i="75"/>
  <c r="A597" i="75"/>
  <c r="A598" i="75"/>
  <c r="A599" i="75"/>
  <c r="A600" i="75"/>
  <c r="A601" i="75"/>
  <c r="A602" i="75"/>
  <c r="A603" i="75"/>
  <c r="A604" i="75"/>
  <c r="A605" i="75"/>
  <c r="A606" i="75"/>
  <c r="A608" i="75"/>
  <c r="A609" i="75"/>
  <c r="A610" i="75"/>
  <c r="A611" i="75"/>
  <c r="A612" i="75"/>
  <c r="A613" i="75"/>
  <c r="A614" i="75"/>
  <c r="A615" i="75"/>
  <c r="A616" i="75"/>
  <c r="A617" i="75"/>
  <c r="A618" i="75"/>
  <c r="A619" i="75"/>
  <c r="A620" i="75"/>
  <c r="A621" i="75"/>
  <c r="A622" i="75"/>
  <c r="A623" i="75"/>
  <c r="A624" i="75"/>
  <c r="A626" i="75"/>
  <c r="A627" i="75"/>
  <c r="A628" i="75"/>
  <c r="A629" i="75"/>
  <c r="A630" i="75"/>
  <c r="A631" i="75"/>
  <c r="A632" i="75"/>
  <c r="A633" i="75"/>
  <c r="A634" i="75"/>
  <c r="A635" i="75"/>
  <c r="A636" i="75"/>
  <c r="A637" i="75"/>
  <c r="A638" i="75"/>
  <c r="A639" i="75"/>
  <c r="A640" i="75"/>
  <c r="A641" i="75"/>
  <c r="A642" i="75"/>
  <c r="A644" i="75"/>
  <c r="A645" i="75"/>
  <c r="A646" i="75"/>
  <c r="A647" i="75"/>
  <c r="A648" i="75"/>
  <c r="A649" i="75"/>
  <c r="A650" i="75"/>
  <c r="A651" i="75"/>
  <c r="A652" i="75"/>
  <c r="A653" i="75"/>
  <c r="A654" i="75"/>
  <c r="A655" i="75"/>
  <c r="A656" i="75"/>
  <c r="A657" i="75"/>
  <c r="A658" i="75"/>
  <c r="A659" i="75"/>
  <c r="A660" i="75"/>
  <c r="A662" i="75"/>
  <c r="A663" i="75"/>
  <c r="A664" i="75"/>
  <c r="A665" i="75"/>
  <c r="A666" i="75"/>
  <c r="A667" i="75"/>
  <c r="A668" i="75"/>
  <c r="A669" i="75"/>
  <c r="A670" i="75"/>
  <c r="A671" i="75"/>
  <c r="A672" i="75"/>
  <c r="A673" i="75"/>
  <c r="A674" i="75"/>
  <c r="A675" i="75"/>
  <c r="A676" i="75"/>
  <c r="A677" i="75"/>
  <c r="A678" i="75"/>
  <c r="A680" i="75"/>
  <c r="A681" i="75"/>
  <c r="A682" i="75"/>
  <c r="A683" i="75"/>
  <c r="A684" i="75"/>
  <c r="A685" i="75"/>
  <c r="A686" i="75"/>
  <c r="A687" i="75"/>
  <c r="A688" i="75"/>
  <c r="A689" i="75"/>
  <c r="A690" i="75"/>
  <c r="A691" i="75"/>
  <c r="A692" i="75"/>
  <c r="A693" i="75"/>
  <c r="A694" i="75"/>
  <c r="A695" i="75"/>
  <c r="A696" i="75"/>
  <c r="A698" i="75"/>
  <c r="A699" i="75"/>
  <c r="A700" i="75"/>
  <c r="A701" i="75"/>
  <c r="A702" i="75"/>
  <c r="A703" i="75"/>
  <c r="A704" i="75"/>
  <c r="A705" i="75"/>
  <c r="A706" i="75"/>
  <c r="A707" i="75"/>
  <c r="A708" i="75"/>
  <c r="A709" i="75"/>
  <c r="A710" i="75"/>
  <c r="A711" i="75"/>
  <c r="A712" i="75"/>
  <c r="A713" i="75"/>
  <c r="A714" i="75"/>
  <c r="A716" i="75"/>
  <c r="A717" i="75"/>
  <c r="A718" i="75"/>
  <c r="A719" i="75"/>
  <c r="A720" i="75"/>
  <c r="A721" i="75"/>
  <c r="A722" i="75"/>
  <c r="A723" i="75"/>
  <c r="A724" i="75"/>
  <c r="A725" i="75"/>
  <c r="A726" i="75"/>
  <c r="A727" i="75"/>
  <c r="A728" i="75"/>
  <c r="A729" i="75"/>
  <c r="A730" i="75"/>
  <c r="A731" i="75"/>
  <c r="A732" i="75"/>
  <c r="A734" i="75"/>
  <c r="A735" i="75"/>
  <c r="A736" i="75"/>
  <c r="A737" i="75"/>
  <c r="A738" i="75"/>
  <c r="A739" i="75"/>
  <c r="A740" i="75"/>
  <c r="A741" i="75"/>
  <c r="A742" i="75"/>
  <c r="A743" i="75"/>
  <c r="A744" i="75"/>
  <c r="A745" i="75"/>
  <c r="A746" i="75"/>
  <c r="A747" i="75"/>
  <c r="A748" i="75"/>
  <c r="A749" i="75"/>
  <c r="A750" i="75"/>
  <c r="A752" i="75"/>
  <c r="A753" i="75"/>
  <c r="A754" i="75"/>
  <c r="A755" i="75"/>
  <c r="A756" i="75"/>
  <c r="A757" i="75"/>
  <c r="A758" i="75"/>
  <c r="A759" i="75"/>
  <c r="A760" i="75"/>
  <c r="A761" i="75"/>
  <c r="A762" i="75"/>
  <c r="A763" i="75"/>
  <c r="A764" i="75"/>
  <c r="A765" i="75"/>
  <c r="A766" i="75"/>
  <c r="A767" i="75"/>
  <c r="A768" i="75"/>
  <c r="A770" i="75"/>
  <c r="A771" i="75"/>
  <c r="A772" i="75"/>
  <c r="A773" i="75"/>
  <c r="A774" i="75"/>
  <c r="A775" i="75"/>
  <c r="A776" i="75"/>
  <c r="A777" i="75"/>
  <c r="A778" i="75"/>
  <c r="A779" i="75"/>
  <c r="A780" i="75"/>
  <c r="A781" i="75"/>
  <c r="A782" i="75"/>
  <c r="A783" i="75"/>
  <c r="A784" i="75"/>
  <c r="A785" i="75"/>
  <c r="A786" i="75"/>
  <c r="A788" i="75"/>
  <c r="A789" i="75"/>
  <c r="A790" i="75"/>
  <c r="A791" i="75"/>
  <c r="A792" i="75"/>
  <c r="A793" i="75"/>
  <c r="A794" i="75"/>
  <c r="A795" i="75"/>
  <c r="A796" i="75"/>
  <c r="A797" i="75"/>
  <c r="A798" i="75"/>
  <c r="A799" i="75"/>
  <c r="A800" i="75"/>
  <c r="A801" i="75"/>
  <c r="A802" i="75"/>
  <c r="A803" i="75"/>
  <c r="A804" i="75"/>
  <c r="A806" i="75"/>
  <c r="A807" i="75"/>
  <c r="A808" i="75"/>
  <c r="A809" i="75"/>
  <c r="A810" i="75"/>
  <c r="A811" i="75"/>
  <c r="A812" i="75"/>
  <c r="A813" i="75"/>
  <c r="A814" i="75"/>
  <c r="A815" i="75"/>
  <c r="A816" i="75"/>
  <c r="A817" i="75"/>
  <c r="A818" i="75"/>
  <c r="A819" i="75"/>
  <c r="A820" i="75"/>
  <c r="A821" i="75"/>
  <c r="A822" i="75"/>
  <c r="A824" i="75"/>
  <c r="A825" i="75"/>
  <c r="A826" i="75"/>
  <c r="A827" i="75"/>
  <c r="A828" i="75"/>
  <c r="A829" i="75"/>
  <c r="A830" i="75"/>
  <c r="A831" i="75"/>
  <c r="A832" i="75"/>
  <c r="A833" i="75"/>
  <c r="A834" i="75"/>
  <c r="A835" i="75"/>
  <c r="A836" i="75"/>
  <c r="A837" i="75"/>
  <c r="A838" i="75"/>
  <c r="A839" i="75"/>
  <c r="A840" i="75"/>
  <c r="A842" i="75"/>
  <c r="A843" i="75"/>
  <c r="A844" i="75"/>
  <c r="A845" i="75"/>
  <c r="A846" i="75"/>
  <c r="A847" i="75"/>
  <c r="A848" i="75"/>
  <c r="A849" i="75"/>
  <c r="A850" i="75"/>
  <c r="A851" i="75"/>
  <c r="A852" i="75"/>
  <c r="A853" i="75"/>
  <c r="A854" i="75"/>
  <c r="A855" i="75"/>
  <c r="A856" i="75"/>
  <c r="A857" i="75"/>
  <c r="A858" i="75"/>
  <c r="A860" i="75"/>
  <c r="A861" i="75"/>
  <c r="A862" i="75"/>
  <c r="A863" i="75"/>
  <c r="A864" i="75"/>
  <c r="A865" i="75"/>
  <c r="A866" i="75"/>
  <c r="A867" i="75"/>
  <c r="A868" i="75"/>
  <c r="A869" i="75"/>
  <c r="A870" i="75"/>
  <c r="A871" i="75"/>
  <c r="A872" i="75"/>
  <c r="A873" i="75"/>
  <c r="A874" i="75"/>
  <c r="A875" i="75"/>
  <c r="A876" i="75"/>
  <c r="A878" i="75"/>
  <c r="A879" i="75"/>
  <c r="A880" i="75"/>
  <c r="A881" i="75"/>
  <c r="A882" i="75"/>
  <c r="A883" i="75"/>
  <c r="A884" i="75"/>
  <c r="A885" i="75"/>
  <c r="A886" i="75"/>
  <c r="A887" i="75"/>
  <c r="A888" i="75"/>
  <c r="A889" i="75"/>
  <c r="A890" i="75"/>
  <c r="A892" i="75"/>
  <c r="A893" i="75"/>
  <c r="A894" i="75"/>
  <c r="A895" i="75"/>
  <c r="A896" i="75"/>
  <c r="A897" i="75"/>
  <c r="A898" i="75"/>
  <c r="A899" i="75"/>
  <c r="A900" i="75"/>
  <c r="A901" i="75"/>
  <c r="A902" i="75"/>
  <c r="A903" i="75"/>
  <c r="A904" i="75"/>
  <c r="A905" i="75"/>
  <c r="A906" i="75"/>
  <c r="A907" i="75"/>
  <c r="A908" i="75"/>
  <c r="C89" i="8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<sst xmlns="http://schemas.openxmlformats.org/spreadsheetml/2006/main" count="3601" uniqueCount="973">
  <si>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</si>
  <si>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</si>
  <si>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</si>
  <si>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</si>
  <si>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</si>
  <si>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</si>
  <si>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</si>
  <si>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</si>
  <si>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</si>
  <si>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</si>
  <si>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</si>
  <si>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</si>
  <si>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</si>
  <si>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</si>
  <si>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</si>
  <si>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</si>
  <si>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</si>
  <si>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</si>
  <si>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</si>
  <si>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</si>
  <si>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</si>
  <si>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</si>
  <si>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</si>
  <si>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</si>
  <si>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</si>
  <si>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</si>
  <si>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</si>
  <si>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</si>
  <si>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</si>
  <si>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</si>
  <si>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</si>
  <si>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</si>
  <si>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</si>
  <si>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</si>
  <si>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</si>
  <si>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</si>
  <si>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</si>
  <si>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</si>
  <si>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</si>
  <si>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</si>
  <si>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</si>
  <si>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</si>
  <si>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</si>
  <si>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</si>
  <si>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</si>
  <si>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</si>
  <si>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</si>
  <si>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</si>
  <si>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</si>
  <si>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</si>
  <si>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</si>
  <si>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</si>
  <si>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</si>
  <si>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</si>
  <si>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</si>
  <si>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</si>
  <si>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</si>
  <si>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</si>
  <si>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</si>
  <si>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</si>
  <si>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</si>
  <si>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</si>
  <si>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</si>
  <si>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</si>
  <si>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</si>
  <si>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</si>
  <si>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</si>
  <si>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</si>
  <si>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</si>
  <si>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</si>
  <si>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</si>
  <si>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</si>
  <si>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</si>
  <si>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</si>
  <si>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</si>
  <si>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</si>
  <si>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</si>
  <si>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</si>
  <si>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</si>
  <si>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</si>
  <si>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</si>
  <si>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</si>
  <si>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</si>
  <si>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</si>
  <si>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</si>
  <si>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</si>
  <si>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</si>
  <si>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</si>
  <si>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</si>
  <si>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</si>
  <si>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</si>
  <si>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</si>
  <si>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</si>
  <si>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</si>
  <si>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</si>
  <si>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</si>
  <si>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</si>
  <si>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</si>
  <si>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</si>
  <si>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</si>
  <si>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</si>
  <si>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</si>
  <si>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</si>
  <si>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</si>
  <si>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</si>
  <si>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</si>
  <si>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</si>
  <si>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</si>
  <si>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</si>
  <si>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</si>
  <si>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</si>
  <si>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</si>
  <si>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</si>
  <si>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</si>
  <si>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</si>
  <si>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</si>
  <si>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</si>
  <si>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</si>
  <si>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</si>
  <si>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</si>
  <si>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</si>
  <si>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</si>
  <si>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</si>
  <si>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</si>
  <si>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</si>
  <si>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</si>
  <si>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</si>
  <si>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</si>
  <si>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</si>
  <si>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</si>
  <si>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</si>
  <si>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</si>
  <si>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</si>
  <si>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</si>
  <si>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</si>
  <si>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</si>
  <si>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</si>
  <si>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</si>
  <si>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</si>
  <si>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</si>
  <si>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</si>
  <si>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</si>
  <si>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</si>
  <si>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</si>
  <si>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</si>
  <si>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</si>
  <si>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</si>
  <si>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</si>
  <si>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</si>
  <si>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</si>
  <si>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</si>
  <si>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</si>
  <si>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</si>
  <si>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</si>
  <si>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</si>
  <si>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</si>
  <si>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</si>
  <si>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</si>
  <si>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</si>
  <si>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</si>
  <si>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</si>
  <si>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</si>
  <si>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</si>
  <si>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</si>
  <si>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</si>
  <si>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</si>
  <si>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</si>
  <si>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</si>
  <si>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</si>
  <si>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</si>
  <si>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</si>
  <si>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</si>
  <si>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</si>
  <si>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</si>
  <si>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</si>
  <si>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</si>
  <si>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</si>
  <si>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</si>
  <si>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</si>
  <si>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</si>
  <si>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</si>
  <si>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</si>
  <si>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</si>
  <si>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</si>
  <si>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</si>
  <si>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</si>
  <si>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</si>
  <si>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</si>
  <si>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</si>
  <si>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</si>
  <si>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</si>
  <si>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</si>
  <si>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</si>
  <si>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</si>
  <si>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</si>
  <si>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</si>
  <si>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</si>
  <si>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</si>
  <si>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</si>
  <si>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</si>
  <si>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</si>
  <si>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</si>
  <si>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</si>
  <si>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</si>
  <si>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</si>
  <si>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</si>
  <si>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</si>
  <si>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</si>
  <si>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</si>
  <si>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</si>
  <si>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</si>
  <si>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</si>
  <si>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</si>
  <si>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</si>
  <si>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</si>
  <si>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</si>
  <si>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</si>
  <si>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</si>
  <si>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</si>
  <si>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</si>
  <si>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</si>
  <si>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</si>
  <si>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</si>
  <si>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</si>
  <si>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</si>
  <si>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</si>
  <si>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</si>
  <si>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</si>
  <si>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</si>
  <si>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</si>
  <si>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</si>
  <si>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</si>
  <si>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</si>
  <si>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</si>
  <si>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</si>
  <si>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</si>
  <si>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</si>
  <si>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</si>
  <si>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</si>
  <si>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</si>
  <si>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</si>
  <si>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</si>
  <si>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</si>
  <si>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</si>
  <si>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</si>
  <si>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</si>
  <si>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</si>
  <si>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</si>
  <si>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</si>
  <si>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</si>
  <si>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</si>
  <si>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</si>
  <si>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</si>
  <si>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</si>
  <si>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</si>
  <si>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</si>
  <si>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</si>
  <si>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</si>
  <si>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</si>
  <si>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</si>
  <si>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</si>
  <si>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</si>
  <si>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</si>
  <si>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</si>
  <si>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</si>
  <si>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</si>
  <si>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</si>
  <si>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</si>
  <si>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</si>
  <si>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</si>
  <si>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</si>
  <si>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</si>
  <si>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</si>
  <si>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</si>
  <si>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</si>
  <si>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</si>
  <si>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</si>
  <si>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</si>
  <si>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</si>
  <si>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</si>
  <si>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</si>
  <si>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</si>
  <si>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</si>
  <si>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</si>
  <si>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</si>
  <si>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</si>
  <si>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</si>
  <si>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</si>
  <si>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</si>
  <si>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</si>
  <si>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</si>
  <si>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</si>
  <si>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</si>
  <si>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</si>
  <si>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</si>
  <si>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</si>
  <si>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</si>
  <si>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</si>
  <si>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</si>
  <si>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</si>
  <si>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</si>
  <si>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</si>
  <si>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</si>
  <si>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</si>
  <si>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</si>
  <si>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</si>
  <si>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</si>
  <si>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</si>
  <si>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</si>
  <si>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</si>
  <si>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</si>
  <si>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</si>
  <si>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</si>
  <si>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</si>
  <si>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</si>
  <si>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</si>
  <si>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</si>
  <si>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</si>
  <si>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</si>
  <si>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</si>
  <si>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</si>
  <si>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</si>
  <si>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</si>
  <si>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</si>
  <si>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</si>
  <si>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</si>
  <si>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</si>
  <si>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</si>
  <si>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</si>
  <si>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</si>
  <si>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</si>
  <si>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</si>
  <si>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</si>
  <si>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</si>
  <si>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</si>
  <si>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</si>
  <si>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</si>
  <si>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</si>
  <si>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</si>
  <si>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</si>
  <si>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</si>
  <si>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</si>
  <si>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</si>
  <si>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</si>
  <si>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</si>
  <si>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</si>
  <si>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</si>
  <si>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</si>
  <si>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</si>
  <si>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</si>
  <si>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</si>
  <si>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</si>
  <si>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</si>
  <si>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</si>
  <si>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</si>
  <si>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</si>
  <si>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</si>
  <si>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</si>
  <si>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</si>
  <si>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</si>
  <si>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</si>
  <si>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</si>
  <si>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</si>
  <si>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</si>
  <si>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</si>
  <si>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</si>
  <si>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</si>
  <si>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</si>
  <si>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</si>
  <si>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</si>
  <si>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</si>
  <si>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</si>
  <si>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</si>
  <si>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</si>
  <si>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</si>
  <si>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</si>
  <si>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</si>
  <si>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</si>
  <si>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</si>
  <si>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</si>
  <si>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</si>
  <si>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</si>
  <si>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</si>
  <si>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</si>
  <si>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</si>
  <si>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</si>
  <si>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</si>
  <si>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</si>
  <si>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</si>
  <si>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</si>
  <si>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</si>
  <si>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</si>
  <si>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</si>
  <si>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</si>
  <si>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</si>
  <si>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</si>
  <si>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</si>
  <si>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</si>
  <si>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</si>
  <si>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</si>
  <si>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</si>
  <si>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</si>
  <si>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</si>
  <si>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</si>
  <si>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</si>
  <si>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</si>
  <si>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</si>
  <si>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</si>
  <si>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</si>
  <si>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</si>
  <si>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</si>
  <si>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</si>
  <si>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</si>
  <si>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</si>
  <si>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</si>
  <si>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</si>
  <si>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</si>
  <si>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</si>
  <si>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</si>
  <si>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</si>
  <si>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</si>
  <si>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</si>
  <si>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</si>
  <si>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</si>
  <si>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</si>
  <si>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</si>
  <si>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</si>
  <si>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</si>
  <si>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</si>
  <si>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</si>
  <si>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</si>
  <si>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</si>
  <si>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</si>
  <si>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</si>
  <si>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</si>
  <si>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</si>
  <si>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</si>
  <si>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</si>
  <si>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</si>
  <si>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</si>
  <si>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</si>
  <si>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</si>
  <si>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</si>
  <si>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</si>
  <si>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</si>
  <si>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</si>
  <si>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</si>
  <si>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</si>
  <si>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</si>
  <si>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</si>
  <si>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</si>
  <si>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</si>
  <si>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</si>
  <si>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</si>
  <si>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</si>
  <si>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</si>
  <si>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</si>
  <si>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</si>
  <si>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</si>
  <si>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</si>
  <si>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</si>
  <si>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</si>
  <si>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</si>
  <si>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</si>
  <si>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</si>
  <si>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</si>
  <si>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</si>
  <si>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</si>
  <si>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</si>
  <si>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</si>
  <si>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</si>
  <si>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</si>
  <si>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</si>
  <si>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</si>
  <si>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</si>
  <si>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</si>
  <si>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</si>
  <si>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</si>
  <si>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</si>
  <si>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</si>
  <si>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</si>
  <si>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</si>
  <si>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</si>
  <si>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</si>
  <si>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</si>
  <si>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</si>
  <si>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</si>
  <si>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</si>
  <si>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</si>
  <si>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</si>
  <si>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</si>
  <si>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</si>
  <si>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</si>
  <si>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</si>
  <si>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</si>
  <si>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</si>
  <si>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</si>
  <si>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</si>
  <si>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</si>
  <si>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</si>
  <si>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</si>
  <si>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</si>
  <si>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</si>
  <si>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</si>
  <si>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</si>
  <si>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</si>
  <si>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</si>
  <si>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</si>
  <si>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</si>
  <si>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</si>
  <si>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</si>
  <si>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</si>
  <si>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</si>
  <si>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</si>
  <si>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</si>
  <si>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</si>
  <si>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</si>
  <si>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</si>
  <si>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</si>
  <si>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</si>
  <si>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</si>
  <si>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</si>
  <si>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</si>
  <si>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</si>
  <si>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</si>
  <si>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</si>
  <si>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</si>
  <si>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</si>
  <si>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</si>
  <si>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</si>
  <si>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</si>
  <si>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</si>
  <si>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</si>
  <si>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</si>
  <si>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</si>
  <si>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</si>
  <si>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</si>
  <si>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</si>
  <si>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</si>
  <si>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</si>
  <si>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</si>
  <si>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</si>
  <si>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</si>
  <si>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</si>
  <si>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</si>
  <si>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</si>
  <si>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</si>
  <si>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</si>
  <si>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</si>
  <si>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</si>
  <si>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</si>
  <si>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</si>
  <si>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</si>
  <si>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</si>
  <si>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</si>
  <si>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</si>
  <si>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</si>
  <si>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</si>
  <si>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</si>
  <si>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</si>
  <si>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</si>
  <si>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</si>
  <si>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</si>
  <si>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</si>
  <si>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</si>
  <si>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</si>
  <si>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</si>
  <si>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</si>
  <si>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</si>
  <si>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</si>
  <si>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</si>
  <si>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</si>
  <si>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</si>
  <si>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</si>
  <si>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</si>
  <si>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</si>
  <si>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</si>
  <si>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</si>
  <si>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</si>
  <si>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</si>
  <si>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</si>
  <si>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</si>
  <si>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</si>
  <si>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</si>
  <si>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</si>
  <si>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</si>
  <si>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</si>
  <si>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</si>
  <si>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</si>
  <si>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</si>
  <si>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</si>
  <si>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</si>
  <si>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</si>
  <si>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</si>
  <si>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</si>
  <si>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</si>
  <si>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</si>
  <si>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</si>
  <si>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</si>
  <si>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</si>
  <si>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</si>
  <si>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</si>
  <si>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</si>
  <si>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</si>
  <si>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</si>
  <si>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</si>
  <si>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</si>
  <si>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</si>
  <si>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</si>
  <si>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</si>
  <si>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</si>
  <si>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</si>
  <si>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</si>
  <si>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</si>
  <si>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</si>
  <si>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</si>
  <si>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</si>
  <si>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</si>
  <si>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</si>
  <si>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</si>
  <si>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</si>
  <si>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</si>
  <si>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</si>
  <si>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</si>
  <si>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</si>
  <si>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</si>
  <si>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</si>
  <si>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</si>
  <si>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</si>
  <si>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</si>
  <si>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</si>
  <si>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</si>
  <si>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</si>
  <si>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</si>
  <si>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</si>
  <si>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</si>
  <si>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</si>
  <si>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</si>
  <si>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</si>
  <si>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</si>
  <si>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</si>
  <si>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</si>
  <si>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</si>
  <si>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</si>
  <si>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</si>
  <si>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</si>
  <si>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</si>
  <si>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</si>
  <si>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</si>
  <si>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</si>
  <si>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</si>
  <si>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</si>
  <si>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</si>
  <si>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</si>
  <si>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</si>
  <si>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</si>
  <si>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</si>
  <si>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</si>
  <si>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</si>
  <si>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</si>
  <si>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</si>
  <si>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</si>
  <si>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</si>
  <si>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</si>
  <si>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</si>
  <si>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</si>
  <si>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</si>
  <si>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</si>
  <si>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</si>
  <si>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</si>
  <si>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</si>
  <si>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</si>
  <si>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</si>
  <si>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</si>
  <si>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</si>
  <si>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</si>
  <si>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</si>
  <si>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</si>
  <si>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</si>
  <si>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</si>
  <si>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</si>
  <si>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</si>
  <si>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</si>
  <si>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</si>
  <si>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</si>
  <si>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</si>
  <si>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</si>
  <si>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</si>
  <si>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</si>
  <si>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</si>
  <si>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</si>
  <si>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</si>
  <si>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</si>
  <si>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</si>
  <si>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</si>
  <si>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</si>
  <si>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</si>
  <si>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</si>
  <si>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</si>
  <si>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</si>
  <si>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</si>
  <si>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</si>
  <si>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</si>
  <si>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</si>
  <si>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</si>
  <si>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</si>
  <si>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</si>
  <si>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</si>
  <si>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</si>
  <si>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</si>
  <si>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</si>
  <si>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</si>
  <si>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</si>
  <si>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</si>
  <si>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</si>
  <si>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</si>
  <si>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</si>
  <si>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</si>
  <si>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</si>
  <si>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</si>
  <si>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</si>
  <si>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</si>
  <si>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</si>
  <si>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</si>
  <si>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</si>
  <si>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</si>
  <si>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</si>
  <si>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</si>
  <si>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</si>
  <si>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</si>
  <si>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</si>
  <si>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</si>
  <si>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</si>
  <si>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</si>
  <si>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</si>
  <si>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</si>
  <si>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</si>
  <si>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</si>
  <si>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</si>
  <si>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</si>
  <si>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</si>
  <si>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</si>
  <si>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</si>
  <si>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</si>
  <si>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</si>
  <si>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</si>
  <si>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</si>
  <si>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</si>
  <si>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</si>
  <si>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</si>
  <si>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</si>
  <si>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</si>
  <si>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</si>
  <si>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</si>
  <si>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</si>
  <si>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</si>
  <si>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</si>
  <si>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</si>
  <si>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</si>
  <si>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</si>
  <si>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</si>
  <si>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</si>
  <si>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</si>
  <si>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</si>
  <si>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</si>
  <si>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</si>
  <si>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</si>
  <si>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</si>
  <si>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</si>
  <si>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</si>
  <si>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</si>
  <si>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</si>
  <si>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</si>
  <si>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</si>
  <si>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</si>
  <si>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</si>
  <si>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</si>
  <si>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</si>
  <si>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</si>
  <si>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</si>
  <si>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</si>
  <si>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</si>
  <si>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</si>
  <si>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</si>
  <si>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</si>
  <si>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</si>
  <si>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</si>
  <si>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</si>
  <si>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</si>
  <si>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</si>
  <si>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</si>
  <si>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</si>
  <si>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</si>
  <si>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</si>
  <si>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</si>
  <si>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</si>
  <si>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</si>
  <si>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</si>
  <si>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</si>
  <si>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</si>
  <si>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</si>
  <si>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</si>
  <si>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</si>
  <si>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</si>
  <si>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</si>
  <si>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</si>
  <si>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</si>
  <si>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</si>
  <si>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</si>
  <si>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</si>
  <si>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</si>
  <si>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</si>
  <si>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</si>
  <si>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</si>
  <si>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</si>
  <si>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</si>
  <si>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</si>
  <si>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</si>
  <si>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</si>
  <si>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</si>
  <si>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</si>
  <si>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</si>
  <si>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</si>
  <si>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</si>
  <si>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</si>
  <si>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</si>
  <si>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</si>
  <si>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</si>
  <si>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</si>
  <si>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</si>
  <si>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</si>
  <si>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</si>
  <si>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</si>
  <si>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</si>
  <si>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</si>
  <si>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</si>
  <si>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</si>
  <si>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</si>
  <si>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</si>
  <si>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</si>
  <si>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</si>
  <si>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</si>
  <si>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</si>
  <si>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</si>
  <si>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</si>
  <si>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</si>
  <si>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</si>
  <si>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</si>
  <si>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</si>
  <si>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</si>
  <si>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</si>
  <si>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</si>
  <si>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</si>
  <si>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</si>
  <si>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</si>
  <si>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</si>
  <si>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</si>
  <si>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</si>
  <si>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</si>
  <si>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</si>
  <si>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</si>
  <si>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</si>
  <si>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</si>
  <si>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</si>
  <si>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</si>
  <si>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</si>
  <si>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</si>
  <si>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</si>
  <si>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</si>
  <si>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</si>
  <si>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</si>
  <si>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</si>
  <si>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</si>
  <si>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</si>
  <si>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</si>
  <si>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</si>
  <si>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</si>
  <si>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</si>
  <si>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</si>
  <si>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</si>
  <si>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</si>
  <si>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</si>
  <si>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</si>
  <si>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</si>
  <si>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</si>
  <si>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</si>
  <si>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</si>
  <si>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</si>
  <si>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</si>
  <si>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</si>
  <si>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</si>
  <si>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</si>
  <si>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</si>
  <si>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</si>
  <si>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</si>
  <si>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</si>
  <si>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</si>
  <si>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NAM</t>
  </si>
  <si>
    <t>EMEA</t>
  </si>
  <si>
    <t>GEONAME</t>
  </si>
  <si>
    <t>LEN</t>
  </si>
  <si>
    <t>mid</t>
  </si>
  <si>
    <t>right</t>
  </si>
  <si>
    <t>Test</t>
  </si>
  <si>
    <t>INDEX MATCH</t>
  </si>
  <si>
    <t>LATAM</t>
  </si>
  <si>
    <t>VOLUME</t>
  </si>
  <si>
    <t>APAC</t>
  </si>
  <si>
    <t>REGION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</si>
  <si>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</si>
  <si>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</si>
  <si>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</si>
  <si>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</si>
  <si>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</si>
  <si>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</si>
  <si>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</si>
  <si>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</si>
  <si>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</si>
  <si>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</si>
  <si>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Region</t>
  </si>
  <si>
    <t>Region2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</si>
  <si>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</si>
  <si>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</si>
  <si>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</si>
  <si>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</si>
  <si>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</si>
  <si>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</si>
  <si>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</si>
  <si>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</si>
  <si>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</si>
  <si>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</si>
  <si>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</si>
  <si>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</si>
  <si>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</si>
  <si>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</si>
  <si>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</si>
  <si>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</si>
  <si>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</si>
  <si>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</si>
  <si>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</si>
  <si>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</si>
  <si>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</si>
  <si>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Vol</t>
  </si>
  <si>
    <t>Q1 YoY</t>
  </si>
  <si>
    <t>Q2 YoY</t>
  </si>
  <si>
    <t>#</t>
  </si>
  <si>
    <t>%</t>
  </si>
  <si>
    <t>Q2 fcst</t>
  </si>
  <si>
    <t>Forcasted Values of Q2 2022</t>
  </si>
  <si>
    <t>%Forcasted Values</t>
  </si>
  <si>
    <t>Difference between Forcasted and original values</t>
  </si>
  <si>
    <t>%Diff</t>
  </si>
  <si>
    <t>Years</t>
  </si>
  <si>
    <t>Quarters</t>
  </si>
  <si>
    <t>TOTAL</t>
  </si>
  <si>
    <t>Vol per cust per quarter</t>
  </si>
  <si>
    <t>Q2 YoY growth slowed from Q1 growth of 4% down to 2.7% primarily driven by:</t>
  </si>
  <si>
    <t>1). Around 7k volume decline from loss of two customers in LATAM driving overall growth for the region down from 9% in q1 to flat in q2 yoy</t>
  </si>
  <si>
    <t>Customers</t>
  </si>
  <si>
    <t>Prior Year</t>
  </si>
  <si>
    <t>% Change</t>
  </si>
  <si>
    <t>Volume</t>
  </si>
  <si>
    <t>Total</t>
  </si>
  <si>
    <t>H1 YoY</t>
  </si>
  <si>
    <t>Average Volume/Customer</t>
  </si>
  <si>
    <t>Q2 Volume</t>
  </si>
  <si>
    <t>Q2 Customers</t>
  </si>
  <si>
    <t>Key Notes</t>
  </si>
  <si>
    <t>1). Around 7k  volume or 55% decline from loss of two customers in LATAM driving overall growth for the region down from 9% in q1 to flat in q2 yoy</t>
  </si>
  <si>
    <t>Q2 YoY growth slowed from Q1 growth of 4% down to 2.7% or ~13k in volume primarily driven by:</t>
  </si>
  <si>
    <t>2). NAM client onboarding in Q2 2020 annivarisaried in Q2 2021, slowing perceived growth and amplifying q1 by ~5k</t>
  </si>
  <si>
    <t>2). NAM client onboarding in q2 2020 annivarisaried in q2 2021, slowing perceived growth</t>
  </si>
  <si>
    <t>Q2 2021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</si>
</sst>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,&quot;k&quot;"/>
  </numFmts>
  <fonts count="11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2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26"/>
      <color theme="0"/>
      <name val="Arial"/>
      <family val="2"/>
    </font>
    <font>
      <b/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164" fontId="0" fillId="0" borderId="0" xfId="2" applyNumberFormat="1" applyFont="1" applyAlignment="1">
      <alignment wrapText="1"/>
    </xf>
    <xf numFmtId="0" fontId="0" fillId="0" borderId="0" xfId="0" applyNumberFormat="1" applyAlignment="1"/>
    <xf numFmtId="0" fontId="0" fillId="0" borderId="0" xfId="0" pivotButton="1" applyAlignment="1"/>
    <xf numFmtId="43" fontId="0" fillId="0" borderId="0" xfId="0" applyNumberFormat="1" applyAlignment="1"/>
    <xf numFmtId="164" fontId="0" fillId="0" borderId="0" xfId="0" pivotButton="1" applyNumberFormat="1" applyAlignment="1"/>
    <xf numFmtId="164" fontId="0" fillId="0" borderId="0" xfId="0" applyNumberFormat="1" applyAlignme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5" fontId="0" fillId="0" borderId="0" xfId="3" applyNumberFormat="1" applyFont="1" applyAlignment="1"/>
    <xf numFmtId="9" fontId="0" fillId="0" borderId="0" xfId="3" applyFont="1" applyAlignment="1">
      <alignment horizontal="left"/>
    </xf>
    <xf numFmtId="0" fontId="3" fillId="0" borderId="0" xfId="0" applyFont="1" applyAlignment="1"/>
    <xf numFmtId="0" fontId="3" fillId="2" borderId="0" xfId="0" applyFont="1" applyFill="1" applyAlignment="1"/>
    <xf numFmtId="164" fontId="1" fillId="0" borderId="0" xfId="0" applyNumberFormat="1" applyFont="1" applyAlignment="1"/>
    <xf numFmtId="0" fontId="1" fillId="0" borderId="0" xfId="0" applyFont="1" applyAlignment="1"/>
    <xf numFmtId="0" fontId="3" fillId="0" borderId="1" xfId="0" applyFont="1" applyBorder="1" applyAlignment="1"/>
    <xf numFmtId="0" fontId="3" fillId="0" borderId="0" xfId="0" applyFont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3" fillId="0" borderId="0" xfId="0" applyFont="1" applyAlignment="1">
      <alignment wrapText="1"/>
    </xf>
    <xf numFmtId="166" fontId="0" fillId="0" borderId="0" xfId="3" applyNumberFormat="1" applyFont="1" applyAlignment="1"/>
    <xf numFmtId="166" fontId="1" fillId="0" borderId="0" xfId="3" applyNumberFormat="1" applyFont="1" applyAlignment="1"/>
    <xf numFmtId="0" fontId="5" fillId="0" borderId="0" xfId="0" applyFont="1" applyAlignment="1"/>
    <xf numFmtId="0" fontId="4" fillId="3" borderId="0" xfId="0" applyFont="1" applyFill="1" applyAlignment="1"/>
    <xf numFmtId="167" fontId="4" fillId="3" borderId="0" xfId="0" applyNumberFormat="1" applyFont="1" applyFill="1" applyAlignment="1"/>
    <xf numFmtId="16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/>
    <xf numFmtId="164" fontId="3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center"/>
    </xf>
    <xf numFmtId="165" fontId="4" fillId="3" borderId="0" xfId="3" applyNumberFormat="1" applyFont="1" applyFill="1" applyAlignment="1">
      <alignment horizontal="center"/>
    </xf>
    <xf numFmtId="165" fontId="1" fillId="0" borderId="0" xfId="3" applyNumberFormat="1" applyFont="1" applyFill="1" applyAlignment="1">
      <alignment horizontal="center"/>
    </xf>
    <xf numFmtId="164" fontId="6" fillId="3" borderId="0" xfId="0" applyNumberFormat="1" applyFont="1" applyFill="1" applyAlignment="1"/>
    <xf numFmtId="164" fontId="7" fillId="3" borderId="0" xfId="0" applyNumberFormat="1" applyFont="1" applyFill="1" applyAlignment="1"/>
    <xf numFmtId="164" fontId="3" fillId="4" borderId="0" xfId="0" applyNumberFormat="1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165" fontId="3" fillId="4" borderId="0" xfId="3" applyNumberFormat="1" applyFont="1" applyFill="1" applyAlignment="1">
      <alignment horizontal="center"/>
    </xf>
    <xf numFmtId="164" fontId="3" fillId="0" borderId="1" xfId="2" applyNumberFormat="1" applyFont="1" applyBorder="1" applyAlignment="1"/>
    <xf numFmtId="165" fontId="3" fillId="0" borderId="1" xfId="3" applyNumberFormat="1" applyFont="1" applyFill="1" applyBorder="1" applyAlignment="1">
      <alignment horizontal="center"/>
    </xf>
    <xf numFmtId="164" fontId="0" fillId="5" borderId="0" xfId="0" applyNumberFormat="1" applyFill="1" applyAlignment="1"/>
    <xf numFmtId="164" fontId="3" fillId="5" borderId="1" xfId="0" applyNumberFormat="1" applyFont="1" applyFill="1" applyBorder="1" applyAlignment="1"/>
    <xf numFmtId="164" fontId="7" fillId="3" borderId="0" xfId="0" applyNumberFormat="1" applyFont="1" applyFill="1" applyAlignment="1">
      <alignment horizontal="center"/>
    </xf>
    <xf numFmtId="0" fontId="10" fillId="0" borderId="0" xfId="0" applyFont="1" applyAlignment="1"/>
    <xf numFmtId="164" fontId="7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7" fontId="9" fillId="3" borderId="0" xfId="0" applyNumberFormat="1" applyFont="1" applyFill="1" applyAlignment="1">
      <alignment horizontal="center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118"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bottom" textRotation="0" wrapText="0" indent="0" justifyLastLine="0" shrinkToFit="0" readingOrder="0"/>
    </dxf>
    <dxf>
      <font>
        <b val="0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9" formatCode="m/d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[projectv1.xlsx]Pivot!PivotTable1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_(* #,##0_);_(* \(#,##0\);_(* "-"??_);_(@_)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4-45D9-8C70-9BE5550EF398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_(* #,##0_);_(* \(#,##0\);_(* "-"??_);_(@_)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4-45D9-8C70-9BE5550EF398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_(* #,##0_);_(* \(#,##0\);_(* "-"??_);_(@_)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4-45D9-8C70-9BE5550EF398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Pivot!$E$5:$E$31</c:f>
              <c:numCache>
                <c:formatCode>_(* #,##0_);_(* \(#,##0\);_(* "-"??_);_(@_)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A64-45D9-8C70-9BE5550EF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454655"/>
        <c:axId val="207874127"/>
      </c:lineChart>
      <c:catAx>
        <c:axId val="1732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4127"/>
        <c:crosses val="autoZero"/>
        <c:auto val="1"/>
        <c:lblAlgn val="ctr"/>
        <c:lblOffset val="100"/>
        <c:noMultiLvlLbl val="0"/>
      </c:catAx>
      <c:valAx>
        <c:axId val="2078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99207331525032"/>
          <c:y val="0.13108887430737826"/>
          <c:w val="0.40829002624671917"/>
          <c:h val="0.68048337707786521"/>
        </c:manualLayout>
      </c:layout>
      <c:doughnutChart>
        <c:varyColors val="1"/>
        <c:ser>
          <c:idx val="5"/>
          <c:order val="5"/>
          <c:tx>
            <c:strRef>
              <c:f>Summary!$H$21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C-4814-9B60-08A0FE5751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FC-4814-9B60-08A0FE5751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C-4814-9B60-08A0FE5751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FC-4814-9B60-08A0FE575165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Summary!$B$22:$B$25</c:f>
              <c:strCache>
                <c:ptCount val="4"/>
                <c:pt idx="0">
                  <c:v> NAM </c:v>
                </c:pt>
                <c:pt idx="1">
                  <c:v> EMEA </c:v>
                </c:pt>
                <c:pt idx="2">
                  <c:v> APAC </c:v>
                </c:pt>
                <c:pt idx="3">
                  <c:v> LATAM </c:v>
                </c:pt>
              </c:strCache>
            </c:strRef>
          </c:cat>
          <c:val>
            <c:numRef>
              <c:f>Summary!$H$22:$H$25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1E-4F10-9227-0398E0D599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1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4DFC-4814-9B60-08A0FE57516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4DFC-4814-9B60-08A0FE57516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4DFC-4814-9B60-08A0FE57516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4DFC-4814-9B60-08A0FE57516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Summary!$C$22:$C$25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51E-4F10-9227-0398E0D5991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Summary!$D$21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4DFC-4814-9B60-08A0FE57516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4DFC-4814-9B60-08A0FE57516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4DFC-4814-9B60-08A0FE57516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4DFC-4814-9B60-08A0FE57516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Summary!$D$22:$D$25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51E-4F10-9227-0398E0D5991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4DFC-4814-9B60-08A0FE57516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4DFC-4814-9B60-08A0FE57516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4DFC-4814-9B60-08A0FE57516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4DFC-4814-9B60-08A0FE57516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Summary!$E$22:$E$25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1E-4F10-9227-0398E0D5991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4DFC-4814-9B60-08A0FE57516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4DFC-4814-9B60-08A0FE57516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4DFC-4814-9B60-08A0FE57516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4DFC-4814-9B60-08A0FE57516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Summary!$F$22:$F$25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1E-4F10-9227-0398E0D5991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4DFC-4814-9B60-08A0FE57516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4DFC-4814-9B60-08A0FE57516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4DFC-4814-9B60-08A0FE57516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4DFC-4814-9B60-08A0FE57516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Summary!$G$22:$G$25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51E-4F10-9227-0398E0D5991F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100193997489436"/>
          <c:y val="0.30208223972003495"/>
          <c:w val="0.16664391951006127"/>
          <c:h val="0.3402799650043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99207331525032"/>
          <c:y val="0.13108887430737826"/>
          <c:w val="0.40829002624671917"/>
          <c:h val="0.68048337707786521"/>
        </c:manualLayout>
      </c:layout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B8-494E-9A90-585D55DF37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B8-494E-9A90-585D55DF37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B8-494E-9A90-585D55DF37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B8-494E-9A90-585D55DF37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Summary!$B$31:$B$34</c:f>
              <c:strCache>
                <c:ptCount val="4"/>
                <c:pt idx="0">
                  <c:v> NAM </c:v>
                </c:pt>
                <c:pt idx="1">
                  <c:v> EMEA </c:v>
                </c:pt>
                <c:pt idx="2">
                  <c:v> APAC </c:v>
                </c:pt>
                <c:pt idx="3">
                  <c:v> LATAM </c:v>
                </c:pt>
              </c:strCache>
            </c:strRef>
          </c:cat>
          <c:val>
            <c:numRef>
              <c:f>Summary!$H$31:$H$34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6DA-4345-A8B0-A791682850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1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06DA-4345-A8B0-A7916828502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6DA-4345-A8B0-A7916828502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6DA-4345-A8B0-A7916828502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6DA-4345-A8B0-A7916828502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06DA-4345-A8B0-A7916828502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06DA-4345-A8B0-A7916828502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06DA-4345-A8B0-A7916828502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06DA-4345-A8B0-A7916828502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06DA-4345-A8B0-A7916828502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6DA-4345-A8B0-A7916828502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06DA-4345-A8B0-A7916828502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06DA-4345-A8B0-A7916828502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06DA-4345-A8B0-A7916828502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06DA-4345-A8B0-A7916828502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6DA-4345-A8B0-A79168285028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06DA-4345-A8B0-A7916828502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06DA-4345-A8B0-A7916828502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06DA-4345-A8B0-A7916828502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06DA-4345-A8B0-A7916828502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06DA-4345-A8B0-A79168285028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5CB8-494E-9A90-585D55DF37C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5CB8-494E-9A90-585D55DF37C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5CB8-494E-9A90-585D55DF37C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5CB8-494E-9A90-585D55DF37C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06DA-4345-A8B0-A7916828502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Summary!$D$21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E49-40E5-8FBC-3518631C99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E49-40E5-8FBC-3518631C99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E49-40E5-8FBC-3518631C9935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Summary!$B$22:$B$25</c:f>
              <c:strCache>
                <c:ptCount val="4"/>
                <c:pt idx="0">
                  <c:v> NAM </c:v>
                </c:pt>
                <c:pt idx="1">
                  <c:v> EMEA </c:v>
                </c:pt>
                <c:pt idx="2">
                  <c:v> APAC </c:v>
                </c:pt>
                <c:pt idx="3">
                  <c:v> LATAM </c:v>
                </c:pt>
              </c:strCache>
            </c:strRef>
          </c:cat>
          <c:val>
            <c:numRef>
              <c:f>Summary!$D$22:$D$25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9-40E5-8FBC-3518631C9935}"/>
            </c:ext>
          </c:extLst>
        </c:ser>
        <c:ser>
          <c:idx val="5"/>
          <c:order val="5"/>
          <c:tx>
            <c:strRef>
              <c:f>Summary!$H$21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E49-40E5-8FBC-3518631C99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E49-40E5-8FBC-3518631C99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E49-40E5-8FBC-3518631C9935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Summary!$B$22:$B$25</c:f>
              <c:strCache>
                <c:ptCount val="4"/>
                <c:pt idx="0">
                  <c:v> NAM </c:v>
                </c:pt>
                <c:pt idx="1">
                  <c:v> EMEA </c:v>
                </c:pt>
                <c:pt idx="2">
                  <c:v> APAC </c:v>
                </c:pt>
                <c:pt idx="3">
                  <c:v> LATAM </c:v>
                </c:pt>
              </c:strCache>
            </c:strRef>
          </c:cat>
          <c:val>
            <c:numRef>
              <c:f>Summary!$H$22:$H$25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49-40E5-8FBC-3518631C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5155343"/>
        <c:axId val="5151540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Summary!$C$22:$C$25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E49-40E5-8FBC-3518631C993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Summary!$E$22:$E$25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49-40E5-8FBC-3518631C993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Summary!$F$22:$F$25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49-40E5-8FBC-3518631C993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Summary!$G$22:$G$25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49-40E5-8FBC-3518631C9935}"/>
                  </c:ext>
                </c:extLst>
              </c15:ser>
            </c15:filteredBarSeries>
          </c:ext>
        </c:extLst>
      </c:barChart>
      <c:catAx>
        <c:axId val="5151553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54095"/>
        <c:crosses val="autoZero"/>
        <c:auto val="1"/>
        <c:lblAlgn val="ctr"/>
        <c:lblOffset val="100"/>
        <c:noMultiLvlLbl val="0"/>
      </c:catAx>
      <c:valAx>
        <c:axId val="515154095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5151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95384951881013"/>
          <c:y val="5.6133712452610125E-2"/>
          <c:w val="0.12678187124419665"/>
          <c:h val="0.14222602705635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2</xdr:row>
      <xdr:rowOff>129540</xdr:rowOff>
    </xdr:from>
    <xdr:to>
      <xdr:col>16</xdr:col>
      <xdr:colOff>175260</xdr:colOff>
      <xdr:row>22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F0644-9756-4D3E-A59C-4A737C9A0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121920</xdr:rowOff>
    </xdr:from>
    <xdr:to>
      <xdr:col>6</xdr:col>
      <xdr:colOff>342900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255F8-1C54-4610-8B7B-997D8BF2C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</xdr:row>
      <xdr:rowOff>297180</xdr:rowOff>
    </xdr:from>
    <xdr:to>
      <xdr:col>11</xdr:col>
      <xdr:colOff>129540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D212D-6A10-47AB-B3F1-1AB862A29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1</xdr:row>
      <xdr:rowOff>99060</xdr:rowOff>
    </xdr:from>
    <xdr:to>
      <xdr:col>15</xdr:col>
      <xdr:colOff>590550</xdr:colOff>
      <xdr:row>17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3C62C-D916-4A04-8A0E-AE56DEF7E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79.944687847223" createdVersion="7" refreshedVersion="7" minRefreshableVersion="3" recordCount="907" xr:uid="{1E092F96-FABD-456B-A1B2-44292E6E95DB}">
  <cacheSource type="worksheet">
    <worksheetSource name="VolByCLient"/>
  </cacheSource>
  <cacheFields count="10">
    <cacheField name="CLID" numFmtId="0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9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CH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/>
    </cacheField>
    <cacheField name="Region2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s v="Q1 2020"/>
    <s v="LATAM"/>
  </r>
  <r>
    <x v="0"/>
    <x v="1"/>
    <n v="886"/>
    <n v="7"/>
    <s v="GEO1004"/>
    <x v="0"/>
    <s v="Q2 2020"/>
    <s v="LATAM"/>
  </r>
  <r>
    <x v="0"/>
    <x v="2"/>
    <n v="968"/>
    <n v="7"/>
    <s v="GEO1004"/>
    <x v="0"/>
    <s v="Q2 2020"/>
    <s v="LATAM"/>
  </r>
  <r>
    <x v="0"/>
    <x v="3"/>
    <n v="564"/>
    <n v="7"/>
    <s v="GEO1004"/>
    <x v="0"/>
    <s v="Q2 2020"/>
    <s v="LATAM"/>
  </r>
  <r>
    <x v="0"/>
    <x v="4"/>
    <n v="648"/>
    <n v="7"/>
    <s v="GEO1004"/>
    <x v="0"/>
    <s v="Q3 2020"/>
    <s v="LATAM"/>
  </r>
  <r>
    <x v="0"/>
    <x v="5"/>
    <n v="406"/>
    <n v="7"/>
    <s v="GEO1004"/>
    <x v="0"/>
    <s v="Q3 2020"/>
    <s v="LATAM"/>
  </r>
  <r>
    <x v="0"/>
    <x v="6"/>
    <n v="569"/>
    <n v="7"/>
    <s v="GEO1004"/>
    <x v="0"/>
    <s v="Q3 2020"/>
    <s v="LATAM"/>
  </r>
  <r>
    <x v="0"/>
    <x v="7"/>
    <n v="487"/>
    <n v="7"/>
    <s v="GEO1004"/>
    <x v="0"/>
    <s v="Q4 2020"/>
    <s v="LATAM"/>
  </r>
  <r>
    <x v="0"/>
    <x v="8"/>
    <n v="729"/>
    <n v="7"/>
    <s v="GEO1004"/>
    <x v="0"/>
    <s v="Q4 2020"/>
    <s v="LATAM"/>
  </r>
  <r>
    <x v="0"/>
    <x v="9"/>
    <n v="565"/>
    <n v="7"/>
    <s v="GEO1004"/>
    <x v="0"/>
    <s v="Q4 2020"/>
    <s v="LATAM"/>
  </r>
  <r>
    <x v="0"/>
    <x v="10"/>
    <n v="561"/>
    <n v="7"/>
    <s v="GEO1004"/>
    <x v="0"/>
    <s v="Q2 2021"/>
    <s v="LATAM"/>
  </r>
  <r>
    <x v="0"/>
    <x v="11"/>
    <n v="1014"/>
    <n v="7"/>
    <s v="GEO1004"/>
    <x v="0"/>
    <s v="Q2 2021"/>
    <s v="LATAM"/>
  </r>
  <r>
    <x v="0"/>
    <x v="12"/>
    <n v="878"/>
    <n v="7"/>
    <s v="GEO1004"/>
    <x v="0"/>
    <s v="Q2 2021"/>
    <s v="LATAM"/>
  </r>
  <r>
    <x v="0"/>
    <x v="13"/>
    <n v="922"/>
    <n v="7"/>
    <s v="GEO1004"/>
    <x v="0"/>
    <s v="Q1 2021"/>
    <s v="LATAM"/>
  </r>
  <r>
    <x v="0"/>
    <x v="14"/>
    <n v="668"/>
    <n v="7"/>
    <s v="GEO1004"/>
    <x v="0"/>
    <s v="Q1 2021"/>
    <s v="LATAM"/>
  </r>
  <r>
    <x v="0"/>
    <x v="15"/>
    <n v="725"/>
    <n v="7"/>
    <s v="GEO1004"/>
    <x v="0"/>
    <s v="Q1 2021"/>
    <s v="LATAM"/>
  </r>
  <r>
    <x v="1"/>
    <x v="16"/>
    <n v="1194"/>
    <n v="7"/>
    <s v="GEO1001"/>
    <x v="1"/>
    <s v="Q1 2020"/>
    <s v="NAM"/>
  </r>
  <r>
    <x v="1"/>
    <x v="17"/>
    <n v="942"/>
    <n v="7"/>
    <s v="GEO1001"/>
    <x v="1"/>
    <s v="Q1 2020"/>
    <s v="NAM"/>
  </r>
  <r>
    <x v="1"/>
    <x v="0"/>
    <n v="1448"/>
    <n v="7"/>
    <s v="GEO1001"/>
    <x v="1"/>
    <s v="Q1 2020"/>
    <s v="NAM"/>
  </r>
  <r>
    <x v="1"/>
    <x v="1"/>
    <n v="1323"/>
    <n v="7"/>
    <s v="GEO1001"/>
    <x v="1"/>
    <s v="Q2 2020"/>
    <s v="NAM"/>
  </r>
  <r>
    <x v="1"/>
    <x v="2"/>
    <n v="1573"/>
    <n v="7"/>
    <s v="GEO1001"/>
    <x v="1"/>
    <s v="Q2 2020"/>
    <s v="NAM"/>
  </r>
  <r>
    <x v="1"/>
    <x v="3"/>
    <n v="820"/>
    <n v="7"/>
    <s v="GEO1001"/>
    <x v="1"/>
    <s v="Q2 2020"/>
    <s v="NAM"/>
  </r>
  <r>
    <x v="1"/>
    <x v="4"/>
    <n v="1069"/>
    <n v="7"/>
    <s v="GEO1001"/>
    <x v="1"/>
    <s v="Q3 2020"/>
    <s v="NAM"/>
  </r>
  <r>
    <x v="1"/>
    <x v="5"/>
    <n v="571"/>
    <n v="7"/>
    <s v="GEO1001"/>
    <x v="1"/>
    <s v="Q3 2020"/>
    <s v="NAM"/>
  </r>
  <r>
    <x v="1"/>
    <x v="6"/>
    <n v="947"/>
    <n v="7"/>
    <s v="GEO1001"/>
    <x v="1"/>
    <s v="Q3 2020"/>
    <s v="NAM"/>
  </r>
  <r>
    <x v="1"/>
    <x v="7"/>
    <n v="694"/>
    <n v="7"/>
    <s v="GEO1001"/>
    <x v="1"/>
    <s v="Q4 2020"/>
    <s v="NAM"/>
  </r>
  <r>
    <x v="1"/>
    <x v="8"/>
    <n v="1197"/>
    <n v="7"/>
    <s v="GEO1001"/>
    <x v="1"/>
    <s v="Q4 2020"/>
    <s v="NAM"/>
  </r>
  <r>
    <x v="1"/>
    <x v="9"/>
    <n v="822"/>
    <n v="7"/>
    <s v="GEO1001"/>
    <x v="1"/>
    <s v="Q4 2020"/>
    <s v="NAM"/>
  </r>
  <r>
    <x v="1"/>
    <x v="10"/>
    <n v="846"/>
    <n v="7"/>
    <s v="GEO1001"/>
    <x v="1"/>
    <s v="Q2 2021"/>
    <s v="NAM"/>
  </r>
  <r>
    <x v="1"/>
    <x v="11"/>
    <n v="1553"/>
    <n v="7"/>
    <s v="GEO1001"/>
    <x v="1"/>
    <s v="Q2 2021"/>
    <s v="NAM"/>
  </r>
  <r>
    <x v="1"/>
    <x v="12"/>
    <n v="1344"/>
    <n v="7"/>
    <s v="GEO1001"/>
    <x v="1"/>
    <s v="Q2 2021"/>
    <s v="NAM"/>
  </r>
  <r>
    <x v="1"/>
    <x v="13"/>
    <n v="1436"/>
    <n v="7"/>
    <s v="GEO1001"/>
    <x v="1"/>
    <s v="Q1 2021"/>
    <s v="NAM"/>
  </r>
  <r>
    <x v="1"/>
    <x v="14"/>
    <n v="970"/>
    <n v="7"/>
    <s v="GEO1001"/>
    <x v="1"/>
    <s v="Q1 2021"/>
    <s v="NAM"/>
  </r>
  <r>
    <x v="1"/>
    <x v="15"/>
    <n v="1207"/>
    <n v="7"/>
    <s v="GEO1001"/>
    <x v="1"/>
    <s v="Q1 2021"/>
    <s v="NAM"/>
  </r>
  <r>
    <x v="2"/>
    <x v="16"/>
    <n v="532"/>
    <n v="7"/>
    <s v="GEO1003"/>
    <x v="2"/>
    <s v="Q1 2020"/>
    <s v="EMEA"/>
  </r>
  <r>
    <x v="2"/>
    <x v="17"/>
    <n v="760"/>
    <n v="7"/>
    <s v="GEO1003"/>
    <x v="2"/>
    <s v="Q1 2020"/>
    <s v="EMEA"/>
  </r>
  <r>
    <x v="2"/>
    <x v="0"/>
    <n v="682"/>
    <n v="7"/>
    <s v="GEO1003"/>
    <x v="2"/>
    <s v="Q1 2020"/>
    <s v="EMEA"/>
  </r>
  <r>
    <x v="2"/>
    <x v="1"/>
    <n v="984"/>
    <n v="7"/>
    <s v="GEO1003"/>
    <x v="2"/>
    <s v="Q2 2020"/>
    <s v="EMEA"/>
  </r>
  <r>
    <x v="2"/>
    <x v="2"/>
    <n v="760"/>
    <n v="7"/>
    <s v="GEO1003"/>
    <x v="2"/>
    <s v="Q2 2020"/>
    <s v="EMEA"/>
  </r>
  <r>
    <x v="2"/>
    <x v="3"/>
    <n v="681"/>
    <n v="7"/>
    <s v="GEO1003"/>
    <x v="2"/>
    <s v="Q2 2020"/>
    <s v="EMEA"/>
  </r>
  <r>
    <x v="2"/>
    <x v="4"/>
    <n v="457"/>
    <n v="7"/>
    <s v="GEO1003"/>
    <x v="2"/>
    <s v="Q3 2020"/>
    <s v="EMEA"/>
  </r>
  <r>
    <x v="2"/>
    <x v="5"/>
    <n v="528"/>
    <n v="7"/>
    <s v="GEO1003"/>
    <x v="2"/>
    <s v="Q3 2020"/>
    <s v="EMEA"/>
  </r>
  <r>
    <x v="2"/>
    <x v="6"/>
    <n v="377"/>
    <n v="7"/>
    <s v="GEO1003"/>
    <x v="2"/>
    <s v="Q3 2020"/>
    <s v="EMEA"/>
  </r>
  <r>
    <x v="2"/>
    <x v="7"/>
    <n v="606"/>
    <n v="7"/>
    <s v="GEO1003"/>
    <x v="2"/>
    <s v="Q4 2020"/>
    <s v="EMEA"/>
  </r>
  <r>
    <x v="2"/>
    <x v="8"/>
    <n v="534"/>
    <n v="7"/>
    <s v="GEO1003"/>
    <x v="2"/>
    <s v="Q4 2020"/>
    <s v="EMEA"/>
  </r>
  <r>
    <x v="2"/>
    <x v="9"/>
    <n v="681"/>
    <n v="7"/>
    <s v="GEO1003"/>
    <x v="2"/>
    <s v="Q4 2020"/>
    <s v="EMEA"/>
  </r>
  <r>
    <x v="2"/>
    <x v="11"/>
    <n v="764"/>
    <n v="7"/>
    <s v="GEO1003"/>
    <x v="2"/>
    <s v="Q2 2021"/>
    <s v="EMEA"/>
  </r>
  <r>
    <x v="2"/>
    <x v="12"/>
    <n v="973"/>
    <n v="7"/>
    <s v="GEO1003"/>
    <x v="2"/>
    <s v="Q2 2021"/>
    <s v="EMEA"/>
  </r>
  <r>
    <x v="2"/>
    <x v="13"/>
    <n v="688"/>
    <n v="7"/>
    <s v="GEO1003"/>
    <x v="2"/>
    <s v="Q1 2021"/>
    <s v="EMEA"/>
  </r>
  <r>
    <x v="2"/>
    <x v="14"/>
    <n v="750"/>
    <n v="7"/>
    <s v="GEO1003"/>
    <x v="2"/>
    <s v="Q1 2021"/>
    <s v="EMEA"/>
  </r>
  <r>
    <x v="2"/>
    <x v="15"/>
    <n v="554"/>
    <n v="7"/>
    <s v="GEO1003"/>
    <x v="2"/>
    <s v="Q1 2021"/>
    <s v="EMEA"/>
  </r>
  <r>
    <x v="3"/>
    <x v="3"/>
    <n v="1342"/>
    <n v="7"/>
    <s v="GEO1001"/>
    <x v="1"/>
    <s v="Q2 2020"/>
    <s v="NAM"/>
  </r>
  <r>
    <x v="3"/>
    <x v="4"/>
    <n v="1526"/>
    <n v="7"/>
    <s v="GEO1001"/>
    <x v="1"/>
    <s v="Q3 2020"/>
    <s v="NAM"/>
  </r>
  <r>
    <x v="3"/>
    <x v="5"/>
    <n v="958"/>
    <n v="7"/>
    <s v="GEO1001"/>
    <x v="1"/>
    <s v="Q3 2020"/>
    <s v="NAM"/>
  </r>
  <r>
    <x v="3"/>
    <x v="6"/>
    <n v="1340"/>
    <n v="7"/>
    <s v="GEO1001"/>
    <x v="1"/>
    <s v="Q3 2020"/>
    <s v="NAM"/>
  </r>
  <r>
    <x v="3"/>
    <x v="7"/>
    <n v="1150"/>
    <n v="7"/>
    <s v="GEO1001"/>
    <x v="1"/>
    <s v="Q4 2020"/>
    <s v="NAM"/>
  </r>
  <r>
    <x v="3"/>
    <x v="8"/>
    <n v="1721"/>
    <n v="7"/>
    <s v="GEO1001"/>
    <x v="1"/>
    <s v="Q4 2020"/>
    <s v="NAM"/>
  </r>
  <r>
    <x v="3"/>
    <x v="9"/>
    <n v="1342"/>
    <n v="7"/>
    <s v="GEO1001"/>
    <x v="1"/>
    <s v="Q4 2020"/>
    <s v="NAM"/>
  </r>
  <r>
    <x v="3"/>
    <x v="10"/>
    <n v="1325"/>
    <n v="7"/>
    <s v="GEO1001"/>
    <x v="1"/>
    <s v="Q2 2021"/>
    <s v="NAM"/>
  </r>
  <r>
    <x v="3"/>
    <x v="11"/>
    <n v="2403"/>
    <n v="7"/>
    <s v="GEO1001"/>
    <x v="1"/>
    <s v="Q2 2021"/>
    <s v="NAM"/>
  </r>
  <r>
    <x v="3"/>
    <x v="12"/>
    <n v="2089"/>
    <n v="7"/>
    <s v="GEO1001"/>
    <x v="1"/>
    <s v="Q2 2021"/>
    <s v="NAM"/>
  </r>
  <r>
    <x v="3"/>
    <x v="13"/>
    <n v="2185"/>
    <n v="7"/>
    <s v="GEO1001"/>
    <x v="1"/>
    <s v="Q1 2021"/>
    <s v="NAM"/>
  </r>
  <r>
    <x v="3"/>
    <x v="14"/>
    <n v="1542"/>
    <n v="7"/>
    <s v="GEO1001"/>
    <x v="1"/>
    <s v="Q1 2021"/>
    <s v="NAM"/>
  </r>
  <r>
    <x v="3"/>
    <x v="15"/>
    <n v="1804"/>
    <n v="7"/>
    <s v="GEO1001"/>
    <x v="1"/>
    <s v="Q1 2021"/>
    <s v="NAM"/>
  </r>
  <r>
    <x v="4"/>
    <x v="16"/>
    <n v="12887"/>
    <n v="7"/>
    <s v="GEO1001"/>
    <x v="1"/>
    <s v="Q1 2020"/>
    <s v="NAM"/>
  </r>
  <r>
    <x v="4"/>
    <x v="17"/>
    <n v="18411"/>
    <n v="7"/>
    <s v="GEO1001"/>
    <x v="1"/>
    <s v="Q1 2020"/>
    <s v="NAM"/>
  </r>
  <r>
    <x v="4"/>
    <x v="0"/>
    <n v="16571"/>
    <n v="7"/>
    <s v="GEO1001"/>
    <x v="1"/>
    <s v="Q1 2020"/>
    <s v="NAM"/>
  </r>
  <r>
    <x v="4"/>
    <x v="1"/>
    <n v="23929"/>
    <n v="7"/>
    <s v="GEO1001"/>
    <x v="1"/>
    <s v="Q2 2020"/>
    <s v="NAM"/>
  </r>
  <r>
    <x v="4"/>
    <x v="2"/>
    <n v="18409"/>
    <n v="7"/>
    <s v="GEO1001"/>
    <x v="1"/>
    <s v="Q2 2020"/>
    <s v="NAM"/>
  </r>
  <r>
    <x v="4"/>
    <x v="3"/>
    <n v="16572"/>
    <n v="7"/>
    <s v="GEO1001"/>
    <x v="1"/>
    <s v="Q2 2020"/>
    <s v="NAM"/>
  </r>
  <r>
    <x v="4"/>
    <x v="4"/>
    <n v="11044"/>
    <n v="7"/>
    <s v="GEO1001"/>
    <x v="1"/>
    <s v="Q3 2020"/>
    <s v="NAM"/>
  </r>
  <r>
    <x v="4"/>
    <x v="5"/>
    <n v="12885"/>
    <n v="7"/>
    <s v="GEO1001"/>
    <x v="1"/>
    <s v="Q3 2020"/>
    <s v="NAM"/>
  </r>
  <r>
    <x v="4"/>
    <x v="6"/>
    <n v="9208"/>
    <n v="7"/>
    <s v="GEO1001"/>
    <x v="1"/>
    <s v="Q3 2020"/>
    <s v="NAM"/>
  </r>
  <r>
    <x v="4"/>
    <x v="7"/>
    <n v="14725"/>
    <n v="7"/>
    <s v="GEO1001"/>
    <x v="1"/>
    <s v="Q4 2020"/>
    <s v="NAM"/>
  </r>
  <r>
    <x v="4"/>
    <x v="8"/>
    <n v="12888"/>
    <n v="7"/>
    <s v="GEO1001"/>
    <x v="1"/>
    <s v="Q4 2020"/>
    <s v="NAM"/>
  </r>
  <r>
    <x v="4"/>
    <x v="9"/>
    <n v="16571"/>
    <n v="7"/>
    <s v="GEO1001"/>
    <x v="1"/>
    <s v="Q4 2020"/>
    <s v="NAM"/>
  </r>
  <r>
    <x v="4"/>
    <x v="10"/>
    <n v="17235"/>
    <n v="7"/>
    <s v="GEO1001"/>
    <x v="1"/>
    <s v="Q2 2021"/>
    <s v="NAM"/>
  </r>
  <r>
    <x v="4"/>
    <x v="11"/>
    <n v="19146"/>
    <n v="7"/>
    <s v="GEO1001"/>
    <x v="1"/>
    <s v="Q2 2021"/>
    <s v="NAM"/>
  </r>
  <r>
    <x v="4"/>
    <x v="12"/>
    <n v="23690"/>
    <n v="7"/>
    <s v="GEO1001"/>
    <x v="1"/>
    <s v="Q2 2021"/>
    <s v="NAM"/>
  </r>
  <r>
    <x v="4"/>
    <x v="13"/>
    <n v="17229"/>
    <n v="7"/>
    <s v="GEO1001"/>
    <x v="1"/>
    <s v="Q1 2021"/>
    <s v="NAM"/>
  </r>
  <r>
    <x v="4"/>
    <x v="14"/>
    <n v="19330"/>
    <n v="7"/>
    <s v="GEO1001"/>
    <x v="1"/>
    <s v="Q1 2021"/>
    <s v="NAM"/>
  </r>
  <r>
    <x v="4"/>
    <x v="15"/>
    <n v="12826"/>
    <n v="7"/>
    <s v="GEO1001"/>
    <x v="1"/>
    <s v="Q1 2021"/>
    <s v="NAM"/>
  </r>
  <r>
    <x v="5"/>
    <x v="6"/>
    <n v="1249"/>
    <n v="7"/>
    <s v="GEO1004"/>
    <x v="0"/>
    <s v="Q3 2020"/>
    <s v="LATAM"/>
  </r>
  <r>
    <x v="5"/>
    <x v="7"/>
    <n v="913"/>
    <n v="7"/>
    <s v="GEO1004"/>
    <x v="0"/>
    <s v="Q4 2020"/>
    <s v="LATAM"/>
  </r>
  <r>
    <x v="5"/>
    <x v="8"/>
    <n v="1574"/>
    <n v="7"/>
    <s v="GEO1004"/>
    <x v="0"/>
    <s v="Q4 2020"/>
    <s v="LATAM"/>
  </r>
  <r>
    <x v="5"/>
    <x v="9"/>
    <n v="1082"/>
    <n v="7"/>
    <s v="GEO1004"/>
    <x v="0"/>
    <s v="Q4 2020"/>
    <s v="LATAM"/>
  </r>
  <r>
    <x v="5"/>
    <x v="13"/>
    <n v="1945"/>
    <n v="7"/>
    <s v="GEO1004"/>
    <x v="0"/>
    <s v="Q1 2021"/>
    <s v="LATAM"/>
  </r>
  <r>
    <x v="5"/>
    <x v="14"/>
    <n v="1296"/>
    <n v="7"/>
    <s v="GEO1004"/>
    <x v="0"/>
    <s v="Q1 2021"/>
    <s v="LATAM"/>
  </r>
  <r>
    <x v="5"/>
    <x v="15"/>
    <n v="1568"/>
    <n v="7"/>
    <s v="GEO1004"/>
    <x v="0"/>
    <s v="Q1 2021"/>
    <s v="LATAM"/>
  </r>
  <r>
    <x v="6"/>
    <x v="16"/>
    <n v="756"/>
    <n v="7"/>
    <s v="GEO1004"/>
    <x v="0"/>
    <s v="Q1 2020"/>
    <s v="LATAM"/>
  </r>
  <r>
    <x v="6"/>
    <x v="17"/>
    <n v="954"/>
    <n v="7"/>
    <s v="GEO1004"/>
    <x v="0"/>
    <s v="Q1 2020"/>
    <s v="LATAM"/>
  </r>
  <r>
    <x v="6"/>
    <x v="0"/>
    <n v="955"/>
    <n v="7"/>
    <s v="GEO1004"/>
    <x v="0"/>
    <s v="Q1 2020"/>
    <s v="LATAM"/>
  </r>
  <r>
    <x v="6"/>
    <x v="1"/>
    <n v="1261"/>
    <n v="7"/>
    <s v="GEO1004"/>
    <x v="0"/>
    <s v="Q2 2020"/>
    <s v="LATAM"/>
  </r>
  <r>
    <x v="6"/>
    <x v="2"/>
    <n v="1058"/>
    <n v="7"/>
    <s v="GEO1004"/>
    <x v="0"/>
    <s v="Q2 2020"/>
    <s v="LATAM"/>
  </r>
  <r>
    <x v="6"/>
    <x v="3"/>
    <n v="855"/>
    <n v="7"/>
    <s v="GEO1004"/>
    <x v="0"/>
    <s v="Q2 2020"/>
    <s v="LATAM"/>
  </r>
  <r>
    <x v="6"/>
    <x v="4"/>
    <n v="654"/>
    <n v="7"/>
    <s v="GEO1004"/>
    <x v="0"/>
    <s v="Q3 2020"/>
    <s v="LATAM"/>
  </r>
  <r>
    <x v="6"/>
    <x v="5"/>
    <n v="656"/>
    <n v="7"/>
    <s v="GEO1004"/>
    <x v="0"/>
    <s v="Q3 2020"/>
    <s v="LATAM"/>
  </r>
  <r>
    <x v="6"/>
    <x v="6"/>
    <n v="554"/>
    <n v="7"/>
    <s v="GEO1004"/>
    <x v="0"/>
    <s v="Q3 2020"/>
    <s v="LATAM"/>
  </r>
  <r>
    <x v="6"/>
    <x v="7"/>
    <n v="760"/>
    <n v="7"/>
    <s v="GEO1004"/>
    <x v="0"/>
    <s v="Q4 2020"/>
    <s v="LATAM"/>
  </r>
  <r>
    <x v="6"/>
    <x v="8"/>
    <n v="759"/>
    <n v="7"/>
    <s v="GEO1004"/>
    <x v="0"/>
    <s v="Q4 2020"/>
    <s v="LATAM"/>
  </r>
  <r>
    <x v="6"/>
    <x v="9"/>
    <n v="857"/>
    <n v="7"/>
    <s v="GEO1004"/>
    <x v="0"/>
    <s v="Q4 2020"/>
    <s v="LATAM"/>
  </r>
  <r>
    <x v="6"/>
    <x v="10"/>
    <n v="865"/>
    <n v="7"/>
    <s v="GEO1004"/>
    <x v="0"/>
    <s v="Q2 2021"/>
    <s v="LATAM"/>
  </r>
  <r>
    <x v="6"/>
    <x v="11"/>
    <n v="1078"/>
    <n v="7"/>
    <s v="GEO1004"/>
    <x v="0"/>
    <s v="Q2 2021"/>
    <s v="LATAM"/>
  </r>
  <r>
    <x v="6"/>
    <x v="12"/>
    <n v="1305"/>
    <n v="7"/>
    <s v="GEO1004"/>
    <x v="0"/>
    <s v="Q2 2021"/>
    <s v="LATAM"/>
  </r>
  <r>
    <x v="6"/>
    <x v="13"/>
    <n v="950"/>
    <n v="7"/>
    <s v="GEO1004"/>
    <x v="0"/>
    <s v="Q1 2021"/>
    <s v="LATAM"/>
  </r>
  <r>
    <x v="6"/>
    <x v="14"/>
    <n v="968"/>
    <n v="7"/>
    <s v="GEO1004"/>
    <x v="0"/>
    <s v="Q1 2021"/>
    <s v="LATAM"/>
  </r>
  <r>
    <x v="6"/>
    <x v="15"/>
    <n v="749"/>
    <n v="7"/>
    <s v="GEO1004"/>
    <x v="0"/>
    <s v="Q1 2021"/>
    <s v="LATAM"/>
  </r>
  <r>
    <x v="7"/>
    <x v="16"/>
    <n v="945"/>
    <n v="7"/>
    <s v="GEO1002"/>
    <x v="3"/>
    <s v="Q1 2020"/>
    <s v="APAC"/>
  </r>
  <r>
    <x v="7"/>
    <x v="17"/>
    <n v="941"/>
    <n v="7"/>
    <s v="GEO1002"/>
    <x v="3"/>
    <s v="Q1 2020"/>
    <s v="APAC"/>
  </r>
  <r>
    <x v="7"/>
    <x v="0"/>
    <n v="1164"/>
    <n v="7"/>
    <s v="GEO1002"/>
    <x v="3"/>
    <s v="Q1 2020"/>
    <s v="APAC"/>
  </r>
  <r>
    <x v="7"/>
    <x v="1"/>
    <n v="1276"/>
    <n v="7"/>
    <s v="GEO1002"/>
    <x v="3"/>
    <s v="Q2 2020"/>
    <s v="APAC"/>
  </r>
  <r>
    <x v="7"/>
    <x v="2"/>
    <n v="1275"/>
    <n v="7"/>
    <s v="GEO1002"/>
    <x v="3"/>
    <s v="Q2 2020"/>
    <s v="APAC"/>
  </r>
  <r>
    <x v="7"/>
    <x v="3"/>
    <n v="834"/>
    <n v="7"/>
    <s v="GEO1002"/>
    <x v="3"/>
    <s v="Q2 2020"/>
    <s v="APAC"/>
  </r>
  <r>
    <x v="7"/>
    <x v="4"/>
    <n v="833"/>
    <n v="7"/>
    <s v="GEO1002"/>
    <x v="3"/>
    <s v="Q3 2020"/>
    <s v="APAC"/>
  </r>
  <r>
    <x v="7"/>
    <x v="5"/>
    <n v="610"/>
    <n v="7"/>
    <s v="GEO1002"/>
    <x v="3"/>
    <s v="Q3 2020"/>
    <s v="APAC"/>
  </r>
  <r>
    <x v="7"/>
    <x v="6"/>
    <n v="722"/>
    <n v="7"/>
    <s v="GEO1002"/>
    <x v="3"/>
    <s v="Q3 2020"/>
    <s v="APAC"/>
  </r>
  <r>
    <x v="7"/>
    <x v="7"/>
    <n v="722"/>
    <n v="7"/>
    <s v="GEO1002"/>
    <x v="3"/>
    <s v="Q4 2020"/>
    <s v="APAC"/>
  </r>
  <r>
    <x v="7"/>
    <x v="8"/>
    <n v="939"/>
    <n v="7"/>
    <s v="GEO1002"/>
    <x v="3"/>
    <s v="Q4 2020"/>
    <s v="APAC"/>
  </r>
  <r>
    <x v="7"/>
    <x v="9"/>
    <n v="829"/>
    <n v="7"/>
    <s v="GEO1002"/>
    <x v="3"/>
    <s v="Q4 2020"/>
    <s v="APAC"/>
  </r>
  <r>
    <x v="7"/>
    <x v="10"/>
    <n v="848"/>
    <n v="7"/>
    <s v="GEO1002"/>
    <x v="3"/>
    <s v="Q2 2021"/>
    <s v="APAC"/>
  </r>
  <r>
    <x v="7"/>
    <x v="11"/>
    <n v="1326"/>
    <n v="7"/>
    <s v="GEO1002"/>
    <x v="3"/>
    <s v="Q2 2021"/>
    <s v="APAC"/>
  </r>
  <r>
    <x v="7"/>
    <x v="12"/>
    <n v="1309"/>
    <n v="7"/>
    <s v="GEO1002"/>
    <x v="3"/>
    <s v="Q2 2021"/>
    <s v="APAC"/>
  </r>
  <r>
    <x v="7"/>
    <x v="13"/>
    <n v="1173"/>
    <n v="7"/>
    <s v="GEO1002"/>
    <x v="3"/>
    <s v="Q1 2021"/>
    <s v="APAC"/>
  </r>
  <r>
    <x v="7"/>
    <x v="14"/>
    <n v="935"/>
    <n v="7"/>
    <s v="GEO1002"/>
    <x v="3"/>
    <s v="Q1 2021"/>
    <s v="APAC"/>
  </r>
  <r>
    <x v="7"/>
    <x v="15"/>
    <n v="973"/>
    <n v="7"/>
    <s v="GEO1002"/>
    <x v="3"/>
    <s v="Q1 2021"/>
    <s v="APAC"/>
  </r>
  <r>
    <x v="8"/>
    <x v="16"/>
    <n v="188"/>
    <n v="7"/>
    <s v="GEO1004"/>
    <x v="0"/>
    <s v="Q1 2020"/>
    <s v="LATAM"/>
  </r>
  <r>
    <x v="8"/>
    <x v="17"/>
    <n v="168"/>
    <n v="7"/>
    <s v="GEO1004"/>
    <x v="0"/>
    <s v="Q1 2020"/>
    <s v="LATAM"/>
  </r>
  <r>
    <x v="8"/>
    <x v="0"/>
    <n v="226"/>
    <n v="7"/>
    <s v="GEO1004"/>
    <x v="0"/>
    <s v="Q1 2020"/>
    <s v="LATAM"/>
  </r>
  <r>
    <x v="8"/>
    <x v="1"/>
    <n v="223"/>
    <n v="7"/>
    <s v="GEO1004"/>
    <x v="0"/>
    <s v="Q2 2020"/>
    <s v="LATAM"/>
  </r>
  <r>
    <x v="8"/>
    <x v="2"/>
    <n v="247"/>
    <n v="7"/>
    <s v="GEO1004"/>
    <x v="0"/>
    <s v="Q2 2020"/>
    <s v="LATAM"/>
  </r>
  <r>
    <x v="8"/>
    <x v="3"/>
    <n v="142"/>
    <n v="7"/>
    <s v="GEO1004"/>
    <x v="0"/>
    <s v="Q2 2020"/>
    <s v="LATAM"/>
  </r>
  <r>
    <x v="8"/>
    <x v="4"/>
    <n v="163"/>
    <n v="7"/>
    <s v="GEO1004"/>
    <x v="0"/>
    <s v="Q3 2020"/>
    <s v="LATAM"/>
  </r>
  <r>
    <x v="8"/>
    <x v="5"/>
    <n v="101"/>
    <n v="7"/>
    <s v="GEO1004"/>
    <x v="0"/>
    <s v="Q3 2020"/>
    <s v="LATAM"/>
  </r>
  <r>
    <x v="8"/>
    <x v="6"/>
    <n v="142"/>
    <n v="7"/>
    <s v="GEO1004"/>
    <x v="0"/>
    <s v="Q3 2020"/>
    <s v="LATAM"/>
  </r>
  <r>
    <x v="8"/>
    <x v="7"/>
    <n v="123"/>
    <n v="7"/>
    <s v="GEO1004"/>
    <x v="0"/>
    <s v="Q4 2020"/>
    <s v="LATAM"/>
  </r>
  <r>
    <x v="8"/>
    <x v="8"/>
    <n v="183"/>
    <n v="7"/>
    <s v="GEO1004"/>
    <x v="0"/>
    <s v="Q4 2020"/>
    <s v="LATAM"/>
  </r>
  <r>
    <x v="8"/>
    <x v="9"/>
    <n v="144"/>
    <n v="7"/>
    <s v="GEO1004"/>
    <x v="0"/>
    <s v="Q4 2020"/>
    <s v="LATAM"/>
  </r>
  <r>
    <x v="8"/>
    <x v="10"/>
    <n v="145"/>
    <n v="7"/>
    <s v="GEO1004"/>
    <x v="0"/>
    <s v="Q2 2021"/>
    <s v="LATAM"/>
  </r>
  <r>
    <x v="8"/>
    <x v="11"/>
    <n v="244"/>
    <n v="7"/>
    <s v="GEO1004"/>
    <x v="0"/>
    <s v="Q2 2021"/>
    <s v="LATAM"/>
  </r>
  <r>
    <x v="8"/>
    <x v="12"/>
    <n v="226"/>
    <n v="7"/>
    <s v="GEO1004"/>
    <x v="0"/>
    <s v="Q2 2021"/>
    <s v="LATAM"/>
  </r>
  <r>
    <x v="8"/>
    <x v="13"/>
    <n v="227"/>
    <n v="7"/>
    <s v="GEO1004"/>
    <x v="0"/>
    <s v="Q1 2021"/>
    <s v="LATAM"/>
  </r>
  <r>
    <x v="8"/>
    <x v="14"/>
    <n v="172"/>
    <n v="7"/>
    <s v="GEO1004"/>
    <x v="0"/>
    <s v="Q1 2021"/>
    <s v="LATAM"/>
  </r>
  <r>
    <x v="8"/>
    <x v="15"/>
    <n v="190"/>
    <n v="7"/>
    <s v="GEO1004"/>
    <x v="0"/>
    <s v="Q1 2021"/>
    <s v="LATAM"/>
  </r>
  <r>
    <x v="9"/>
    <x v="16"/>
    <n v="391"/>
    <n v="7"/>
    <s v="GEO1003"/>
    <x v="2"/>
    <s v="Q1 2020"/>
    <s v="EMEA"/>
  </r>
  <r>
    <x v="9"/>
    <x v="17"/>
    <n v="553"/>
    <n v="7"/>
    <s v="GEO1003"/>
    <x v="2"/>
    <s v="Q1 2020"/>
    <s v="EMEA"/>
  </r>
  <r>
    <x v="9"/>
    <x v="0"/>
    <n v="498"/>
    <n v="7"/>
    <s v="GEO1003"/>
    <x v="2"/>
    <s v="Q1 2020"/>
    <s v="EMEA"/>
  </r>
  <r>
    <x v="9"/>
    <x v="1"/>
    <n v="719"/>
    <n v="7"/>
    <s v="GEO1003"/>
    <x v="2"/>
    <s v="Q2 2020"/>
    <s v="EMEA"/>
  </r>
  <r>
    <x v="9"/>
    <x v="2"/>
    <n v="555"/>
    <n v="7"/>
    <s v="GEO1003"/>
    <x v="2"/>
    <s v="Q2 2020"/>
    <s v="EMEA"/>
  </r>
  <r>
    <x v="9"/>
    <x v="3"/>
    <n v="499"/>
    <n v="7"/>
    <s v="GEO1003"/>
    <x v="2"/>
    <s v="Q2 2020"/>
    <s v="EMEA"/>
  </r>
  <r>
    <x v="9"/>
    <x v="4"/>
    <n v="338"/>
    <n v="7"/>
    <s v="GEO1003"/>
    <x v="2"/>
    <s v="Q3 2020"/>
    <s v="EMEA"/>
  </r>
  <r>
    <x v="9"/>
    <x v="5"/>
    <n v="391"/>
    <n v="7"/>
    <s v="GEO1003"/>
    <x v="2"/>
    <s v="Q3 2020"/>
    <s v="EMEA"/>
  </r>
  <r>
    <x v="9"/>
    <x v="6"/>
    <n v="279"/>
    <n v="7"/>
    <s v="GEO1003"/>
    <x v="2"/>
    <s v="Q3 2020"/>
    <s v="EMEA"/>
  </r>
  <r>
    <x v="9"/>
    <x v="7"/>
    <n v="447"/>
    <n v="7"/>
    <s v="GEO1003"/>
    <x v="2"/>
    <s v="Q4 2020"/>
    <s v="EMEA"/>
  </r>
  <r>
    <x v="9"/>
    <x v="8"/>
    <n v="390"/>
    <n v="7"/>
    <s v="GEO1003"/>
    <x v="2"/>
    <s v="Q4 2020"/>
    <s v="EMEA"/>
  </r>
  <r>
    <x v="9"/>
    <x v="9"/>
    <n v="500"/>
    <n v="7"/>
    <s v="GEO1003"/>
    <x v="2"/>
    <s v="Q4 2020"/>
    <s v="EMEA"/>
  </r>
  <r>
    <x v="9"/>
    <x v="10"/>
    <n v="505"/>
    <n v="7"/>
    <s v="GEO1003"/>
    <x v="2"/>
    <s v="Q2 2021"/>
    <s v="EMEA"/>
  </r>
  <r>
    <x v="9"/>
    <x v="11"/>
    <n v="574"/>
    <n v="7"/>
    <s v="GEO1003"/>
    <x v="2"/>
    <s v="Q2 2021"/>
    <s v="EMEA"/>
  </r>
  <r>
    <x v="9"/>
    <x v="12"/>
    <n v="747"/>
    <n v="7"/>
    <s v="GEO1003"/>
    <x v="2"/>
    <s v="Q2 2021"/>
    <s v="EMEA"/>
  </r>
  <r>
    <x v="9"/>
    <x v="13"/>
    <n v="515"/>
    <n v="7"/>
    <s v="GEO1003"/>
    <x v="2"/>
    <s v="Q1 2021"/>
    <s v="EMEA"/>
  </r>
  <r>
    <x v="9"/>
    <x v="14"/>
    <n v="564"/>
    <n v="7"/>
    <s v="GEO1003"/>
    <x v="2"/>
    <s v="Q1 2021"/>
    <s v="EMEA"/>
  </r>
  <r>
    <x v="9"/>
    <x v="15"/>
    <n v="404"/>
    <n v="7"/>
    <s v="GEO1003"/>
    <x v="2"/>
    <s v="Q1 2021"/>
    <s v="EMEA"/>
  </r>
  <r>
    <x v="10"/>
    <x v="16"/>
    <n v="16996"/>
    <n v="7"/>
    <s v="GEO1001"/>
    <x v="1"/>
    <s v="Q1 2020"/>
    <s v="NAM"/>
  </r>
  <r>
    <x v="10"/>
    <x v="17"/>
    <n v="19114"/>
    <n v="7"/>
    <s v="GEO1001"/>
    <x v="1"/>
    <s v="Q1 2020"/>
    <s v="NAM"/>
  </r>
  <r>
    <x v="10"/>
    <x v="0"/>
    <n v="21243"/>
    <n v="7"/>
    <s v="GEO1001"/>
    <x v="1"/>
    <s v="Q1 2020"/>
    <s v="NAM"/>
  </r>
  <r>
    <x v="10"/>
    <x v="1"/>
    <n v="25486"/>
    <n v="7"/>
    <s v="GEO1001"/>
    <x v="1"/>
    <s v="Q2 2020"/>
    <s v="NAM"/>
  </r>
  <r>
    <x v="10"/>
    <x v="2"/>
    <n v="23366"/>
    <n v="7"/>
    <s v="GEO1001"/>
    <x v="1"/>
    <s v="Q2 2020"/>
    <s v="NAM"/>
  </r>
  <r>
    <x v="10"/>
    <x v="3"/>
    <n v="16995"/>
    <n v="7"/>
    <s v="GEO1001"/>
    <x v="1"/>
    <s v="Q2 2020"/>
    <s v="NAM"/>
  </r>
  <r>
    <x v="10"/>
    <x v="4"/>
    <n v="14870"/>
    <n v="7"/>
    <s v="GEO1001"/>
    <x v="1"/>
    <s v="Q3 2020"/>
    <s v="NAM"/>
  </r>
  <r>
    <x v="10"/>
    <x v="5"/>
    <n v="12746"/>
    <n v="7"/>
    <s v="GEO1001"/>
    <x v="1"/>
    <s v="Q3 2020"/>
    <s v="NAM"/>
  </r>
  <r>
    <x v="10"/>
    <x v="6"/>
    <n v="12748"/>
    <n v="7"/>
    <s v="GEO1001"/>
    <x v="1"/>
    <s v="Q3 2020"/>
    <s v="NAM"/>
  </r>
  <r>
    <x v="10"/>
    <x v="7"/>
    <n v="14871"/>
    <n v="7"/>
    <s v="GEO1001"/>
    <x v="1"/>
    <s v="Q4 2020"/>
    <s v="NAM"/>
  </r>
  <r>
    <x v="10"/>
    <x v="8"/>
    <n v="16997"/>
    <n v="7"/>
    <s v="GEO1001"/>
    <x v="1"/>
    <s v="Q4 2020"/>
    <s v="NAM"/>
  </r>
  <r>
    <x v="10"/>
    <x v="9"/>
    <n v="16997"/>
    <n v="7"/>
    <s v="GEO1001"/>
    <x v="1"/>
    <s v="Q4 2020"/>
    <s v="NAM"/>
  </r>
  <r>
    <x v="10"/>
    <x v="10"/>
    <n v="17844"/>
    <n v="7"/>
    <s v="GEO1001"/>
    <x v="1"/>
    <s v="Q2 2021"/>
    <s v="NAM"/>
  </r>
  <r>
    <x v="10"/>
    <x v="11"/>
    <n v="23129"/>
    <n v="7"/>
    <s v="GEO1001"/>
    <x v="1"/>
    <s v="Q2 2021"/>
    <s v="NAM"/>
  </r>
  <r>
    <x v="10"/>
    <x v="12"/>
    <n v="26253"/>
    <n v="7"/>
    <s v="GEO1001"/>
    <x v="1"/>
    <s v="Q2 2021"/>
    <s v="NAM"/>
  </r>
  <r>
    <x v="10"/>
    <x v="13"/>
    <n v="21877"/>
    <n v="7"/>
    <s v="GEO1001"/>
    <x v="1"/>
    <s v="Q1 2021"/>
    <s v="NAM"/>
  </r>
  <r>
    <x v="10"/>
    <x v="14"/>
    <n v="19020"/>
    <n v="7"/>
    <s v="GEO1001"/>
    <x v="1"/>
    <s v="Q1 2021"/>
    <s v="NAM"/>
  </r>
  <r>
    <x v="10"/>
    <x v="15"/>
    <n v="17843"/>
    <n v="7"/>
    <s v="GEO1001"/>
    <x v="1"/>
    <s v="Q1 2021"/>
    <s v="NAM"/>
  </r>
  <r>
    <x v="11"/>
    <x v="16"/>
    <n v="13879"/>
    <n v="7"/>
    <s v="GEO1001"/>
    <x v="1"/>
    <s v="Q1 2020"/>
    <s v="NAM"/>
  </r>
  <r>
    <x v="11"/>
    <x v="17"/>
    <n v="19822"/>
    <n v="7"/>
    <s v="GEO1001"/>
    <x v="1"/>
    <s v="Q1 2020"/>
    <s v="NAM"/>
  </r>
  <r>
    <x v="11"/>
    <x v="0"/>
    <n v="17842"/>
    <n v="7"/>
    <s v="GEO1001"/>
    <x v="1"/>
    <s v="Q1 2020"/>
    <s v="NAM"/>
  </r>
  <r>
    <x v="11"/>
    <x v="1"/>
    <n v="25770"/>
    <n v="7"/>
    <s v="GEO1001"/>
    <x v="1"/>
    <s v="Q2 2020"/>
    <s v="NAM"/>
  </r>
  <r>
    <x v="11"/>
    <x v="2"/>
    <n v="19823"/>
    <n v="7"/>
    <s v="GEO1001"/>
    <x v="1"/>
    <s v="Q2 2020"/>
    <s v="NAM"/>
  </r>
  <r>
    <x v="11"/>
    <x v="3"/>
    <n v="17845"/>
    <n v="7"/>
    <s v="GEO1001"/>
    <x v="1"/>
    <s v="Q2 2020"/>
    <s v="NAM"/>
  </r>
  <r>
    <x v="11"/>
    <x v="4"/>
    <n v="11899"/>
    <n v="7"/>
    <s v="GEO1001"/>
    <x v="1"/>
    <s v="Q3 2020"/>
    <s v="NAM"/>
  </r>
  <r>
    <x v="11"/>
    <x v="5"/>
    <n v="13879"/>
    <n v="7"/>
    <s v="GEO1001"/>
    <x v="1"/>
    <s v="Q3 2020"/>
    <s v="NAM"/>
  </r>
  <r>
    <x v="11"/>
    <x v="6"/>
    <n v="9913"/>
    <n v="7"/>
    <s v="GEO1001"/>
    <x v="1"/>
    <s v="Q3 2020"/>
    <s v="NAM"/>
  </r>
  <r>
    <x v="11"/>
    <x v="7"/>
    <n v="15858"/>
    <n v="7"/>
    <s v="GEO1001"/>
    <x v="1"/>
    <s v="Q4 2020"/>
    <s v="NAM"/>
  </r>
  <r>
    <x v="11"/>
    <x v="8"/>
    <n v="13882"/>
    <n v="7"/>
    <s v="GEO1001"/>
    <x v="1"/>
    <s v="Q4 2020"/>
    <s v="NAM"/>
  </r>
  <r>
    <x v="11"/>
    <x v="9"/>
    <n v="17841"/>
    <n v="7"/>
    <s v="GEO1001"/>
    <x v="1"/>
    <s v="Q4 2020"/>
    <s v="NAM"/>
  </r>
  <r>
    <x v="11"/>
    <x v="10"/>
    <n v="18554"/>
    <n v="7"/>
    <s v="GEO1001"/>
    <x v="1"/>
    <s v="Q2 2021"/>
    <s v="NAM"/>
  </r>
  <r>
    <x v="11"/>
    <x v="11"/>
    <n v="20218"/>
    <n v="7"/>
    <s v="GEO1001"/>
    <x v="1"/>
    <s v="Q2 2021"/>
    <s v="NAM"/>
  </r>
  <r>
    <x v="11"/>
    <x v="12"/>
    <n v="27062"/>
    <n v="7"/>
    <s v="GEO1001"/>
    <x v="1"/>
    <s v="Q2 2021"/>
    <s v="NAM"/>
  </r>
  <r>
    <x v="11"/>
    <x v="13"/>
    <n v="18378"/>
    <n v="7"/>
    <s v="GEO1001"/>
    <x v="1"/>
    <s v="Q1 2021"/>
    <s v="NAM"/>
  </r>
  <r>
    <x v="11"/>
    <x v="14"/>
    <n v="19729"/>
    <n v="7"/>
    <s v="GEO1001"/>
    <x v="1"/>
    <s v="Q1 2021"/>
    <s v="NAM"/>
  </r>
  <r>
    <x v="11"/>
    <x v="15"/>
    <n v="14159"/>
    <n v="7"/>
    <s v="GEO1001"/>
    <x v="1"/>
    <s v="Q1 2021"/>
    <s v="NAM"/>
  </r>
  <r>
    <x v="12"/>
    <x v="17"/>
    <n v="815"/>
    <n v="7"/>
    <s v="GEO1002"/>
    <x v="3"/>
    <s v="Q1 2020"/>
    <s v="APAC"/>
  </r>
  <r>
    <x v="12"/>
    <x v="0"/>
    <n v="910"/>
    <n v="7"/>
    <s v="GEO1002"/>
    <x v="3"/>
    <s v="Q1 2020"/>
    <s v="APAC"/>
  </r>
  <r>
    <x v="12"/>
    <x v="1"/>
    <n v="1091"/>
    <n v="7"/>
    <s v="GEO1002"/>
    <x v="3"/>
    <s v="Q2 2020"/>
    <s v="APAC"/>
  </r>
  <r>
    <x v="12"/>
    <x v="2"/>
    <n v="995"/>
    <n v="7"/>
    <s v="GEO1002"/>
    <x v="3"/>
    <s v="Q2 2020"/>
    <s v="APAC"/>
  </r>
  <r>
    <x v="12"/>
    <x v="3"/>
    <n v="727"/>
    <n v="7"/>
    <s v="GEO1002"/>
    <x v="3"/>
    <s v="Q2 2020"/>
    <s v="APAC"/>
  </r>
  <r>
    <x v="12"/>
    <x v="4"/>
    <n v="635"/>
    <n v="7"/>
    <s v="GEO1002"/>
    <x v="3"/>
    <s v="Q3 2020"/>
    <s v="APAC"/>
  </r>
  <r>
    <x v="12"/>
    <x v="5"/>
    <n v="544"/>
    <n v="7"/>
    <s v="GEO1002"/>
    <x v="3"/>
    <s v="Q3 2020"/>
    <s v="APAC"/>
  </r>
  <r>
    <x v="12"/>
    <x v="6"/>
    <n v="545"/>
    <n v="7"/>
    <s v="GEO1002"/>
    <x v="3"/>
    <s v="Q3 2020"/>
    <s v="APAC"/>
  </r>
  <r>
    <x v="12"/>
    <x v="7"/>
    <n v="637"/>
    <n v="7"/>
    <s v="GEO1002"/>
    <x v="3"/>
    <s v="Q4 2020"/>
    <s v="APAC"/>
  </r>
  <r>
    <x v="12"/>
    <x v="8"/>
    <n v="723"/>
    <n v="7"/>
    <s v="GEO1002"/>
    <x v="3"/>
    <s v="Q4 2020"/>
    <s v="APAC"/>
  </r>
  <r>
    <x v="12"/>
    <x v="9"/>
    <n v="727"/>
    <n v="7"/>
    <s v="GEO1002"/>
    <x v="3"/>
    <s v="Q4 2020"/>
    <s v="APAC"/>
  </r>
  <r>
    <x v="12"/>
    <x v="10"/>
    <n v="722"/>
    <n v="7"/>
    <s v="GEO1002"/>
    <x v="3"/>
    <s v="Q2 2021"/>
    <s v="APAC"/>
  </r>
  <r>
    <x v="12"/>
    <x v="11"/>
    <n v="1039"/>
    <n v="7"/>
    <s v="GEO1002"/>
    <x v="3"/>
    <s v="Q2 2021"/>
    <s v="APAC"/>
  </r>
  <r>
    <x v="12"/>
    <x v="12"/>
    <n v="1124"/>
    <n v="7"/>
    <s v="GEO1002"/>
    <x v="3"/>
    <s v="Q2 2021"/>
    <s v="APAC"/>
  </r>
  <r>
    <x v="12"/>
    <x v="13"/>
    <n v="895"/>
    <n v="7"/>
    <s v="GEO1002"/>
    <x v="3"/>
    <s v="Q1 2021"/>
    <s v="APAC"/>
  </r>
  <r>
    <x v="12"/>
    <x v="14"/>
    <n v="851"/>
    <n v="7"/>
    <s v="GEO1002"/>
    <x v="3"/>
    <s v="Q1 2021"/>
    <s v="APAC"/>
  </r>
  <r>
    <x v="12"/>
    <x v="15"/>
    <n v="741"/>
    <n v="7"/>
    <s v="GEO1002"/>
    <x v="3"/>
    <s v="Q1 2021"/>
    <s v="APAC"/>
  </r>
  <r>
    <x v="13"/>
    <x v="16"/>
    <n v="1172"/>
    <n v="7"/>
    <s v="GEO1004"/>
    <x v="0"/>
    <s v="Q1 2020"/>
    <s v="LATAM"/>
  </r>
  <r>
    <x v="13"/>
    <x v="17"/>
    <n v="1483"/>
    <n v="7"/>
    <s v="GEO1004"/>
    <x v="0"/>
    <s v="Q1 2020"/>
    <s v="LATAM"/>
  </r>
  <r>
    <x v="13"/>
    <x v="0"/>
    <n v="1484"/>
    <n v="7"/>
    <s v="GEO1004"/>
    <x v="0"/>
    <s v="Q1 2020"/>
    <s v="LATAM"/>
  </r>
  <r>
    <x v="13"/>
    <x v="1"/>
    <n v="1949"/>
    <n v="7"/>
    <s v="GEO1004"/>
    <x v="0"/>
    <s v="Q2 2020"/>
    <s v="LATAM"/>
  </r>
  <r>
    <x v="13"/>
    <x v="2"/>
    <n v="1635"/>
    <n v="7"/>
    <s v="GEO1004"/>
    <x v="0"/>
    <s v="Q2 2020"/>
    <s v="LATAM"/>
  </r>
  <r>
    <x v="13"/>
    <x v="3"/>
    <n v="1326"/>
    <n v="7"/>
    <s v="GEO1004"/>
    <x v="0"/>
    <s v="Q2 2020"/>
    <s v="LATAM"/>
  </r>
  <r>
    <x v="13"/>
    <x v="4"/>
    <n v="1012"/>
    <n v="7"/>
    <s v="GEO1004"/>
    <x v="0"/>
    <s v="Q3 2020"/>
    <s v="LATAM"/>
  </r>
  <r>
    <x v="13"/>
    <x v="5"/>
    <n v="1018"/>
    <n v="7"/>
    <s v="GEO1004"/>
    <x v="0"/>
    <s v="Q3 2020"/>
    <s v="LATAM"/>
  </r>
  <r>
    <x v="13"/>
    <x v="6"/>
    <n v="861"/>
    <n v="7"/>
    <s v="GEO1004"/>
    <x v="0"/>
    <s v="Q3 2020"/>
    <s v="LATAM"/>
  </r>
  <r>
    <x v="13"/>
    <x v="7"/>
    <n v="1173"/>
    <n v="7"/>
    <s v="GEO1004"/>
    <x v="0"/>
    <s v="Q4 2020"/>
    <s v="LATAM"/>
  </r>
  <r>
    <x v="13"/>
    <x v="8"/>
    <n v="1169"/>
    <n v="7"/>
    <s v="GEO1004"/>
    <x v="0"/>
    <s v="Q4 2020"/>
    <s v="LATAM"/>
  </r>
  <r>
    <x v="13"/>
    <x v="9"/>
    <n v="1323"/>
    <n v="7"/>
    <s v="GEO1004"/>
    <x v="0"/>
    <s v="Q4 2020"/>
    <s v="LATAM"/>
  </r>
  <r>
    <x v="13"/>
    <x v="10"/>
    <n v="1318"/>
    <n v="7"/>
    <s v="GEO1004"/>
    <x v="0"/>
    <s v="Q2 2021"/>
    <s v="LATAM"/>
  </r>
  <r>
    <x v="13"/>
    <x v="11"/>
    <n v="1656"/>
    <n v="7"/>
    <s v="GEO1004"/>
    <x v="0"/>
    <s v="Q2 2021"/>
    <s v="LATAM"/>
  </r>
  <r>
    <x v="13"/>
    <x v="12"/>
    <n v="1987"/>
    <n v="7"/>
    <s v="GEO1004"/>
    <x v="0"/>
    <s v="Q2 2021"/>
    <s v="LATAM"/>
  </r>
  <r>
    <x v="13"/>
    <x v="13"/>
    <n v="1528"/>
    <n v="7"/>
    <s v="GEO1004"/>
    <x v="0"/>
    <s v="Q1 2021"/>
    <s v="LATAM"/>
  </r>
  <r>
    <x v="13"/>
    <x v="14"/>
    <n v="1557"/>
    <n v="7"/>
    <s v="GEO1004"/>
    <x v="0"/>
    <s v="Q1 2021"/>
    <s v="LATAM"/>
  </r>
  <r>
    <x v="13"/>
    <x v="15"/>
    <n v="1183"/>
    <n v="7"/>
    <s v="GEO1004"/>
    <x v="0"/>
    <s v="Q1 2021"/>
    <s v="LATAM"/>
  </r>
  <r>
    <x v="14"/>
    <x v="16"/>
    <n v="11332"/>
    <n v="7"/>
    <s v="GEO1001"/>
    <x v="1"/>
    <s v="Q1 2020"/>
    <s v="NAM"/>
  </r>
  <r>
    <x v="14"/>
    <x v="17"/>
    <n v="12748"/>
    <n v="7"/>
    <s v="GEO1001"/>
    <x v="1"/>
    <s v="Q1 2020"/>
    <s v="NAM"/>
  </r>
  <r>
    <x v="14"/>
    <x v="0"/>
    <n v="14162"/>
    <n v="7"/>
    <s v="GEO1001"/>
    <x v="1"/>
    <s v="Q1 2020"/>
    <s v="NAM"/>
  </r>
  <r>
    <x v="14"/>
    <x v="1"/>
    <n v="16992"/>
    <n v="7"/>
    <s v="GEO1001"/>
    <x v="1"/>
    <s v="Q2 2020"/>
    <s v="NAM"/>
  </r>
  <r>
    <x v="14"/>
    <x v="2"/>
    <n v="15578"/>
    <n v="7"/>
    <s v="GEO1001"/>
    <x v="1"/>
    <s v="Q2 2020"/>
    <s v="NAM"/>
  </r>
  <r>
    <x v="14"/>
    <x v="3"/>
    <n v="11330"/>
    <n v="7"/>
    <s v="GEO1001"/>
    <x v="1"/>
    <s v="Q2 2020"/>
    <s v="NAM"/>
  </r>
  <r>
    <x v="14"/>
    <x v="4"/>
    <n v="9912"/>
    <n v="7"/>
    <s v="GEO1001"/>
    <x v="1"/>
    <s v="Q3 2020"/>
    <s v="NAM"/>
  </r>
  <r>
    <x v="14"/>
    <x v="5"/>
    <n v="8496"/>
    <n v="7"/>
    <s v="GEO1001"/>
    <x v="1"/>
    <s v="Q3 2020"/>
    <s v="NAM"/>
  </r>
  <r>
    <x v="14"/>
    <x v="6"/>
    <n v="8502"/>
    <n v="7"/>
    <s v="GEO1001"/>
    <x v="1"/>
    <s v="Q3 2020"/>
    <s v="NAM"/>
  </r>
  <r>
    <x v="14"/>
    <x v="7"/>
    <n v="9917"/>
    <n v="7"/>
    <s v="GEO1001"/>
    <x v="1"/>
    <s v="Q4 2020"/>
    <s v="NAM"/>
  </r>
  <r>
    <x v="14"/>
    <x v="8"/>
    <n v="11330"/>
    <n v="7"/>
    <s v="GEO1001"/>
    <x v="1"/>
    <s v="Q4 2020"/>
    <s v="NAM"/>
  </r>
  <r>
    <x v="14"/>
    <x v="9"/>
    <n v="11328"/>
    <n v="7"/>
    <s v="GEO1001"/>
    <x v="1"/>
    <s v="Q4 2020"/>
    <s v="NAM"/>
  </r>
  <r>
    <x v="14"/>
    <x v="10"/>
    <n v="11781"/>
    <n v="7"/>
    <s v="GEO1001"/>
    <x v="1"/>
    <s v="Q2 2021"/>
    <s v="NAM"/>
  </r>
  <r>
    <x v="14"/>
    <x v="11"/>
    <n v="15424"/>
    <n v="7"/>
    <s v="GEO1001"/>
    <x v="1"/>
    <s v="Q2 2021"/>
    <s v="NAM"/>
  </r>
  <r>
    <x v="14"/>
    <x v="12"/>
    <n v="16906"/>
    <n v="7"/>
    <s v="GEO1001"/>
    <x v="1"/>
    <s v="Q2 2021"/>
    <s v="NAM"/>
  </r>
  <r>
    <x v="14"/>
    <x v="13"/>
    <n v="14020"/>
    <n v="7"/>
    <s v="GEO1001"/>
    <x v="1"/>
    <s v="Q1 2021"/>
    <s v="NAM"/>
  </r>
  <r>
    <x v="14"/>
    <x v="14"/>
    <n v="13386"/>
    <n v="7"/>
    <s v="GEO1001"/>
    <x v="1"/>
    <s v="Q1 2021"/>
    <s v="NAM"/>
  </r>
  <r>
    <x v="14"/>
    <x v="15"/>
    <n v="11896"/>
    <n v="7"/>
    <s v="GEO1001"/>
    <x v="1"/>
    <s v="Q1 2021"/>
    <s v="NAM"/>
  </r>
  <r>
    <x v="15"/>
    <x v="16"/>
    <n v="358"/>
    <n v="7"/>
    <s v="GEO1004"/>
    <x v="0"/>
    <s v="Q1 2020"/>
    <s v="LATAM"/>
  </r>
  <r>
    <x v="15"/>
    <x v="17"/>
    <n v="508"/>
    <n v="7"/>
    <s v="GEO1004"/>
    <x v="0"/>
    <s v="Q1 2020"/>
    <s v="LATAM"/>
  </r>
  <r>
    <x v="15"/>
    <x v="0"/>
    <n v="458"/>
    <n v="7"/>
    <s v="GEO1004"/>
    <x v="0"/>
    <s v="Q1 2020"/>
    <s v="LATAM"/>
  </r>
  <r>
    <x v="15"/>
    <x v="1"/>
    <n v="655"/>
    <n v="7"/>
    <s v="GEO1004"/>
    <x v="0"/>
    <s v="Q2 2020"/>
    <s v="LATAM"/>
  </r>
  <r>
    <x v="15"/>
    <x v="2"/>
    <n v="506"/>
    <n v="7"/>
    <s v="GEO1004"/>
    <x v="0"/>
    <s v="Q2 2020"/>
    <s v="LATAM"/>
  </r>
  <r>
    <x v="15"/>
    <x v="3"/>
    <n v="458"/>
    <n v="7"/>
    <s v="GEO1004"/>
    <x v="0"/>
    <s v="Q2 2020"/>
    <s v="LATAM"/>
  </r>
  <r>
    <x v="15"/>
    <x v="4"/>
    <n v="308"/>
    <n v="7"/>
    <s v="GEO1004"/>
    <x v="0"/>
    <s v="Q3 2020"/>
    <s v="LATAM"/>
  </r>
  <r>
    <x v="15"/>
    <x v="5"/>
    <n v="353"/>
    <n v="7"/>
    <s v="GEO1004"/>
    <x v="0"/>
    <s v="Q3 2020"/>
    <s v="LATAM"/>
  </r>
  <r>
    <x v="15"/>
    <x v="6"/>
    <n v="252"/>
    <n v="7"/>
    <s v="GEO1004"/>
    <x v="0"/>
    <s v="Q3 2020"/>
    <s v="LATAM"/>
  </r>
  <r>
    <x v="15"/>
    <x v="7"/>
    <n v="402"/>
    <n v="7"/>
    <s v="GEO1004"/>
    <x v="0"/>
    <s v="Q4 2020"/>
    <s v="LATAM"/>
  </r>
  <r>
    <x v="15"/>
    <x v="8"/>
    <n v="352"/>
    <n v="7"/>
    <s v="GEO1004"/>
    <x v="0"/>
    <s v="Q4 2020"/>
    <s v="LATAM"/>
  </r>
  <r>
    <x v="15"/>
    <x v="9"/>
    <n v="457"/>
    <n v="7"/>
    <s v="GEO1004"/>
    <x v="0"/>
    <s v="Q4 2020"/>
    <s v="LATAM"/>
  </r>
  <r>
    <x v="15"/>
    <x v="10"/>
    <n v="472"/>
    <n v="7"/>
    <s v="GEO1004"/>
    <x v="0"/>
    <s v="Q2 2021"/>
    <s v="LATAM"/>
  </r>
  <r>
    <x v="15"/>
    <x v="11"/>
    <n v="499"/>
    <n v="7"/>
    <s v="GEO1004"/>
    <x v="0"/>
    <s v="Q2 2021"/>
    <s v="LATAM"/>
  </r>
  <r>
    <x v="15"/>
    <x v="12"/>
    <n v="665"/>
    <n v="7"/>
    <s v="GEO1004"/>
    <x v="0"/>
    <s v="Q2 2021"/>
    <s v="LATAM"/>
  </r>
  <r>
    <x v="15"/>
    <x v="13"/>
    <n v="459"/>
    <n v="7"/>
    <s v="GEO1004"/>
    <x v="0"/>
    <s v="Q1 2021"/>
    <s v="LATAM"/>
  </r>
  <r>
    <x v="15"/>
    <x v="14"/>
    <n v="519"/>
    <n v="7"/>
    <s v="GEO1004"/>
    <x v="0"/>
    <s v="Q1 2021"/>
    <s v="LATAM"/>
  </r>
  <r>
    <x v="15"/>
    <x v="15"/>
    <n v="358"/>
    <n v="7"/>
    <s v="GEO1004"/>
    <x v="0"/>
    <s v="Q1 2021"/>
    <s v="LATAM"/>
  </r>
  <r>
    <x v="16"/>
    <x v="16"/>
    <n v="20394"/>
    <n v="7"/>
    <s v="GEO1001"/>
    <x v="1"/>
    <s v="Q1 2020"/>
    <s v="NAM"/>
  </r>
  <r>
    <x v="16"/>
    <x v="17"/>
    <n v="22941"/>
    <n v="7"/>
    <s v="GEO1001"/>
    <x v="1"/>
    <s v="Q1 2020"/>
    <s v="NAM"/>
  </r>
  <r>
    <x v="16"/>
    <x v="0"/>
    <n v="25487"/>
    <n v="7"/>
    <s v="GEO1001"/>
    <x v="1"/>
    <s v="Q1 2020"/>
    <s v="NAM"/>
  </r>
  <r>
    <x v="16"/>
    <x v="1"/>
    <n v="30586"/>
    <n v="7"/>
    <s v="GEO1001"/>
    <x v="1"/>
    <s v="Q2 2020"/>
    <s v="NAM"/>
  </r>
  <r>
    <x v="16"/>
    <x v="2"/>
    <n v="28040"/>
    <n v="7"/>
    <s v="GEO1001"/>
    <x v="1"/>
    <s v="Q2 2020"/>
    <s v="NAM"/>
  </r>
  <r>
    <x v="16"/>
    <x v="3"/>
    <n v="20393"/>
    <n v="7"/>
    <s v="GEO1001"/>
    <x v="1"/>
    <s v="Q2 2020"/>
    <s v="NAM"/>
  </r>
  <r>
    <x v="16"/>
    <x v="4"/>
    <n v="17841"/>
    <n v="7"/>
    <s v="GEO1001"/>
    <x v="1"/>
    <s v="Q3 2020"/>
    <s v="NAM"/>
  </r>
  <r>
    <x v="16"/>
    <x v="5"/>
    <n v="15298"/>
    <n v="7"/>
    <s v="GEO1001"/>
    <x v="1"/>
    <s v="Q3 2020"/>
    <s v="NAM"/>
  </r>
  <r>
    <x v="16"/>
    <x v="6"/>
    <n v="15295"/>
    <n v="7"/>
    <s v="GEO1001"/>
    <x v="1"/>
    <s v="Q3 2020"/>
    <s v="NAM"/>
  </r>
  <r>
    <x v="16"/>
    <x v="7"/>
    <n v="17846"/>
    <n v="7"/>
    <s v="GEO1001"/>
    <x v="1"/>
    <s v="Q4 2020"/>
    <s v="NAM"/>
  </r>
  <r>
    <x v="16"/>
    <x v="8"/>
    <n v="20388"/>
    <n v="7"/>
    <s v="GEO1001"/>
    <x v="1"/>
    <s v="Q4 2020"/>
    <s v="NAM"/>
  </r>
  <r>
    <x v="16"/>
    <x v="9"/>
    <n v="20391"/>
    <n v="7"/>
    <s v="GEO1001"/>
    <x v="1"/>
    <s v="Q4 2020"/>
    <s v="NAM"/>
  </r>
  <r>
    <x v="16"/>
    <x v="10"/>
    <n v="20289"/>
    <n v="7"/>
    <s v="GEO1001"/>
    <x v="1"/>
    <s v="Q2 2021"/>
    <s v="NAM"/>
  </r>
  <r>
    <x v="16"/>
    <x v="11"/>
    <n v="29437"/>
    <n v="7"/>
    <s v="GEO1001"/>
    <x v="1"/>
    <s v="Q2 2021"/>
    <s v="NAM"/>
  </r>
  <r>
    <x v="16"/>
    <x v="12"/>
    <n v="32113"/>
    <n v="7"/>
    <s v="GEO1001"/>
    <x v="1"/>
    <s v="Q2 2021"/>
    <s v="NAM"/>
  </r>
  <r>
    <x v="16"/>
    <x v="13"/>
    <n v="26762"/>
    <n v="7"/>
    <s v="GEO1001"/>
    <x v="1"/>
    <s v="Q1 2021"/>
    <s v="NAM"/>
  </r>
  <r>
    <x v="16"/>
    <x v="14"/>
    <n v="22713"/>
    <n v="7"/>
    <s v="GEO1001"/>
    <x v="1"/>
    <s v="Q1 2021"/>
    <s v="NAM"/>
  </r>
  <r>
    <x v="16"/>
    <x v="15"/>
    <n v="20286"/>
    <n v="7"/>
    <s v="GEO1001"/>
    <x v="1"/>
    <s v="Q1 2021"/>
    <s v="NAM"/>
  </r>
  <r>
    <x v="17"/>
    <x v="16"/>
    <n v="11682"/>
    <n v="7"/>
    <s v="GEO1004"/>
    <x v="0"/>
    <s v="Q1 2020"/>
    <s v="LATAM"/>
  </r>
  <r>
    <x v="17"/>
    <x v="17"/>
    <n v="14802"/>
    <n v="7"/>
    <s v="GEO1004"/>
    <x v="0"/>
    <s v="Q1 2020"/>
    <s v="LATAM"/>
  </r>
  <r>
    <x v="17"/>
    <x v="0"/>
    <n v="14798"/>
    <n v="7"/>
    <s v="GEO1004"/>
    <x v="0"/>
    <s v="Q1 2020"/>
    <s v="LATAM"/>
  </r>
  <r>
    <x v="17"/>
    <x v="1"/>
    <n v="19470"/>
    <n v="7"/>
    <s v="GEO1004"/>
    <x v="0"/>
    <s v="Q2 2020"/>
    <s v="LATAM"/>
  </r>
  <r>
    <x v="17"/>
    <x v="2"/>
    <n v="16356"/>
    <n v="7"/>
    <s v="GEO1004"/>
    <x v="0"/>
    <s v="Q2 2020"/>
    <s v="LATAM"/>
  </r>
  <r>
    <x v="17"/>
    <x v="3"/>
    <n v="13245"/>
    <n v="7"/>
    <s v="GEO1004"/>
    <x v="0"/>
    <s v="Q2 2020"/>
    <s v="LATAM"/>
  </r>
  <r>
    <x v="17"/>
    <x v="4"/>
    <n v="10130"/>
    <n v="7"/>
    <s v="GEO1004"/>
    <x v="0"/>
    <s v="Q3 2020"/>
    <s v="LATAM"/>
  </r>
  <r>
    <x v="17"/>
    <x v="5"/>
    <n v="10124"/>
    <n v="7"/>
    <s v="GEO1004"/>
    <x v="0"/>
    <s v="Q3 2020"/>
    <s v="LATAM"/>
  </r>
  <r>
    <x v="17"/>
    <x v="6"/>
    <n v="8573"/>
    <n v="7"/>
    <s v="GEO1004"/>
    <x v="0"/>
    <s v="Q3 2020"/>
    <s v="LATAM"/>
  </r>
  <r>
    <x v="17"/>
    <x v="7"/>
    <n v="11682"/>
    <n v="7"/>
    <s v="GEO1004"/>
    <x v="0"/>
    <s v="Q4 2020"/>
    <s v="LATAM"/>
  </r>
  <r>
    <x v="17"/>
    <x v="8"/>
    <n v="11686"/>
    <n v="7"/>
    <s v="GEO1004"/>
    <x v="0"/>
    <s v="Q4 2020"/>
    <s v="LATAM"/>
  </r>
  <r>
    <x v="17"/>
    <x v="9"/>
    <n v="13239"/>
    <n v="7"/>
    <s v="GEO1004"/>
    <x v="0"/>
    <s v="Q4 2020"/>
    <s v="LATAM"/>
  </r>
  <r>
    <x v="17"/>
    <x v="10"/>
    <n v="13905"/>
    <n v="7"/>
    <s v="GEO1004"/>
    <x v="0"/>
    <s v="Q2 2021"/>
    <s v="LATAM"/>
  </r>
  <r>
    <x v="17"/>
    <x v="11"/>
    <n v="16273"/>
    <n v="7"/>
    <s v="GEO1004"/>
    <x v="0"/>
    <s v="Q2 2021"/>
    <s v="LATAM"/>
  </r>
  <r>
    <x v="17"/>
    <x v="12"/>
    <n v="20251"/>
    <n v="7"/>
    <s v="GEO1004"/>
    <x v="0"/>
    <s v="Q2 2021"/>
    <s v="LATAM"/>
  </r>
  <r>
    <x v="17"/>
    <x v="13"/>
    <n v="15092"/>
    <n v="7"/>
    <s v="GEO1004"/>
    <x v="0"/>
    <s v="Q1 2021"/>
    <s v="LATAM"/>
  </r>
  <r>
    <x v="17"/>
    <x v="14"/>
    <n v="15094"/>
    <n v="7"/>
    <s v="GEO1004"/>
    <x v="0"/>
    <s v="Q1 2021"/>
    <s v="LATAM"/>
  </r>
  <r>
    <x v="17"/>
    <x v="15"/>
    <n v="11799"/>
    <n v="7"/>
    <s v="GEO1004"/>
    <x v="0"/>
    <s v="Q1 2021"/>
    <s v="LATAM"/>
  </r>
  <r>
    <x v="18"/>
    <x v="4"/>
    <n v="326"/>
    <n v="7"/>
    <s v="GEO1002"/>
    <x v="3"/>
    <s v="Q3 2020"/>
    <s v="APAC"/>
  </r>
  <r>
    <x v="18"/>
    <x v="5"/>
    <n v="202"/>
    <n v="7"/>
    <s v="GEO1002"/>
    <x v="3"/>
    <s v="Q3 2020"/>
    <s v="APAC"/>
  </r>
  <r>
    <x v="18"/>
    <x v="6"/>
    <n v="283"/>
    <n v="7"/>
    <s v="GEO1002"/>
    <x v="3"/>
    <s v="Q3 2020"/>
    <s v="APAC"/>
  </r>
  <r>
    <x v="18"/>
    <x v="7"/>
    <n v="243"/>
    <n v="7"/>
    <s v="GEO1002"/>
    <x v="3"/>
    <s v="Q4 2020"/>
    <s v="APAC"/>
  </r>
  <r>
    <x v="18"/>
    <x v="8"/>
    <n v="368"/>
    <n v="7"/>
    <s v="GEO1002"/>
    <x v="3"/>
    <s v="Q4 2020"/>
    <s v="APAC"/>
  </r>
  <r>
    <x v="18"/>
    <x v="9"/>
    <n v="285"/>
    <n v="7"/>
    <s v="GEO1002"/>
    <x v="3"/>
    <s v="Q4 2020"/>
    <s v="APAC"/>
  </r>
  <r>
    <x v="18"/>
    <x v="10"/>
    <n v="292"/>
    <n v="7"/>
    <s v="GEO1002"/>
    <x v="3"/>
    <s v="Q2 2021"/>
    <s v="APAC"/>
  </r>
  <r>
    <x v="18"/>
    <x v="11"/>
    <n v="495"/>
    <n v="7"/>
    <s v="GEO1002"/>
    <x v="3"/>
    <s v="Q2 2021"/>
    <s v="APAC"/>
  </r>
  <r>
    <x v="18"/>
    <x v="12"/>
    <n v="467"/>
    <n v="7"/>
    <s v="GEO1002"/>
    <x v="3"/>
    <s v="Q2 2021"/>
    <s v="APAC"/>
  </r>
  <r>
    <x v="18"/>
    <x v="13"/>
    <n v="451"/>
    <n v="7"/>
    <s v="GEO1002"/>
    <x v="3"/>
    <s v="Q1 2021"/>
    <s v="APAC"/>
  </r>
  <r>
    <x v="18"/>
    <x v="14"/>
    <n v="320"/>
    <n v="7"/>
    <s v="GEO1002"/>
    <x v="3"/>
    <s v="Q1 2021"/>
    <s v="APAC"/>
  </r>
  <r>
    <x v="18"/>
    <x v="15"/>
    <n v="361"/>
    <n v="7"/>
    <s v="GEO1002"/>
    <x v="3"/>
    <s v="Q1 2021"/>
    <s v="APAC"/>
  </r>
  <r>
    <x v="19"/>
    <x v="16"/>
    <n v="2691"/>
    <n v="7"/>
    <s v="GEO1001"/>
    <x v="1"/>
    <s v="Q1 2020"/>
    <s v="NAM"/>
  </r>
  <r>
    <x v="19"/>
    <x v="17"/>
    <n v="2129"/>
    <n v="7"/>
    <s v="GEO1001"/>
    <x v="1"/>
    <s v="Q1 2020"/>
    <s v="NAM"/>
  </r>
  <r>
    <x v="19"/>
    <x v="0"/>
    <n v="3258"/>
    <n v="7"/>
    <s v="GEO1001"/>
    <x v="1"/>
    <s v="Q1 2020"/>
    <s v="NAM"/>
  </r>
  <r>
    <x v="19"/>
    <x v="1"/>
    <n v="2978"/>
    <n v="7"/>
    <s v="GEO1001"/>
    <x v="1"/>
    <s v="Q2 2020"/>
    <s v="NAM"/>
  </r>
  <r>
    <x v="19"/>
    <x v="2"/>
    <n v="3544"/>
    <n v="7"/>
    <s v="GEO1001"/>
    <x v="1"/>
    <s v="Q2 2020"/>
    <s v="NAM"/>
  </r>
  <r>
    <x v="19"/>
    <x v="3"/>
    <n v="1845"/>
    <n v="7"/>
    <s v="GEO1001"/>
    <x v="1"/>
    <s v="Q2 2020"/>
    <s v="NAM"/>
  </r>
  <r>
    <x v="19"/>
    <x v="4"/>
    <n v="2414"/>
    <n v="7"/>
    <s v="GEO1001"/>
    <x v="1"/>
    <s v="Q3 2020"/>
    <s v="NAM"/>
  </r>
  <r>
    <x v="19"/>
    <x v="5"/>
    <n v="1281"/>
    <n v="7"/>
    <s v="GEO1001"/>
    <x v="1"/>
    <s v="Q3 2020"/>
    <s v="NAM"/>
  </r>
  <r>
    <x v="19"/>
    <x v="6"/>
    <n v="2131"/>
    <n v="7"/>
    <s v="GEO1001"/>
    <x v="1"/>
    <s v="Q3 2020"/>
    <s v="NAM"/>
  </r>
  <r>
    <x v="19"/>
    <x v="7"/>
    <n v="1560"/>
    <n v="7"/>
    <s v="GEO1001"/>
    <x v="1"/>
    <s v="Q4 2020"/>
    <s v="NAM"/>
  </r>
  <r>
    <x v="19"/>
    <x v="8"/>
    <n v="2691"/>
    <n v="7"/>
    <s v="GEO1001"/>
    <x v="1"/>
    <s v="Q4 2020"/>
    <s v="NAM"/>
  </r>
  <r>
    <x v="19"/>
    <x v="9"/>
    <n v="1843"/>
    <n v="7"/>
    <s v="GEO1001"/>
    <x v="1"/>
    <s v="Q4 2020"/>
    <s v="NAM"/>
  </r>
  <r>
    <x v="19"/>
    <x v="10"/>
    <n v="1864"/>
    <n v="7"/>
    <s v="GEO1001"/>
    <x v="1"/>
    <s v="Q2 2021"/>
    <s v="NAM"/>
  </r>
  <r>
    <x v="19"/>
    <x v="11"/>
    <n v="3527"/>
    <n v="7"/>
    <s v="GEO1001"/>
    <x v="1"/>
    <s v="Q2 2021"/>
    <s v="NAM"/>
  </r>
  <r>
    <x v="19"/>
    <x v="12"/>
    <n v="3010"/>
    <n v="7"/>
    <s v="GEO1001"/>
    <x v="1"/>
    <s v="Q2 2021"/>
    <s v="NAM"/>
  </r>
  <r>
    <x v="19"/>
    <x v="13"/>
    <n v="3387"/>
    <n v="7"/>
    <s v="GEO1001"/>
    <x v="1"/>
    <s v="Q1 2021"/>
    <s v="NAM"/>
  </r>
  <r>
    <x v="19"/>
    <x v="14"/>
    <n v="2190"/>
    <n v="7"/>
    <s v="GEO1001"/>
    <x v="1"/>
    <s v="Q1 2021"/>
    <s v="NAM"/>
  </r>
  <r>
    <x v="19"/>
    <x v="15"/>
    <n v="2719"/>
    <n v="7"/>
    <s v="GEO1001"/>
    <x v="1"/>
    <s v="Q1 2021"/>
    <s v="NAM"/>
  </r>
  <r>
    <x v="20"/>
    <x v="16"/>
    <n v="484"/>
    <n v="7"/>
    <s v="GEO1004"/>
    <x v="0"/>
    <s v="Q1 2020"/>
    <s v="LATAM"/>
  </r>
  <r>
    <x v="20"/>
    <x v="17"/>
    <n v="546"/>
    <n v="7"/>
    <s v="GEO1004"/>
    <x v="0"/>
    <s v="Q1 2020"/>
    <s v="LATAM"/>
  </r>
  <r>
    <x v="20"/>
    <x v="0"/>
    <n v="609"/>
    <n v="7"/>
    <s v="GEO1004"/>
    <x v="0"/>
    <s v="Q1 2020"/>
    <s v="LATAM"/>
  </r>
  <r>
    <x v="20"/>
    <x v="1"/>
    <n v="727"/>
    <n v="7"/>
    <s v="GEO1004"/>
    <x v="0"/>
    <s v="Q2 2020"/>
    <s v="LATAM"/>
  </r>
  <r>
    <x v="20"/>
    <x v="2"/>
    <n v="663"/>
    <n v="7"/>
    <s v="GEO1004"/>
    <x v="0"/>
    <s v="Q2 2020"/>
    <s v="LATAM"/>
  </r>
  <r>
    <x v="20"/>
    <x v="3"/>
    <n v="489"/>
    <n v="7"/>
    <s v="GEO1004"/>
    <x v="0"/>
    <s v="Q2 2020"/>
    <s v="LATAM"/>
  </r>
  <r>
    <x v="20"/>
    <x v="4"/>
    <n v="422"/>
    <n v="7"/>
    <s v="GEO1004"/>
    <x v="0"/>
    <s v="Q3 2020"/>
    <s v="LATAM"/>
  </r>
  <r>
    <x v="20"/>
    <x v="5"/>
    <n v="366"/>
    <n v="7"/>
    <s v="GEO1004"/>
    <x v="0"/>
    <s v="Q3 2020"/>
    <s v="LATAM"/>
  </r>
  <r>
    <x v="20"/>
    <x v="6"/>
    <n v="365"/>
    <n v="7"/>
    <s v="GEO1004"/>
    <x v="0"/>
    <s v="Q3 2020"/>
    <s v="LATAM"/>
  </r>
  <r>
    <x v="20"/>
    <x v="7"/>
    <n v="428"/>
    <n v="7"/>
    <s v="GEO1004"/>
    <x v="0"/>
    <s v="Q4 2020"/>
    <s v="LATAM"/>
  </r>
  <r>
    <x v="20"/>
    <x v="8"/>
    <n v="486"/>
    <n v="7"/>
    <s v="GEO1004"/>
    <x v="0"/>
    <s v="Q4 2020"/>
    <s v="LATAM"/>
  </r>
  <r>
    <x v="20"/>
    <x v="9"/>
    <n v="488"/>
    <n v="7"/>
    <s v="GEO1004"/>
    <x v="0"/>
    <s v="Q4 2020"/>
    <s v="LATAM"/>
  </r>
  <r>
    <x v="20"/>
    <x v="15"/>
    <n v="483"/>
    <n v="7"/>
    <s v="GEO1004"/>
    <x v="0"/>
    <s v="Q1 2021"/>
    <s v="LATAM"/>
  </r>
  <r>
    <x v="21"/>
    <x v="16"/>
    <n v="13597"/>
    <n v="7"/>
    <s v="GEO1002"/>
    <x v="3"/>
    <s v="Q1 2020"/>
    <s v="APAC"/>
  </r>
  <r>
    <x v="21"/>
    <x v="17"/>
    <n v="15298"/>
    <n v="7"/>
    <s v="GEO1002"/>
    <x v="3"/>
    <s v="Q1 2020"/>
    <s v="APAC"/>
  </r>
  <r>
    <x v="21"/>
    <x v="0"/>
    <n v="16992"/>
    <n v="7"/>
    <s v="GEO1002"/>
    <x v="3"/>
    <s v="Q1 2020"/>
    <s v="APAC"/>
  </r>
  <r>
    <x v="21"/>
    <x v="1"/>
    <n v="20394"/>
    <n v="7"/>
    <s v="GEO1002"/>
    <x v="3"/>
    <s v="Q2 2020"/>
    <s v="APAC"/>
  </r>
  <r>
    <x v="21"/>
    <x v="2"/>
    <n v="18695"/>
    <n v="7"/>
    <s v="GEO1002"/>
    <x v="3"/>
    <s v="Q2 2020"/>
    <s v="APAC"/>
  </r>
  <r>
    <x v="21"/>
    <x v="3"/>
    <n v="13597"/>
    <n v="7"/>
    <s v="GEO1002"/>
    <x v="3"/>
    <s v="Q2 2020"/>
    <s v="APAC"/>
  </r>
  <r>
    <x v="21"/>
    <x v="4"/>
    <n v="11899"/>
    <n v="7"/>
    <s v="GEO1002"/>
    <x v="3"/>
    <s v="Q3 2020"/>
    <s v="APAC"/>
  </r>
  <r>
    <x v="21"/>
    <x v="5"/>
    <n v="10197"/>
    <n v="7"/>
    <s v="GEO1002"/>
    <x v="3"/>
    <s v="Q3 2020"/>
    <s v="APAC"/>
  </r>
  <r>
    <x v="21"/>
    <x v="6"/>
    <n v="10196"/>
    <n v="7"/>
    <s v="GEO1002"/>
    <x v="3"/>
    <s v="Q3 2020"/>
    <s v="APAC"/>
  </r>
  <r>
    <x v="21"/>
    <x v="7"/>
    <n v="11895"/>
    <n v="7"/>
    <s v="GEO1002"/>
    <x v="3"/>
    <s v="Q4 2020"/>
    <s v="APAC"/>
  </r>
  <r>
    <x v="21"/>
    <x v="8"/>
    <n v="13596"/>
    <n v="7"/>
    <s v="GEO1002"/>
    <x v="3"/>
    <s v="Q4 2020"/>
    <s v="APAC"/>
  </r>
  <r>
    <x v="21"/>
    <x v="9"/>
    <n v="13595"/>
    <n v="7"/>
    <s v="GEO1002"/>
    <x v="3"/>
    <s v="Q4 2020"/>
    <s v="APAC"/>
  </r>
  <r>
    <x v="21"/>
    <x v="10"/>
    <n v="13732"/>
    <n v="7"/>
    <s v="GEO1002"/>
    <x v="3"/>
    <s v="Q2 2021"/>
    <s v="APAC"/>
  </r>
  <r>
    <x v="21"/>
    <x v="11"/>
    <n v="19253"/>
    <n v="7"/>
    <s v="GEO1002"/>
    <x v="3"/>
    <s v="Q2 2021"/>
    <s v="APAC"/>
  </r>
  <r>
    <x v="21"/>
    <x v="12"/>
    <n v="20185"/>
    <n v="7"/>
    <s v="GEO1002"/>
    <x v="3"/>
    <s v="Q2 2021"/>
    <s v="APAC"/>
  </r>
  <r>
    <x v="21"/>
    <x v="13"/>
    <n v="17502"/>
    <n v="7"/>
    <s v="GEO1002"/>
    <x v="3"/>
    <s v="Q1 2021"/>
    <s v="APAC"/>
  </r>
  <r>
    <x v="21"/>
    <x v="14"/>
    <n v="16057"/>
    <n v="7"/>
    <s v="GEO1002"/>
    <x v="3"/>
    <s v="Q1 2021"/>
    <s v="APAC"/>
  </r>
  <r>
    <x v="21"/>
    <x v="15"/>
    <n v="14276"/>
    <n v="7"/>
    <s v="GEO1002"/>
    <x v="3"/>
    <s v="Q1 2021"/>
    <s v="APAC"/>
  </r>
  <r>
    <x v="22"/>
    <x v="16"/>
    <n v="864"/>
    <n v="7"/>
    <s v="GEO1001"/>
    <x v="1"/>
    <s v="Q1 2020"/>
    <s v="NAM"/>
  </r>
  <r>
    <x v="22"/>
    <x v="17"/>
    <n v="765"/>
    <n v="7"/>
    <s v="GEO1001"/>
    <x v="1"/>
    <s v="Q1 2020"/>
    <s v="NAM"/>
  </r>
  <r>
    <x v="22"/>
    <x v="0"/>
    <n v="1051"/>
    <n v="7"/>
    <s v="GEO1001"/>
    <x v="1"/>
    <s v="Q1 2020"/>
    <s v="NAM"/>
  </r>
  <r>
    <x v="22"/>
    <x v="1"/>
    <n v="1053"/>
    <n v="7"/>
    <s v="GEO1001"/>
    <x v="1"/>
    <s v="Q2 2020"/>
    <s v="NAM"/>
  </r>
  <r>
    <x v="22"/>
    <x v="2"/>
    <n v="1146"/>
    <n v="7"/>
    <s v="GEO1001"/>
    <x v="1"/>
    <s v="Q2 2020"/>
    <s v="NAM"/>
  </r>
  <r>
    <x v="22"/>
    <x v="3"/>
    <n v="674"/>
    <n v="7"/>
    <s v="GEO1001"/>
    <x v="1"/>
    <s v="Q2 2020"/>
    <s v="NAM"/>
  </r>
  <r>
    <x v="22"/>
    <x v="4"/>
    <n v="764"/>
    <n v="7"/>
    <s v="GEO1001"/>
    <x v="1"/>
    <s v="Q3 2020"/>
    <s v="NAM"/>
  </r>
  <r>
    <x v="22"/>
    <x v="5"/>
    <n v="482"/>
    <n v="7"/>
    <s v="GEO1001"/>
    <x v="1"/>
    <s v="Q3 2020"/>
    <s v="NAM"/>
  </r>
  <r>
    <x v="22"/>
    <x v="6"/>
    <n v="673"/>
    <n v="7"/>
    <s v="GEO1001"/>
    <x v="1"/>
    <s v="Q3 2020"/>
    <s v="NAM"/>
  </r>
  <r>
    <x v="22"/>
    <x v="7"/>
    <n v="575"/>
    <n v="7"/>
    <s v="GEO1001"/>
    <x v="1"/>
    <s v="Q4 2020"/>
    <s v="NAM"/>
  </r>
  <r>
    <x v="22"/>
    <x v="8"/>
    <n v="865"/>
    <n v="7"/>
    <s v="GEO1001"/>
    <x v="1"/>
    <s v="Q4 2020"/>
    <s v="NAM"/>
  </r>
  <r>
    <x v="22"/>
    <x v="9"/>
    <n v="674"/>
    <n v="7"/>
    <s v="GEO1001"/>
    <x v="1"/>
    <s v="Q4 2020"/>
    <s v="NAM"/>
  </r>
  <r>
    <x v="22"/>
    <x v="10"/>
    <n v="681"/>
    <n v="7"/>
    <s v="GEO1001"/>
    <x v="1"/>
    <s v="Q2 2021"/>
    <s v="NAM"/>
  </r>
  <r>
    <x v="22"/>
    <x v="11"/>
    <n v="1136"/>
    <n v="7"/>
    <s v="GEO1001"/>
    <x v="1"/>
    <s v="Q2 2021"/>
    <s v="NAM"/>
  </r>
  <r>
    <x v="22"/>
    <x v="12"/>
    <n v="1095"/>
    <n v="7"/>
    <s v="GEO1001"/>
    <x v="1"/>
    <s v="Q2 2021"/>
    <s v="NAM"/>
  </r>
  <r>
    <x v="22"/>
    <x v="13"/>
    <n v="1043"/>
    <n v="7"/>
    <s v="GEO1001"/>
    <x v="1"/>
    <s v="Q1 2021"/>
    <s v="NAM"/>
  </r>
  <r>
    <x v="22"/>
    <x v="14"/>
    <n v="797"/>
    <n v="7"/>
    <s v="GEO1001"/>
    <x v="1"/>
    <s v="Q1 2021"/>
    <s v="NAM"/>
  </r>
  <r>
    <x v="22"/>
    <x v="15"/>
    <n v="859"/>
    <n v="7"/>
    <s v="GEO1001"/>
    <x v="1"/>
    <s v="Q1 2021"/>
    <s v="NAM"/>
  </r>
  <r>
    <x v="23"/>
    <x v="8"/>
    <n v="916"/>
    <n v="7"/>
    <s v="GEO1001"/>
    <x v="1"/>
    <s v="Q4 2020"/>
    <s v="NAM"/>
  </r>
  <r>
    <x v="23"/>
    <x v="9"/>
    <n v="1176"/>
    <n v="7"/>
    <s v="GEO1001"/>
    <x v="1"/>
    <s v="Q4 2020"/>
    <s v="NAM"/>
  </r>
  <r>
    <x v="23"/>
    <x v="10"/>
    <n v="1193"/>
    <n v="7"/>
    <s v="GEO1001"/>
    <x v="1"/>
    <s v="Q2 2021"/>
    <s v="NAM"/>
  </r>
  <r>
    <x v="23"/>
    <x v="11"/>
    <n v="1360"/>
    <n v="7"/>
    <s v="GEO1001"/>
    <x v="1"/>
    <s v="Q2 2021"/>
    <s v="NAM"/>
  </r>
  <r>
    <x v="23"/>
    <x v="12"/>
    <n v="1768"/>
    <n v="7"/>
    <s v="GEO1001"/>
    <x v="1"/>
    <s v="Q2 2021"/>
    <s v="NAM"/>
  </r>
  <r>
    <x v="23"/>
    <x v="13"/>
    <n v="1192"/>
    <n v="7"/>
    <s v="GEO1001"/>
    <x v="1"/>
    <s v="Q1 2021"/>
    <s v="NAM"/>
  </r>
  <r>
    <x v="23"/>
    <x v="14"/>
    <n v="1332"/>
    <n v="7"/>
    <s v="GEO1001"/>
    <x v="1"/>
    <s v="Q1 2021"/>
    <s v="NAM"/>
  </r>
  <r>
    <x v="23"/>
    <x v="15"/>
    <n v="941"/>
    <n v="7"/>
    <s v="GEO1001"/>
    <x v="1"/>
    <s v="Q1 2021"/>
    <s v="NAM"/>
  </r>
  <r>
    <x v="24"/>
    <x v="16"/>
    <n v="1131"/>
    <n v="7"/>
    <s v="GEO1001"/>
    <x v="1"/>
    <s v="Q1 2020"/>
    <s v="NAM"/>
  </r>
  <r>
    <x v="24"/>
    <x v="17"/>
    <n v="1268"/>
    <n v="7"/>
    <s v="GEO1001"/>
    <x v="1"/>
    <s v="Q1 2020"/>
    <s v="NAM"/>
  </r>
  <r>
    <x v="24"/>
    <x v="0"/>
    <n v="1410"/>
    <n v="7"/>
    <s v="GEO1001"/>
    <x v="1"/>
    <s v="Q1 2020"/>
    <s v="NAM"/>
  </r>
  <r>
    <x v="24"/>
    <x v="1"/>
    <n v="1688"/>
    <n v="7"/>
    <s v="GEO1001"/>
    <x v="1"/>
    <s v="Q2 2020"/>
    <s v="NAM"/>
  </r>
  <r>
    <x v="24"/>
    <x v="2"/>
    <n v="1548"/>
    <n v="7"/>
    <s v="GEO1001"/>
    <x v="1"/>
    <s v="Q2 2020"/>
    <s v="NAM"/>
  </r>
  <r>
    <x v="24"/>
    <x v="3"/>
    <n v="1127"/>
    <n v="7"/>
    <s v="GEO1001"/>
    <x v="1"/>
    <s v="Q2 2020"/>
    <s v="NAM"/>
  </r>
  <r>
    <x v="24"/>
    <x v="4"/>
    <n v="984"/>
    <n v="7"/>
    <s v="GEO1001"/>
    <x v="1"/>
    <s v="Q3 2020"/>
    <s v="NAM"/>
  </r>
  <r>
    <x v="24"/>
    <x v="5"/>
    <n v="850"/>
    <n v="7"/>
    <s v="GEO1001"/>
    <x v="1"/>
    <s v="Q3 2020"/>
    <s v="NAM"/>
  </r>
  <r>
    <x v="24"/>
    <x v="6"/>
    <n v="850"/>
    <n v="7"/>
    <s v="GEO1001"/>
    <x v="1"/>
    <s v="Q3 2020"/>
    <s v="NAM"/>
  </r>
  <r>
    <x v="24"/>
    <x v="7"/>
    <n v="986"/>
    <n v="7"/>
    <s v="GEO1001"/>
    <x v="1"/>
    <s v="Q4 2020"/>
    <s v="NAM"/>
  </r>
  <r>
    <x v="24"/>
    <x v="8"/>
    <n v="1129"/>
    <n v="7"/>
    <s v="GEO1001"/>
    <x v="1"/>
    <s v="Q4 2020"/>
    <s v="NAM"/>
  </r>
  <r>
    <x v="24"/>
    <x v="9"/>
    <n v="1131"/>
    <n v="7"/>
    <s v="GEO1001"/>
    <x v="1"/>
    <s v="Q4 2020"/>
    <s v="NAM"/>
  </r>
  <r>
    <x v="24"/>
    <x v="10"/>
    <n v="1119"/>
    <n v="7"/>
    <s v="GEO1001"/>
    <x v="1"/>
    <s v="Q2 2021"/>
    <s v="NAM"/>
  </r>
  <r>
    <x v="24"/>
    <x v="11"/>
    <n v="1598"/>
    <n v="7"/>
    <s v="GEO1001"/>
    <x v="1"/>
    <s v="Q2 2021"/>
    <s v="NAM"/>
  </r>
  <r>
    <x v="24"/>
    <x v="12"/>
    <n v="1707"/>
    <n v="7"/>
    <s v="GEO1001"/>
    <x v="1"/>
    <s v="Q2 2021"/>
    <s v="NAM"/>
  </r>
  <r>
    <x v="24"/>
    <x v="13"/>
    <n v="1404"/>
    <n v="7"/>
    <s v="GEO1001"/>
    <x v="1"/>
    <s v="Q1 2021"/>
    <s v="NAM"/>
  </r>
  <r>
    <x v="24"/>
    <x v="14"/>
    <n v="1252"/>
    <n v="7"/>
    <s v="GEO1001"/>
    <x v="1"/>
    <s v="Q1 2021"/>
    <s v="NAM"/>
  </r>
  <r>
    <x v="24"/>
    <x v="15"/>
    <n v="1119"/>
    <n v="7"/>
    <s v="GEO1001"/>
    <x v="1"/>
    <s v="Q1 2021"/>
    <s v="NAM"/>
  </r>
  <r>
    <x v="25"/>
    <x v="16"/>
    <n v="318"/>
    <n v="7"/>
    <s v="GEO1002"/>
    <x v="3"/>
    <s v="Q1 2020"/>
    <s v="APAC"/>
  </r>
  <r>
    <x v="25"/>
    <x v="17"/>
    <n v="453"/>
    <n v="7"/>
    <s v="GEO1002"/>
    <x v="3"/>
    <s v="Q1 2020"/>
    <s v="APAC"/>
  </r>
  <r>
    <x v="25"/>
    <x v="0"/>
    <n v="411"/>
    <n v="7"/>
    <s v="GEO1002"/>
    <x v="3"/>
    <s v="Q1 2020"/>
    <s v="APAC"/>
  </r>
  <r>
    <x v="25"/>
    <x v="1"/>
    <n v="588"/>
    <n v="7"/>
    <s v="GEO1002"/>
    <x v="3"/>
    <s v="Q2 2020"/>
    <s v="APAC"/>
  </r>
  <r>
    <x v="25"/>
    <x v="2"/>
    <n v="457"/>
    <n v="7"/>
    <s v="GEO1002"/>
    <x v="3"/>
    <s v="Q2 2020"/>
    <s v="APAC"/>
  </r>
  <r>
    <x v="25"/>
    <x v="3"/>
    <n v="410"/>
    <n v="7"/>
    <s v="GEO1002"/>
    <x v="3"/>
    <s v="Q2 2020"/>
    <s v="APAC"/>
  </r>
  <r>
    <x v="25"/>
    <x v="4"/>
    <n v="273"/>
    <n v="7"/>
    <s v="GEO1002"/>
    <x v="3"/>
    <s v="Q3 2020"/>
    <s v="APAC"/>
  </r>
  <r>
    <x v="25"/>
    <x v="5"/>
    <n v="317"/>
    <n v="7"/>
    <s v="GEO1002"/>
    <x v="3"/>
    <s v="Q3 2020"/>
    <s v="APAC"/>
  </r>
  <r>
    <x v="25"/>
    <x v="6"/>
    <n v="233"/>
    <n v="7"/>
    <s v="GEO1002"/>
    <x v="3"/>
    <s v="Q3 2020"/>
    <s v="APAC"/>
  </r>
  <r>
    <x v="25"/>
    <x v="7"/>
    <n v="367"/>
    <n v="7"/>
    <s v="GEO1002"/>
    <x v="3"/>
    <s v="Q4 2020"/>
    <s v="APAC"/>
  </r>
  <r>
    <x v="25"/>
    <x v="8"/>
    <n v="322"/>
    <n v="7"/>
    <s v="GEO1002"/>
    <x v="3"/>
    <s v="Q4 2020"/>
    <s v="APAC"/>
  </r>
  <r>
    <x v="25"/>
    <x v="9"/>
    <n v="407"/>
    <n v="7"/>
    <s v="GEO1002"/>
    <x v="3"/>
    <s v="Q4 2020"/>
    <s v="APAC"/>
  </r>
  <r>
    <x v="25"/>
    <x v="10"/>
    <n v="409"/>
    <n v="7"/>
    <s v="GEO1002"/>
    <x v="3"/>
    <s v="Q2 2021"/>
    <s v="APAC"/>
  </r>
  <r>
    <x v="25"/>
    <x v="11"/>
    <n v="459"/>
    <n v="7"/>
    <s v="GEO1002"/>
    <x v="3"/>
    <s v="Q2 2021"/>
    <s v="APAC"/>
  </r>
  <r>
    <x v="25"/>
    <x v="12"/>
    <n v="591"/>
    <n v="7"/>
    <s v="GEO1002"/>
    <x v="3"/>
    <s v="Q2 2021"/>
    <s v="APAC"/>
  </r>
  <r>
    <x v="25"/>
    <x v="13"/>
    <n v="421"/>
    <n v="7"/>
    <s v="GEO1002"/>
    <x v="3"/>
    <s v="Q1 2021"/>
    <s v="APAC"/>
  </r>
  <r>
    <x v="25"/>
    <x v="14"/>
    <n v="456"/>
    <n v="7"/>
    <s v="GEO1002"/>
    <x v="3"/>
    <s v="Q1 2021"/>
    <s v="APAC"/>
  </r>
  <r>
    <x v="25"/>
    <x v="15"/>
    <n v="316"/>
    <n v="7"/>
    <s v="GEO1002"/>
    <x v="3"/>
    <s v="Q1 2021"/>
    <s v="APAC"/>
  </r>
  <r>
    <x v="26"/>
    <x v="16"/>
    <n v="1488"/>
    <n v="7"/>
    <s v="GEO1001"/>
    <x v="1"/>
    <s v="Q1 2020"/>
    <s v="NAM"/>
  </r>
  <r>
    <x v="26"/>
    <x v="17"/>
    <n v="1674"/>
    <n v="7"/>
    <s v="GEO1001"/>
    <x v="1"/>
    <s v="Q1 2020"/>
    <s v="NAM"/>
  </r>
  <r>
    <x v="26"/>
    <x v="0"/>
    <n v="1862"/>
    <n v="7"/>
    <s v="GEO1001"/>
    <x v="1"/>
    <s v="Q1 2020"/>
    <s v="NAM"/>
  </r>
  <r>
    <x v="26"/>
    <x v="1"/>
    <n v="2231"/>
    <n v="7"/>
    <s v="GEO1001"/>
    <x v="1"/>
    <s v="Q2 2020"/>
    <s v="NAM"/>
  </r>
  <r>
    <x v="26"/>
    <x v="2"/>
    <n v="2049"/>
    <n v="7"/>
    <s v="GEO1001"/>
    <x v="1"/>
    <s v="Q2 2020"/>
    <s v="NAM"/>
  </r>
  <r>
    <x v="26"/>
    <x v="3"/>
    <n v="1489"/>
    <n v="7"/>
    <s v="GEO1001"/>
    <x v="1"/>
    <s v="Q2 2020"/>
    <s v="NAM"/>
  </r>
  <r>
    <x v="26"/>
    <x v="4"/>
    <n v="1301"/>
    <n v="7"/>
    <s v="GEO1001"/>
    <x v="1"/>
    <s v="Q3 2020"/>
    <s v="NAM"/>
  </r>
  <r>
    <x v="26"/>
    <x v="5"/>
    <n v="1118"/>
    <n v="7"/>
    <s v="GEO1001"/>
    <x v="1"/>
    <s v="Q3 2020"/>
    <s v="NAM"/>
  </r>
  <r>
    <x v="26"/>
    <x v="6"/>
    <n v="1117"/>
    <n v="7"/>
    <s v="GEO1001"/>
    <x v="1"/>
    <s v="Q3 2020"/>
    <s v="NAM"/>
  </r>
  <r>
    <x v="26"/>
    <x v="7"/>
    <n v="1301"/>
    <n v="7"/>
    <s v="GEO1001"/>
    <x v="1"/>
    <s v="Q4 2020"/>
    <s v="NAM"/>
  </r>
  <r>
    <x v="26"/>
    <x v="8"/>
    <n v="1488"/>
    <n v="7"/>
    <s v="GEO1001"/>
    <x v="1"/>
    <s v="Q4 2020"/>
    <s v="NAM"/>
  </r>
  <r>
    <x v="26"/>
    <x v="9"/>
    <n v="1489"/>
    <n v="7"/>
    <s v="GEO1001"/>
    <x v="1"/>
    <s v="Q4 2020"/>
    <s v="NAM"/>
  </r>
  <r>
    <x v="26"/>
    <x v="10"/>
    <n v="1551"/>
    <n v="7"/>
    <s v="GEO1001"/>
    <x v="1"/>
    <s v="Q2 2021"/>
    <s v="NAM"/>
  </r>
  <r>
    <x v="26"/>
    <x v="11"/>
    <n v="2067"/>
    <n v="7"/>
    <s v="GEO1001"/>
    <x v="1"/>
    <s v="Q2 2021"/>
    <s v="NAM"/>
  </r>
  <r>
    <x v="26"/>
    <x v="12"/>
    <n v="2277"/>
    <n v="7"/>
    <s v="GEO1001"/>
    <x v="1"/>
    <s v="Q2 2021"/>
    <s v="NAM"/>
  </r>
  <r>
    <x v="26"/>
    <x v="13"/>
    <n v="1854"/>
    <n v="7"/>
    <s v="GEO1001"/>
    <x v="1"/>
    <s v="Q1 2021"/>
    <s v="NAM"/>
  </r>
  <r>
    <x v="26"/>
    <x v="14"/>
    <n v="1665"/>
    <n v="7"/>
    <s v="GEO1001"/>
    <x v="1"/>
    <s v="Q1 2021"/>
    <s v="NAM"/>
  </r>
  <r>
    <x v="26"/>
    <x v="15"/>
    <n v="1516"/>
    <n v="7"/>
    <s v="GEO1001"/>
    <x v="1"/>
    <s v="Q1 2021"/>
    <s v="NAM"/>
  </r>
  <r>
    <x v="27"/>
    <x v="16"/>
    <n v="644"/>
    <n v="7"/>
    <s v="GEO1002"/>
    <x v="3"/>
    <s v="Q1 2020"/>
    <s v="APAC"/>
  </r>
  <r>
    <x v="27"/>
    <x v="17"/>
    <n v="814"/>
    <n v="7"/>
    <s v="GEO1002"/>
    <x v="3"/>
    <s v="Q1 2020"/>
    <s v="APAC"/>
  </r>
  <r>
    <x v="27"/>
    <x v="0"/>
    <n v="814"/>
    <n v="7"/>
    <s v="GEO1002"/>
    <x v="3"/>
    <s v="Q1 2020"/>
    <s v="APAC"/>
  </r>
  <r>
    <x v="27"/>
    <x v="1"/>
    <n v="1068"/>
    <n v="7"/>
    <s v="GEO1002"/>
    <x v="3"/>
    <s v="Q2 2020"/>
    <s v="APAC"/>
  </r>
  <r>
    <x v="27"/>
    <x v="2"/>
    <n v="899"/>
    <n v="7"/>
    <s v="GEO1002"/>
    <x v="3"/>
    <s v="Q2 2020"/>
    <s v="APAC"/>
  </r>
  <r>
    <x v="27"/>
    <x v="3"/>
    <n v="732"/>
    <n v="7"/>
    <s v="GEO1002"/>
    <x v="3"/>
    <s v="Q2 2020"/>
    <s v="APAC"/>
  </r>
  <r>
    <x v="27"/>
    <x v="4"/>
    <n v="560"/>
    <n v="7"/>
    <s v="GEO1002"/>
    <x v="3"/>
    <s v="Q3 2020"/>
    <s v="APAC"/>
  </r>
  <r>
    <x v="27"/>
    <x v="5"/>
    <n v="557"/>
    <n v="7"/>
    <s v="GEO1002"/>
    <x v="3"/>
    <s v="Q3 2020"/>
    <s v="APAC"/>
  </r>
  <r>
    <x v="27"/>
    <x v="6"/>
    <n v="473"/>
    <n v="7"/>
    <s v="GEO1002"/>
    <x v="3"/>
    <s v="Q3 2020"/>
    <s v="APAC"/>
  </r>
  <r>
    <x v="27"/>
    <x v="7"/>
    <n v="645"/>
    <n v="7"/>
    <s v="GEO1002"/>
    <x v="3"/>
    <s v="Q4 2020"/>
    <s v="APAC"/>
  </r>
  <r>
    <x v="27"/>
    <x v="8"/>
    <n v="643"/>
    <n v="7"/>
    <s v="GEO1002"/>
    <x v="3"/>
    <s v="Q4 2020"/>
    <s v="APAC"/>
  </r>
  <r>
    <x v="27"/>
    <x v="9"/>
    <n v="726"/>
    <n v="7"/>
    <s v="GEO1002"/>
    <x v="3"/>
    <s v="Q4 2020"/>
    <s v="APAC"/>
  </r>
  <r>
    <x v="27"/>
    <x v="10"/>
    <n v="755"/>
    <n v="7"/>
    <s v="GEO1002"/>
    <x v="3"/>
    <s v="Q2 2021"/>
    <s v="APAC"/>
  </r>
  <r>
    <x v="27"/>
    <x v="11"/>
    <n v="892"/>
    <n v="7"/>
    <s v="GEO1002"/>
    <x v="3"/>
    <s v="Q2 2021"/>
    <s v="APAC"/>
  </r>
  <r>
    <x v="27"/>
    <x v="12"/>
    <n v="1125"/>
    <n v="7"/>
    <s v="GEO1002"/>
    <x v="3"/>
    <s v="Q2 2021"/>
    <s v="APAC"/>
  </r>
  <r>
    <x v="27"/>
    <x v="13"/>
    <n v="828"/>
    <n v="7"/>
    <s v="GEO1002"/>
    <x v="3"/>
    <s v="Q1 2021"/>
    <s v="APAC"/>
  </r>
  <r>
    <x v="27"/>
    <x v="14"/>
    <n v="855"/>
    <n v="7"/>
    <s v="GEO1002"/>
    <x v="3"/>
    <s v="Q1 2021"/>
    <s v="APAC"/>
  </r>
  <r>
    <x v="27"/>
    <x v="15"/>
    <n v="668"/>
    <n v="7"/>
    <s v="GEO1002"/>
    <x v="3"/>
    <s v="Q1 2021"/>
    <s v="APAC"/>
  </r>
  <r>
    <x v="28"/>
    <x v="16"/>
    <n v="6731"/>
    <n v="7"/>
    <s v="GEO1001"/>
    <x v="1"/>
    <s v="Q1 2020"/>
    <s v="NAM"/>
  </r>
  <r>
    <x v="28"/>
    <x v="17"/>
    <n v="5312"/>
    <n v="7"/>
    <s v="GEO1001"/>
    <x v="1"/>
    <s v="Q1 2020"/>
    <s v="NAM"/>
  </r>
  <r>
    <x v="28"/>
    <x v="0"/>
    <n v="8146"/>
    <n v="7"/>
    <s v="GEO1001"/>
    <x v="1"/>
    <s v="Q1 2020"/>
    <s v="NAM"/>
  </r>
  <r>
    <x v="28"/>
    <x v="1"/>
    <n v="7438"/>
    <n v="7"/>
    <s v="GEO1001"/>
    <x v="1"/>
    <s v="Q2 2020"/>
    <s v="NAM"/>
  </r>
  <r>
    <x v="28"/>
    <x v="2"/>
    <n v="8850"/>
    <n v="7"/>
    <s v="GEO1001"/>
    <x v="1"/>
    <s v="Q2 2020"/>
    <s v="NAM"/>
  </r>
  <r>
    <x v="28"/>
    <x v="3"/>
    <n v="4608"/>
    <n v="7"/>
    <s v="GEO1001"/>
    <x v="1"/>
    <s v="Q2 2020"/>
    <s v="NAM"/>
  </r>
  <r>
    <x v="28"/>
    <x v="4"/>
    <n v="6024"/>
    <n v="7"/>
    <s v="GEO1001"/>
    <x v="1"/>
    <s v="Q3 2020"/>
    <s v="NAM"/>
  </r>
  <r>
    <x v="28"/>
    <x v="5"/>
    <n v="3188"/>
    <n v="7"/>
    <s v="GEO1001"/>
    <x v="1"/>
    <s v="Q3 2020"/>
    <s v="NAM"/>
  </r>
  <r>
    <x v="28"/>
    <x v="6"/>
    <n v="5313"/>
    <n v="7"/>
    <s v="GEO1001"/>
    <x v="1"/>
    <s v="Q3 2020"/>
    <s v="NAM"/>
  </r>
  <r>
    <x v="28"/>
    <x v="7"/>
    <n v="3897"/>
    <n v="7"/>
    <s v="GEO1001"/>
    <x v="1"/>
    <s v="Q4 2020"/>
    <s v="NAM"/>
  </r>
  <r>
    <x v="28"/>
    <x v="8"/>
    <n v="6730"/>
    <n v="7"/>
    <s v="GEO1001"/>
    <x v="1"/>
    <s v="Q4 2020"/>
    <s v="NAM"/>
  </r>
  <r>
    <x v="28"/>
    <x v="9"/>
    <n v="4607"/>
    <n v="7"/>
    <s v="GEO1001"/>
    <x v="1"/>
    <s v="Q4 2020"/>
    <s v="NAM"/>
  </r>
  <r>
    <x v="28"/>
    <x v="10"/>
    <n v="4556"/>
    <n v="7"/>
    <s v="GEO1001"/>
    <x v="1"/>
    <s v="Q2 2021"/>
    <s v="NAM"/>
  </r>
  <r>
    <x v="28"/>
    <x v="11"/>
    <n v="8806"/>
    <n v="7"/>
    <s v="GEO1001"/>
    <x v="1"/>
    <s v="Q2 2021"/>
    <s v="NAM"/>
  </r>
  <r>
    <x v="28"/>
    <x v="12"/>
    <n v="7735"/>
    <n v="7"/>
    <s v="GEO1001"/>
    <x v="1"/>
    <s v="Q2 2021"/>
    <s v="NAM"/>
  </r>
  <r>
    <x v="28"/>
    <x v="13"/>
    <n v="8064"/>
    <n v="7"/>
    <s v="GEO1001"/>
    <x v="1"/>
    <s v="Q1 2021"/>
    <s v="NAM"/>
  </r>
  <r>
    <x v="28"/>
    <x v="14"/>
    <n v="5257"/>
    <n v="7"/>
    <s v="GEO1001"/>
    <x v="1"/>
    <s v="Q1 2021"/>
    <s v="NAM"/>
  </r>
  <r>
    <x v="28"/>
    <x v="15"/>
    <n v="6996"/>
    <n v="7"/>
    <s v="GEO1001"/>
    <x v="1"/>
    <s v="Q1 2021"/>
    <s v="NAM"/>
  </r>
  <r>
    <x v="29"/>
    <x v="16"/>
    <n v="1087"/>
    <n v="7"/>
    <s v="GEO1001"/>
    <x v="1"/>
    <s v="Q1 2020"/>
    <s v="NAM"/>
  </r>
  <r>
    <x v="29"/>
    <x v="17"/>
    <n v="1224"/>
    <n v="7"/>
    <s v="GEO1001"/>
    <x v="1"/>
    <s v="Q1 2020"/>
    <s v="NAM"/>
  </r>
  <r>
    <x v="29"/>
    <x v="0"/>
    <n v="1362"/>
    <n v="7"/>
    <s v="GEO1001"/>
    <x v="1"/>
    <s v="Q1 2020"/>
    <s v="NAM"/>
  </r>
  <r>
    <x v="29"/>
    <x v="1"/>
    <n v="1633"/>
    <n v="7"/>
    <s v="GEO1001"/>
    <x v="1"/>
    <s v="Q2 2020"/>
    <s v="NAM"/>
  </r>
  <r>
    <x v="29"/>
    <x v="2"/>
    <n v="1492"/>
    <n v="7"/>
    <s v="GEO1001"/>
    <x v="1"/>
    <s v="Q2 2020"/>
    <s v="NAM"/>
  </r>
  <r>
    <x v="29"/>
    <x v="3"/>
    <n v="1091"/>
    <n v="7"/>
    <s v="GEO1001"/>
    <x v="1"/>
    <s v="Q2 2020"/>
    <s v="NAM"/>
  </r>
  <r>
    <x v="29"/>
    <x v="4"/>
    <n v="950"/>
    <n v="7"/>
    <s v="GEO1001"/>
    <x v="1"/>
    <s v="Q3 2020"/>
    <s v="NAM"/>
  </r>
  <r>
    <x v="29"/>
    <x v="5"/>
    <n v="818"/>
    <n v="7"/>
    <s v="GEO1001"/>
    <x v="1"/>
    <s v="Q3 2020"/>
    <s v="NAM"/>
  </r>
  <r>
    <x v="29"/>
    <x v="6"/>
    <n v="820"/>
    <n v="7"/>
    <s v="GEO1001"/>
    <x v="1"/>
    <s v="Q3 2020"/>
    <s v="NAM"/>
  </r>
  <r>
    <x v="29"/>
    <x v="7"/>
    <n v="954"/>
    <n v="7"/>
    <s v="GEO1001"/>
    <x v="1"/>
    <s v="Q4 2020"/>
    <s v="NAM"/>
  </r>
  <r>
    <x v="29"/>
    <x v="8"/>
    <n v="1086"/>
    <n v="7"/>
    <s v="GEO1001"/>
    <x v="1"/>
    <s v="Q4 2020"/>
    <s v="NAM"/>
  </r>
  <r>
    <x v="29"/>
    <x v="9"/>
    <n v="1091"/>
    <n v="7"/>
    <s v="GEO1001"/>
    <x v="1"/>
    <s v="Q4 2020"/>
    <s v="NAM"/>
  </r>
  <r>
    <x v="29"/>
    <x v="12"/>
    <n v="1614"/>
    <n v="7"/>
    <s v="GEO1001"/>
    <x v="1"/>
    <s v="Q2 2021"/>
    <s v="NAM"/>
  </r>
  <r>
    <x v="29"/>
    <x v="13"/>
    <n v="1426"/>
    <n v="7"/>
    <s v="GEO1001"/>
    <x v="1"/>
    <s v="Q1 2021"/>
    <s v="NAM"/>
  </r>
  <r>
    <x v="29"/>
    <x v="14"/>
    <n v="1220"/>
    <n v="7"/>
    <s v="GEO1001"/>
    <x v="1"/>
    <s v="Q1 2021"/>
    <s v="NAM"/>
  </r>
  <r>
    <x v="29"/>
    <x v="15"/>
    <n v="1113"/>
    <n v="7"/>
    <s v="GEO1001"/>
    <x v="1"/>
    <s v="Q1 2021"/>
    <s v="NAM"/>
  </r>
  <r>
    <x v="30"/>
    <x v="16"/>
    <n v="303"/>
    <n v="7"/>
    <s v="GEO1004"/>
    <x v="0"/>
    <s v="Q1 2020"/>
    <s v="LATAM"/>
  </r>
  <r>
    <x v="30"/>
    <x v="17"/>
    <n v="304"/>
    <n v="7"/>
    <s v="GEO1004"/>
    <x v="0"/>
    <s v="Q1 2020"/>
    <s v="LATAM"/>
  </r>
  <r>
    <x v="30"/>
    <x v="0"/>
    <n v="375"/>
    <n v="7"/>
    <s v="GEO1004"/>
    <x v="0"/>
    <s v="Q1 2020"/>
    <s v="LATAM"/>
  </r>
  <r>
    <x v="30"/>
    <x v="1"/>
    <n v="407"/>
    <n v="7"/>
    <s v="GEO1004"/>
    <x v="0"/>
    <s v="Q2 2020"/>
    <s v="LATAM"/>
  </r>
  <r>
    <x v="30"/>
    <x v="2"/>
    <n v="405"/>
    <n v="7"/>
    <s v="GEO1004"/>
    <x v="0"/>
    <s v="Q2 2020"/>
    <s v="LATAM"/>
  </r>
  <r>
    <x v="30"/>
    <x v="3"/>
    <n v="267"/>
    <n v="7"/>
    <s v="GEO1004"/>
    <x v="0"/>
    <s v="Q2 2020"/>
    <s v="LATAM"/>
  </r>
  <r>
    <x v="30"/>
    <x v="4"/>
    <n v="264"/>
    <n v="7"/>
    <s v="GEO1004"/>
    <x v="0"/>
    <s v="Q3 2020"/>
    <s v="LATAM"/>
  </r>
  <r>
    <x v="30"/>
    <x v="5"/>
    <n v="195"/>
    <n v="7"/>
    <s v="GEO1004"/>
    <x v="0"/>
    <s v="Q3 2020"/>
    <s v="LATAM"/>
  </r>
  <r>
    <x v="30"/>
    <x v="6"/>
    <n v="232"/>
    <n v="7"/>
    <s v="GEO1004"/>
    <x v="0"/>
    <s v="Q3 2020"/>
    <s v="LATAM"/>
  </r>
  <r>
    <x v="30"/>
    <x v="7"/>
    <n v="233"/>
    <n v="7"/>
    <s v="GEO1004"/>
    <x v="0"/>
    <s v="Q4 2020"/>
    <s v="LATAM"/>
  </r>
  <r>
    <x v="30"/>
    <x v="8"/>
    <n v="306"/>
    <n v="7"/>
    <s v="GEO1004"/>
    <x v="0"/>
    <s v="Q4 2020"/>
    <s v="LATAM"/>
  </r>
  <r>
    <x v="30"/>
    <x v="9"/>
    <n v="267"/>
    <n v="7"/>
    <s v="GEO1004"/>
    <x v="0"/>
    <s v="Q4 2020"/>
    <s v="LATAM"/>
  </r>
  <r>
    <x v="30"/>
    <x v="10"/>
    <n v="261"/>
    <n v="7"/>
    <s v="GEO1004"/>
    <x v="0"/>
    <s v="Q2 2021"/>
    <s v="LATAM"/>
  </r>
  <r>
    <x v="30"/>
    <x v="11"/>
    <n v="405"/>
    <n v="7"/>
    <s v="GEO1004"/>
    <x v="0"/>
    <s v="Q2 2021"/>
    <s v="LATAM"/>
  </r>
  <r>
    <x v="30"/>
    <x v="12"/>
    <n v="422"/>
    <n v="7"/>
    <s v="GEO1004"/>
    <x v="0"/>
    <s v="Q2 2021"/>
    <s v="LATAM"/>
  </r>
  <r>
    <x v="30"/>
    <x v="13"/>
    <n v="390"/>
    <n v="7"/>
    <s v="GEO1004"/>
    <x v="0"/>
    <s v="Q1 2021"/>
    <s v="LATAM"/>
  </r>
  <r>
    <x v="30"/>
    <x v="14"/>
    <n v="304"/>
    <n v="7"/>
    <s v="GEO1004"/>
    <x v="0"/>
    <s v="Q1 2021"/>
    <s v="LATAM"/>
  </r>
  <r>
    <x v="30"/>
    <x v="15"/>
    <n v="302"/>
    <n v="7"/>
    <s v="GEO1004"/>
    <x v="0"/>
    <s v="Q1 2021"/>
    <s v="LATAM"/>
  </r>
  <r>
    <x v="31"/>
    <x v="16"/>
    <n v="30584"/>
    <n v="7"/>
    <s v="GEO1001"/>
    <x v="1"/>
    <s v="Q1 2020"/>
    <s v="NAM"/>
  </r>
  <r>
    <x v="31"/>
    <x v="17"/>
    <n v="27186"/>
    <n v="7"/>
    <s v="GEO1001"/>
    <x v="1"/>
    <s v="Q1 2020"/>
    <s v="NAM"/>
  </r>
  <r>
    <x v="31"/>
    <x v="0"/>
    <n v="37383"/>
    <n v="7"/>
    <s v="GEO1001"/>
    <x v="1"/>
    <s v="Q1 2020"/>
    <s v="NAM"/>
  </r>
  <r>
    <x v="31"/>
    <x v="1"/>
    <n v="37379"/>
    <n v="7"/>
    <s v="GEO1001"/>
    <x v="1"/>
    <s v="Q2 2020"/>
    <s v="NAM"/>
  </r>
  <r>
    <x v="31"/>
    <x v="2"/>
    <n v="40779"/>
    <n v="7"/>
    <s v="GEO1001"/>
    <x v="1"/>
    <s v="Q2 2020"/>
    <s v="NAM"/>
  </r>
  <r>
    <x v="31"/>
    <x v="3"/>
    <n v="23788"/>
    <n v="7"/>
    <s v="GEO1001"/>
    <x v="1"/>
    <s v="Q2 2020"/>
    <s v="NAM"/>
  </r>
  <r>
    <x v="31"/>
    <x v="4"/>
    <n v="27188"/>
    <n v="7"/>
    <s v="GEO1001"/>
    <x v="1"/>
    <s v="Q3 2020"/>
    <s v="NAM"/>
  </r>
  <r>
    <x v="31"/>
    <x v="5"/>
    <n v="16996"/>
    <n v="7"/>
    <s v="GEO1001"/>
    <x v="1"/>
    <s v="Q3 2020"/>
    <s v="NAM"/>
  </r>
  <r>
    <x v="31"/>
    <x v="6"/>
    <n v="23792"/>
    <n v="7"/>
    <s v="GEO1001"/>
    <x v="1"/>
    <s v="Q3 2020"/>
    <s v="NAM"/>
  </r>
  <r>
    <x v="31"/>
    <x v="7"/>
    <n v="20390"/>
    <n v="7"/>
    <s v="GEO1001"/>
    <x v="1"/>
    <s v="Q4 2020"/>
    <s v="NAM"/>
  </r>
  <r>
    <x v="31"/>
    <x v="8"/>
    <n v="30586"/>
    <n v="7"/>
    <s v="GEO1001"/>
    <x v="1"/>
    <s v="Q4 2020"/>
    <s v="NAM"/>
  </r>
  <r>
    <x v="31"/>
    <x v="9"/>
    <n v="23787"/>
    <n v="7"/>
    <s v="GEO1001"/>
    <x v="1"/>
    <s v="Q4 2020"/>
    <s v="NAM"/>
  </r>
  <r>
    <x v="31"/>
    <x v="10"/>
    <n v="24737"/>
    <n v="7"/>
    <s v="GEO1001"/>
    <x v="1"/>
    <s v="Q2 2021"/>
    <s v="NAM"/>
  </r>
  <r>
    <x v="31"/>
    <x v="11"/>
    <n v="41598"/>
    <n v="7"/>
    <s v="GEO1001"/>
    <x v="1"/>
    <s v="Q2 2021"/>
    <s v="NAM"/>
  </r>
  <r>
    <x v="31"/>
    <x v="12"/>
    <n v="38878"/>
    <n v="7"/>
    <s v="GEO1001"/>
    <x v="1"/>
    <s v="Q2 2021"/>
    <s v="NAM"/>
  </r>
  <r>
    <x v="31"/>
    <x v="13"/>
    <n v="39253"/>
    <n v="7"/>
    <s v="GEO1001"/>
    <x v="1"/>
    <s v="Q1 2021"/>
    <s v="NAM"/>
  </r>
  <r>
    <x v="31"/>
    <x v="14"/>
    <n v="27048"/>
    <n v="7"/>
    <s v="GEO1001"/>
    <x v="1"/>
    <s v="Q1 2021"/>
    <s v="NAM"/>
  </r>
  <r>
    <x v="31"/>
    <x v="15"/>
    <n v="32111"/>
    <n v="7"/>
    <s v="GEO1001"/>
    <x v="1"/>
    <s v="Q1 2021"/>
    <s v="NAM"/>
  </r>
  <r>
    <x v="32"/>
    <x v="16"/>
    <n v="866"/>
    <n v="7"/>
    <s v="GEO1003"/>
    <x v="2"/>
    <s v="Q1 2020"/>
    <s v="EMEA"/>
  </r>
  <r>
    <x v="32"/>
    <x v="17"/>
    <n v="1101"/>
    <n v="7"/>
    <s v="GEO1003"/>
    <x v="2"/>
    <s v="Q1 2020"/>
    <s v="EMEA"/>
  </r>
  <r>
    <x v="32"/>
    <x v="0"/>
    <n v="1103"/>
    <n v="7"/>
    <s v="GEO1003"/>
    <x v="2"/>
    <s v="Q1 2020"/>
    <s v="EMEA"/>
  </r>
  <r>
    <x v="32"/>
    <x v="1"/>
    <n v="1447"/>
    <n v="7"/>
    <s v="GEO1003"/>
    <x v="2"/>
    <s v="Q2 2020"/>
    <s v="EMEA"/>
  </r>
  <r>
    <x v="32"/>
    <x v="2"/>
    <n v="1213"/>
    <n v="7"/>
    <s v="GEO1003"/>
    <x v="2"/>
    <s v="Q2 2020"/>
    <s v="EMEA"/>
  </r>
  <r>
    <x v="32"/>
    <x v="3"/>
    <n v="988"/>
    <n v="7"/>
    <s v="GEO1003"/>
    <x v="2"/>
    <s v="Q2 2020"/>
    <s v="EMEA"/>
  </r>
  <r>
    <x v="32"/>
    <x v="4"/>
    <n v="752"/>
    <n v="7"/>
    <s v="GEO1003"/>
    <x v="2"/>
    <s v="Q3 2020"/>
    <s v="EMEA"/>
  </r>
  <r>
    <x v="32"/>
    <x v="5"/>
    <n v="756"/>
    <n v="7"/>
    <s v="GEO1003"/>
    <x v="2"/>
    <s v="Q3 2020"/>
    <s v="EMEA"/>
  </r>
  <r>
    <x v="32"/>
    <x v="6"/>
    <n v="641"/>
    <n v="7"/>
    <s v="GEO1003"/>
    <x v="2"/>
    <s v="Q3 2020"/>
    <s v="EMEA"/>
  </r>
  <r>
    <x v="32"/>
    <x v="7"/>
    <n v="867"/>
    <n v="7"/>
    <s v="GEO1003"/>
    <x v="2"/>
    <s v="Q4 2020"/>
    <s v="EMEA"/>
  </r>
  <r>
    <x v="32"/>
    <x v="8"/>
    <n v="866"/>
    <n v="7"/>
    <s v="GEO1003"/>
    <x v="2"/>
    <s v="Q4 2020"/>
    <s v="EMEA"/>
  </r>
  <r>
    <x v="32"/>
    <x v="9"/>
    <n v="986"/>
    <n v="7"/>
    <s v="GEO1003"/>
    <x v="2"/>
    <s v="Q4 2020"/>
    <s v="EMEA"/>
  </r>
  <r>
    <x v="32"/>
    <x v="10"/>
    <n v="997"/>
    <n v="7"/>
    <s v="GEO1003"/>
    <x v="2"/>
    <s v="Q2 2021"/>
    <s v="EMEA"/>
  </r>
  <r>
    <x v="32"/>
    <x v="11"/>
    <n v="1206"/>
    <n v="7"/>
    <s v="GEO1003"/>
    <x v="2"/>
    <s v="Q2 2021"/>
    <s v="EMEA"/>
  </r>
  <r>
    <x v="32"/>
    <x v="12"/>
    <n v="1519"/>
    <n v="7"/>
    <s v="GEO1003"/>
    <x v="2"/>
    <s v="Q2 2021"/>
    <s v="EMEA"/>
  </r>
  <r>
    <x v="32"/>
    <x v="13"/>
    <n v="1096"/>
    <n v="7"/>
    <s v="GEO1003"/>
    <x v="2"/>
    <s v="Q1 2021"/>
    <s v="EMEA"/>
  </r>
  <r>
    <x v="32"/>
    <x v="14"/>
    <n v="1110"/>
    <n v="7"/>
    <s v="GEO1003"/>
    <x v="2"/>
    <s v="Q1 2021"/>
    <s v="EMEA"/>
  </r>
  <r>
    <x v="32"/>
    <x v="15"/>
    <n v="880"/>
    <n v="7"/>
    <s v="GEO1003"/>
    <x v="2"/>
    <s v="Q1 2021"/>
    <s v="EMEA"/>
  </r>
  <r>
    <x v="33"/>
    <x v="16"/>
    <n v="9422"/>
    <n v="7"/>
    <s v="GEO1002"/>
    <x v="3"/>
    <s v="Q1 2020"/>
    <s v="APAC"/>
  </r>
  <r>
    <x v="33"/>
    <x v="17"/>
    <n v="7438"/>
    <n v="7"/>
    <s v="GEO1002"/>
    <x v="3"/>
    <s v="Q1 2020"/>
    <s v="APAC"/>
  </r>
  <r>
    <x v="33"/>
    <x v="0"/>
    <n v="11403"/>
    <n v="7"/>
    <s v="GEO1002"/>
    <x v="3"/>
    <s v="Q1 2020"/>
    <s v="APAC"/>
  </r>
  <r>
    <x v="33"/>
    <x v="1"/>
    <n v="10408"/>
    <n v="7"/>
    <s v="GEO1002"/>
    <x v="3"/>
    <s v="Q2 2020"/>
    <s v="APAC"/>
  </r>
  <r>
    <x v="33"/>
    <x v="2"/>
    <n v="12392"/>
    <n v="7"/>
    <s v="GEO1002"/>
    <x v="3"/>
    <s v="Q2 2020"/>
    <s v="APAC"/>
  </r>
  <r>
    <x v="33"/>
    <x v="3"/>
    <n v="6449"/>
    <n v="7"/>
    <s v="GEO1002"/>
    <x v="3"/>
    <s v="Q2 2020"/>
    <s v="APAC"/>
  </r>
  <r>
    <x v="33"/>
    <x v="4"/>
    <n v="8425"/>
    <n v="7"/>
    <s v="GEO1002"/>
    <x v="3"/>
    <s v="Q3 2020"/>
    <s v="APAC"/>
  </r>
  <r>
    <x v="33"/>
    <x v="5"/>
    <n v="4464"/>
    <n v="7"/>
    <s v="GEO1002"/>
    <x v="3"/>
    <s v="Q3 2020"/>
    <s v="APAC"/>
  </r>
  <r>
    <x v="33"/>
    <x v="6"/>
    <n v="7440"/>
    <n v="7"/>
    <s v="GEO1002"/>
    <x v="3"/>
    <s v="Q3 2020"/>
    <s v="APAC"/>
  </r>
  <r>
    <x v="33"/>
    <x v="7"/>
    <n v="5452"/>
    <n v="7"/>
    <s v="GEO1002"/>
    <x v="3"/>
    <s v="Q4 2020"/>
    <s v="APAC"/>
  </r>
  <r>
    <x v="33"/>
    <x v="8"/>
    <n v="9422"/>
    <n v="7"/>
    <s v="GEO1002"/>
    <x v="3"/>
    <s v="Q4 2020"/>
    <s v="APAC"/>
  </r>
  <r>
    <x v="33"/>
    <x v="9"/>
    <n v="6445"/>
    <n v="7"/>
    <s v="GEO1002"/>
    <x v="3"/>
    <s v="Q4 2020"/>
    <s v="APAC"/>
  </r>
  <r>
    <x v="33"/>
    <x v="10"/>
    <n v="6576"/>
    <n v="7"/>
    <s v="GEO1002"/>
    <x v="3"/>
    <s v="Q2 2021"/>
    <s v="APAC"/>
  </r>
  <r>
    <x v="33"/>
    <x v="11"/>
    <n v="13012"/>
    <n v="7"/>
    <s v="GEO1002"/>
    <x v="3"/>
    <s v="Q2 2021"/>
    <s v="APAC"/>
  </r>
  <r>
    <x v="33"/>
    <x v="12"/>
    <n v="10308"/>
    <n v="7"/>
    <s v="GEO1002"/>
    <x v="3"/>
    <s v="Q2 2021"/>
    <s v="APAC"/>
  </r>
  <r>
    <x v="33"/>
    <x v="13"/>
    <n v="11287"/>
    <n v="7"/>
    <s v="GEO1002"/>
    <x v="3"/>
    <s v="Q1 2021"/>
    <s v="APAC"/>
  </r>
  <r>
    <x v="33"/>
    <x v="14"/>
    <n v="7361"/>
    <n v="7"/>
    <s v="GEO1002"/>
    <x v="3"/>
    <s v="Q1 2021"/>
    <s v="APAC"/>
  </r>
  <r>
    <x v="33"/>
    <x v="15"/>
    <n v="9604"/>
    <n v="7"/>
    <s v="GEO1002"/>
    <x v="3"/>
    <s v="Q1 2021"/>
    <s v="APAC"/>
  </r>
  <r>
    <x v="34"/>
    <x v="16"/>
    <n v="19257"/>
    <n v="7"/>
    <s v="GEO1003"/>
    <x v="2"/>
    <s v="Q1 2020"/>
    <s v="EMEA"/>
  </r>
  <r>
    <x v="34"/>
    <x v="17"/>
    <n v="19258"/>
    <n v="7"/>
    <s v="GEO1003"/>
    <x v="2"/>
    <s v="Q1 2020"/>
    <s v="EMEA"/>
  </r>
  <r>
    <x v="34"/>
    <x v="0"/>
    <n v="23787"/>
    <n v="7"/>
    <s v="GEO1003"/>
    <x v="2"/>
    <s v="Q1 2020"/>
    <s v="EMEA"/>
  </r>
  <r>
    <x v="34"/>
    <x v="1"/>
    <n v="26053"/>
    <n v="7"/>
    <s v="GEO1003"/>
    <x v="2"/>
    <s v="Q2 2020"/>
    <s v="EMEA"/>
  </r>
  <r>
    <x v="34"/>
    <x v="2"/>
    <n v="26056"/>
    <n v="7"/>
    <s v="GEO1003"/>
    <x v="2"/>
    <s v="Q2 2020"/>
    <s v="EMEA"/>
  </r>
  <r>
    <x v="34"/>
    <x v="3"/>
    <n v="16993"/>
    <n v="7"/>
    <s v="GEO1003"/>
    <x v="2"/>
    <s v="Q2 2020"/>
    <s v="EMEA"/>
  </r>
  <r>
    <x v="34"/>
    <x v="4"/>
    <n v="16994"/>
    <n v="7"/>
    <s v="GEO1003"/>
    <x v="2"/>
    <s v="Q3 2020"/>
    <s v="EMEA"/>
  </r>
  <r>
    <x v="34"/>
    <x v="5"/>
    <n v="12464"/>
    <n v="7"/>
    <s v="GEO1003"/>
    <x v="2"/>
    <s v="Q3 2020"/>
    <s v="EMEA"/>
  </r>
  <r>
    <x v="34"/>
    <x v="6"/>
    <n v="14726"/>
    <n v="7"/>
    <s v="GEO1003"/>
    <x v="2"/>
    <s v="Q3 2020"/>
    <s v="EMEA"/>
  </r>
  <r>
    <x v="34"/>
    <x v="7"/>
    <n v="14726"/>
    <n v="7"/>
    <s v="GEO1003"/>
    <x v="2"/>
    <s v="Q4 2020"/>
    <s v="EMEA"/>
  </r>
  <r>
    <x v="34"/>
    <x v="8"/>
    <n v="19258"/>
    <n v="7"/>
    <s v="GEO1003"/>
    <x v="2"/>
    <s v="Q4 2020"/>
    <s v="EMEA"/>
  </r>
  <r>
    <x v="34"/>
    <x v="9"/>
    <n v="16992"/>
    <n v="7"/>
    <s v="GEO1003"/>
    <x v="2"/>
    <s v="Q4 2020"/>
    <s v="EMEA"/>
  </r>
  <r>
    <x v="34"/>
    <x v="10"/>
    <n v="17501"/>
    <n v="7"/>
    <s v="GEO1003"/>
    <x v="2"/>
    <s v="Q2 2021"/>
    <s v="EMEA"/>
  </r>
  <r>
    <x v="34"/>
    <x v="11"/>
    <n v="26834"/>
    <n v="7"/>
    <s v="GEO1003"/>
    <x v="2"/>
    <s v="Q2 2021"/>
    <s v="EMEA"/>
  </r>
  <r>
    <x v="34"/>
    <x v="12"/>
    <n v="26840"/>
    <n v="7"/>
    <s v="GEO1003"/>
    <x v="2"/>
    <s v="Q2 2021"/>
    <s v="EMEA"/>
  </r>
  <r>
    <x v="34"/>
    <x v="13"/>
    <n v="23553"/>
    <n v="7"/>
    <s v="GEO1003"/>
    <x v="2"/>
    <s v="Q1 2021"/>
    <s v="EMEA"/>
  </r>
  <r>
    <x v="34"/>
    <x v="14"/>
    <n v="19839"/>
    <n v="7"/>
    <s v="GEO1003"/>
    <x v="2"/>
    <s v="Q1 2021"/>
    <s v="EMEA"/>
  </r>
  <r>
    <x v="34"/>
    <x v="15"/>
    <n v="20221"/>
    <n v="7"/>
    <s v="GEO1003"/>
    <x v="2"/>
    <s v="Q1 2021"/>
    <s v="EMEA"/>
  </r>
  <r>
    <x v="35"/>
    <x v="16"/>
    <n v="277"/>
    <n v="7"/>
    <s v="GEO1002"/>
    <x v="3"/>
    <s v="Q1 2020"/>
    <s v="APAC"/>
  </r>
  <r>
    <x v="35"/>
    <x v="17"/>
    <n v="244"/>
    <n v="7"/>
    <s v="GEO1002"/>
    <x v="3"/>
    <s v="Q1 2020"/>
    <s v="APAC"/>
  </r>
  <r>
    <x v="35"/>
    <x v="0"/>
    <n v="337"/>
    <n v="7"/>
    <s v="GEO1002"/>
    <x v="3"/>
    <s v="Q1 2020"/>
    <s v="APAC"/>
  </r>
  <r>
    <x v="35"/>
    <x v="1"/>
    <n v="332"/>
    <n v="7"/>
    <s v="GEO1002"/>
    <x v="3"/>
    <s v="Q2 2020"/>
    <s v="APAC"/>
  </r>
  <r>
    <x v="35"/>
    <x v="2"/>
    <n v="362"/>
    <n v="7"/>
    <s v="GEO1002"/>
    <x v="3"/>
    <s v="Q2 2020"/>
    <s v="APAC"/>
  </r>
  <r>
    <x v="35"/>
    <x v="3"/>
    <n v="213"/>
    <n v="7"/>
    <s v="GEO1002"/>
    <x v="3"/>
    <s v="Q2 2020"/>
    <s v="APAC"/>
  </r>
  <r>
    <x v="35"/>
    <x v="4"/>
    <n v="248"/>
    <n v="7"/>
    <s v="GEO1002"/>
    <x v="3"/>
    <s v="Q3 2020"/>
    <s v="APAC"/>
  </r>
  <r>
    <x v="35"/>
    <x v="5"/>
    <n v="156"/>
    <n v="7"/>
    <s v="GEO1002"/>
    <x v="3"/>
    <s v="Q3 2020"/>
    <s v="APAC"/>
  </r>
  <r>
    <x v="35"/>
    <x v="6"/>
    <n v="218"/>
    <n v="7"/>
    <s v="GEO1002"/>
    <x v="3"/>
    <s v="Q3 2020"/>
    <s v="APAC"/>
  </r>
  <r>
    <x v="35"/>
    <x v="7"/>
    <n v="182"/>
    <n v="7"/>
    <s v="GEO1002"/>
    <x v="3"/>
    <s v="Q4 2020"/>
    <s v="APAC"/>
  </r>
  <r>
    <x v="35"/>
    <x v="8"/>
    <n v="276"/>
    <n v="7"/>
    <s v="GEO1002"/>
    <x v="3"/>
    <s v="Q4 2020"/>
    <s v="APAC"/>
  </r>
  <r>
    <x v="35"/>
    <x v="9"/>
    <n v="218"/>
    <n v="7"/>
    <s v="GEO1002"/>
    <x v="3"/>
    <s v="Q4 2020"/>
    <s v="APAC"/>
  </r>
  <r>
    <x v="35"/>
    <x v="10"/>
    <n v="220"/>
    <n v="7"/>
    <s v="GEO1002"/>
    <x v="3"/>
    <s v="Q2 2021"/>
    <s v="APAC"/>
  </r>
  <r>
    <x v="35"/>
    <x v="11"/>
    <n v="370"/>
    <n v="7"/>
    <s v="GEO1002"/>
    <x v="3"/>
    <s v="Q2 2021"/>
    <s v="APAC"/>
  </r>
  <r>
    <x v="35"/>
    <x v="12"/>
    <n v="331"/>
    <n v="7"/>
    <s v="GEO1002"/>
    <x v="3"/>
    <s v="Q2 2021"/>
    <s v="APAC"/>
  </r>
  <r>
    <x v="35"/>
    <x v="13"/>
    <n v="332"/>
    <n v="7"/>
    <s v="GEO1002"/>
    <x v="3"/>
    <s v="Q1 2021"/>
    <s v="APAC"/>
  </r>
  <r>
    <x v="35"/>
    <x v="14"/>
    <n v="250"/>
    <n v="7"/>
    <s v="GEO1002"/>
    <x v="3"/>
    <s v="Q1 2021"/>
    <s v="APAC"/>
  </r>
  <r>
    <x v="35"/>
    <x v="15"/>
    <n v="289"/>
    <n v="7"/>
    <s v="GEO1002"/>
    <x v="3"/>
    <s v="Q1 2021"/>
    <s v="APAC"/>
  </r>
  <r>
    <x v="36"/>
    <x v="16"/>
    <n v="1586"/>
    <n v="7"/>
    <s v="GEO1001"/>
    <x v="1"/>
    <s v="Q1 2020"/>
    <s v="NAM"/>
  </r>
  <r>
    <x v="36"/>
    <x v="17"/>
    <n v="1412"/>
    <n v="7"/>
    <s v="GEO1001"/>
    <x v="1"/>
    <s v="Q1 2020"/>
    <s v="NAM"/>
  </r>
  <r>
    <x v="36"/>
    <x v="0"/>
    <n v="1936"/>
    <n v="7"/>
    <s v="GEO1001"/>
    <x v="1"/>
    <s v="Q1 2020"/>
    <s v="NAM"/>
  </r>
  <r>
    <x v="36"/>
    <x v="1"/>
    <n v="1939"/>
    <n v="7"/>
    <s v="GEO1001"/>
    <x v="1"/>
    <s v="Q2 2020"/>
    <s v="NAM"/>
  </r>
  <r>
    <x v="36"/>
    <x v="2"/>
    <n v="2112"/>
    <n v="7"/>
    <s v="GEO1001"/>
    <x v="1"/>
    <s v="Q2 2020"/>
    <s v="NAM"/>
  </r>
  <r>
    <x v="36"/>
    <x v="3"/>
    <n v="1230"/>
    <n v="7"/>
    <s v="GEO1001"/>
    <x v="1"/>
    <s v="Q2 2020"/>
    <s v="NAM"/>
  </r>
  <r>
    <x v="36"/>
    <x v="4"/>
    <n v="1407"/>
    <n v="7"/>
    <s v="GEO1001"/>
    <x v="1"/>
    <s v="Q3 2020"/>
    <s v="NAM"/>
  </r>
  <r>
    <x v="36"/>
    <x v="5"/>
    <n v="880"/>
    <n v="7"/>
    <s v="GEO1001"/>
    <x v="1"/>
    <s v="Q3 2020"/>
    <s v="NAM"/>
  </r>
  <r>
    <x v="36"/>
    <x v="6"/>
    <n v="1233"/>
    <n v="7"/>
    <s v="GEO1001"/>
    <x v="1"/>
    <s v="Q3 2020"/>
    <s v="NAM"/>
  </r>
  <r>
    <x v="36"/>
    <x v="7"/>
    <n v="1059"/>
    <n v="7"/>
    <s v="GEO1001"/>
    <x v="1"/>
    <s v="Q4 2020"/>
    <s v="NAM"/>
  </r>
  <r>
    <x v="36"/>
    <x v="8"/>
    <n v="1586"/>
    <n v="7"/>
    <s v="GEO1001"/>
    <x v="1"/>
    <s v="Q4 2020"/>
    <s v="NAM"/>
  </r>
  <r>
    <x v="36"/>
    <x v="9"/>
    <n v="1230"/>
    <n v="7"/>
    <s v="GEO1001"/>
    <x v="1"/>
    <s v="Q4 2020"/>
    <s v="NAM"/>
  </r>
  <r>
    <x v="36"/>
    <x v="10"/>
    <n v="1291"/>
    <n v="7"/>
    <s v="GEO1001"/>
    <x v="1"/>
    <s v="Q2 2021"/>
    <s v="NAM"/>
  </r>
  <r>
    <x v="36"/>
    <x v="11"/>
    <n v="2150"/>
    <n v="7"/>
    <s v="GEO1001"/>
    <x v="1"/>
    <s v="Q2 2021"/>
    <s v="NAM"/>
  </r>
  <r>
    <x v="36"/>
    <x v="12"/>
    <n v="1991"/>
    <n v="7"/>
    <s v="GEO1001"/>
    <x v="1"/>
    <s v="Q2 2021"/>
    <s v="NAM"/>
  </r>
  <r>
    <x v="36"/>
    <x v="13"/>
    <n v="2032"/>
    <n v="7"/>
    <s v="GEO1001"/>
    <x v="1"/>
    <s v="Q1 2021"/>
    <s v="NAM"/>
  </r>
  <r>
    <x v="36"/>
    <x v="14"/>
    <n v="1438"/>
    <n v="7"/>
    <s v="GEO1001"/>
    <x v="1"/>
    <s v="Q1 2021"/>
    <s v="NAM"/>
  </r>
  <r>
    <x v="36"/>
    <x v="15"/>
    <n v="1569"/>
    <n v="7"/>
    <s v="GEO1001"/>
    <x v="1"/>
    <s v="Q1 2021"/>
    <s v="NAM"/>
  </r>
  <r>
    <x v="37"/>
    <x v="16"/>
    <n v="1211"/>
    <n v="7"/>
    <s v="GEO1004"/>
    <x v="0"/>
    <s v="Q1 2020"/>
    <s v="LATAM"/>
  </r>
  <r>
    <x v="37"/>
    <x v="17"/>
    <n v="1358"/>
    <n v="7"/>
    <s v="GEO1004"/>
    <x v="0"/>
    <s v="Q1 2020"/>
    <s v="LATAM"/>
  </r>
  <r>
    <x v="37"/>
    <x v="0"/>
    <n v="1507"/>
    <n v="7"/>
    <s v="GEO1004"/>
    <x v="0"/>
    <s v="Q1 2020"/>
    <s v="LATAM"/>
  </r>
  <r>
    <x v="37"/>
    <x v="1"/>
    <n v="1812"/>
    <n v="7"/>
    <s v="GEO1004"/>
    <x v="0"/>
    <s v="Q2 2020"/>
    <s v="LATAM"/>
  </r>
  <r>
    <x v="37"/>
    <x v="2"/>
    <n v="1663"/>
    <n v="7"/>
    <s v="GEO1004"/>
    <x v="0"/>
    <s v="Q2 2020"/>
    <s v="LATAM"/>
  </r>
  <r>
    <x v="37"/>
    <x v="3"/>
    <n v="1205"/>
    <n v="7"/>
    <s v="GEO1004"/>
    <x v="0"/>
    <s v="Q2 2020"/>
    <s v="LATAM"/>
  </r>
  <r>
    <x v="37"/>
    <x v="4"/>
    <n v="1059"/>
    <n v="7"/>
    <s v="GEO1004"/>
    <x v="0"/>
    <s v="Q3 2020"/>
    <s v="LATAM"/>
  </r>
  <r>
    <x v="37"/>
    <x v="5"/>
    <n v="910"/>
    <n v="7"/>
    <s v="GEO1004"/>
    <x v="0"/>
    <s v="Q3 2020"/>
    <s v="LATAM"/>
  </r>
  <r>
    <x v="37"/>
    <x v="6"/>
    <n v="910"/>
    <n v="7"/>
    <s v="GEO1004"/>
    <x v="0"/>
    <s v="Q3 2020"/>
    <s v="LATAM"/>
  </r>
  <r>
    <x v="37"/>
    <x v="7"/>
    <n v="1060"/>
    <n v="7"/>
    <s v="GEO1004"/>
    <x v="0"/>
    <s v="Q4 2020"/>
    <s v="LATAM"/>
  </r>
  <r>
    <x v="37"/>
    <x v="8"/>
    <n v="1205"/>
    <n v="7"/>
    <s v="GEO1004"/>
    <x v="0"/>
    <s v="Q4 2020"/>
    <s v="LATAM"/>
  </r>
  <r>
    <x v="37"/>
    <x v="9"/>
    <n v="1211"/>
    <n v="7"/>
    <s v="GEO1004"/>
    <x v="0"/>
    <s v="Q4 2020"/>
    <s v="LATAM"/>
  </r>
  <r>
    <x v="37"/>
    <x v="10"/>
    <n v="1193"/>
    <n v="7"/>
    <s v="GEO1004"/>
    <x v="0"/>
    <s v="Q2 2021"/>
    <s v="LATAM"/>
  </r>
  <r>
    <x v="37"/>
    <x v="11"/>
    <n v="1694"/>
    <n v="7"/>
    <s v="GEO1004"/>
    <x v="0"/>
    <s v="Q2 2021"/>
    <s v="LATAM"/>
  </r>
  <r>
    <x v="37"/>
    <x v="12"/>
    <n v="1791"/>
    <n v="7"/>
    <s v="GEO1004"/>
    <x v="0"/>
    <s v="Q2 2021"/>
    <s v="LATAM"/>
  </r>
  <r>
    <x v="37"/>
    <x v="13"/>
    <n v="1568"/>
    <n v="7"/>
    <s v="GEO1004"/>
    <x v="0"/>
    <s v="Q1 2021"/>
    <s v="LATAM"/>
  </r>
  <r>
    <x v="37"/>
    <x v="14"/>
    <n v="1399"/>
    <n v="7"/>
    <s v="GEO1004"/>
    <x v="0"/>
    <s v="Q1 2021"/>
    <s v="LATAM"/>
  </r>
  <r>
    <x v="37"/>
    <x v="15"/>
    <n v="1255"/>
    <n v="7"/>
    <s v="GEO1004"/>
    <x v="0"/>
    <s v="Q1 2021"/>
    <s v="LATAM"/>
  </r>
  <r>
    <x v="38"/>
    <x v="16"/>
    <n v="53"/>
    <n v="7"/>
    <s v="GEO1002"/>
    <x v="3"/>
    <s v="Q1 2020"/>
    <s v="APAC"/>
  </r>
  <r>
    <x v="38"/>
    <x v="17"/>
    <n v="40"/>
    <n v="7"/>
    <s v="GEO1002"/>
    <x v="3"/>
    <s v="Q1 2020"/>
    <s v="APAC"/>
  </r>
  <r>
    <x v="38"/>
    <x v="0"/>
    <n v="65"/>
    <n v="7"/>
    <s v="GEO1002"/>
    <x v="3"/>
    <s v="Q1 2020"/>
    <s v="APAC"/>
  </r>
  <r>
    <x v="38"/>
    <x v="1"/>
    <n v="56"/>
    <n v="7"/>
    <s v="GEO1002"/>
    <x v="3"/>
    <s v="Q2 2020"/>
    <s v="APAC"/>
  </r>
  <r>
    <x v="38"/>
    <x v="2"/>
    <n v="65"/>
    <n v="7"/>
    <s v="GEO1002"/>
    <x v="3"/>
    <s v="Q2 2020"/>
    <s v="APAC"/>
  </r>
  <r>
    <x v="38"/>
    <x v="3"/>
    <n v="34"/>
    <n v="7"/>
    <s v="GEO1002"/>
    <x v="3"/>
    <s v="Q2 2020"/>
    <s v="APAC"/>
  </r>
  <r>
    <x v="38"/>
    <x v="4"/>
    <n v="50"/>
    <n v="7"/>
    <s v="GEO1002"/>
    <x v="3"/>
    <s v="Q3 2020"/>
    <s v="APAC"/>
  </r>
  <r>
    <x v="38"/>
    <x v="5"/>
    <n v="26"/>
    <n v="7"/>
    <s v="GEO1002"/>
    <x v="3"/>
    <s v="Q3 2020"/>
    <s v="APAC"/>
  </r>
  <r>
    <x v="38"/>
    <x v="6"/>
    <n v="43"/>
    <n v="7"/>
    <s v="GEO1002"/>
    <x v="3"/>
    <s v="Q3 2020"/>
    <s v="APAC"/>
  </r>
  <r>
    <x v="38"/>
    <x v="7"/>
    <n v="32"/>
    <n v="7"/>
    <s v="GEO1002"/>
    <x v="3"/>
    <s v="Q4 2020"/>
    <s v="APAC"/>
  </r>
  <r>
    <x v="38"/>
    <x v="8"/>
    <n v="54"/>
    <n v="7"/>
    <s v="GEO1002"/>
    <x v="3"/>
    <s v="Q4 2020"/>
    <s v="APAC"/>
  </r>
  <r>
    <x v="38"/>
    <x v="9"/>
    <n v="38"/>
    <n v="7"/>
    <s v="GEO1002"/>
    <x v="3"/>
    <s v="Q4 2020"/>
    <s v="APAC"/>
  </r>
  <r>
    <x v="38"/>
    <x v="10"/>
    <n v="38"/>
    <n v="7"/>
    <s v="GEO1002"/>
    <x v="3"/>
    <s v="Q2 2021"/>
    <s v="APAC"/>
  </r>
  <r>
    <x v="38"/>
    <x v="11"/>
    <n v="71"/>
    <n v="7"/>
    <s v="GEO1002"/>
    <x v="3"/>
    <s v="Q2 2021"/>
    <s v="APAC"/>
  </r>
  <r>
    <x v="38"/>
    <x v="12"/>
    <n v="60"/>
    <n v="7"/>
    <s v="GEO1002"/>
    <x v="3"/>
    <s v="Q2 2021"/>
    <s v="APAC"/>
  </r>
  <r>
    <x v="38"/>
    <x v="13"/>
    <n v="65"/>
    <n v="7"/>
    <s v="GEO1002"/>
    <x v="3"/>
    <s v="Q1 2021"/>
    <s v="APAC"/>
  </r>
  <r>
    <x v="38"/>
    <x v="14"/>
    <n v="45"/>
    <n v="7"/>
    <s v="GEO1002"/>
    <x v="3"/>
    <s v="Q1 2021"/>
    <s v="APAC"/>
  </r>
  <r>
    <x v="38"/>
    <x v="15"/>
    <n v="56"/>
    <n v="7"/>
    <s v="GEO1002"/>
    <x v="3"/>
    <s v="Q1 2021"/>
    <s v="APAC"/>
  </r>
  <r>
    <x v="39"/>
    <x v="16"/>
    <n v="1283"/>
    <n v="7"/>
    <s v="GEO1001"/>
    <x v="1"/>
    <s v="Q1 2020"/>
    <s v="NAM"/>
  </r>
  <r>
    <x v="39"/>
    <x v="17"/>
    <n v="1622"/>
    <n v="7"/>
    <s v="GEO1001"/>
    <x v="1"/>
    <s v="Q1 2020"/>
    <s v="NAM"/>
  </r>
  <r>
    <x v="39"/>
    <x v="0"/>
    <n v="1628"/>
    <n v="7"/>
    <s v="GEO1001"/>
    <x v="1"/>
    <s v="Q1 2020"/>
    <s v="NAM"/>
  </r>
  <r>
    <x v="39"/>
    <x v="1"/>
    <n v="2137"/>
    <n v="7"/>
    <s v="GEO1001"/>
    <x v="1"/>
    <s v="Q2 2020"/>
    <s v="NAM"/>
  </r>
  <r>
    <x v="39"/>
    <x v="2"/>
    <n v="1795"/>
    <n v="7"/>
    <s v="GEO1001"/>
    <x v="1"/>
    <s v="Q2 2020"/>
    <s v="NAM"/>
  </r>
  <r>
    <x v="39"/>
    <x v="3"/>
    <n v="1456"/>
    <n v="7"/>
    <s v="GEO1001"/>
    <x v="1"/>
    <s v="Q2 2020"/>
    <s v="NAM"/>
  </r>
  <r>
    <x v="39"/>
    <x v="4"/>
    <n v="1112"/>
    <n v="7"/>
    <s v="GEO1001"/>
    <x v="1"/>
    <s v="Q3 2020"/>
    <s v="NAM"/>
  </r>
  <r>
    <x v="39"/>
    <x v="5"/>
    <n v="1116"/>
    <n v="7"/>
    <s v="GEO1001"/>
    <x v="1"/>
    <s v="Q3 2020"/>
    <s v="NAM"/>
  </r>
  <r>
    <x v="39"/>
    <x v="6"/>
    <n v="939"/>
    <n v="7"/>
    <s v="GEO1001"/>
    <x v="1"/>
    <s v="Q3 2020"/>
    <s v="NAM"/>
  </r>
  <r>
    <x v="39"/>
    <x v="7"/>
    <n v="1282"/>
    <n v="7"/>
    <s v="GEO1001"/>
    <x v="1"/>
    <s v="Q4 2020"/>
    <s v="NAM"/>
  </r>
  <r>
    <x v="39"/>
    <x v="8"/>
    <n v="1285"/>
    <n v="7"/>
    <s v="GEO1001"/>
    <x v="1"/>
    <s v="Q4 2020"/>
    <s v="NAM"/>
  </r>
  <r>
    <x v="39"/>
    <x v="9"/>
    <n v="1452"/>
    <n v="7"/>
    <s v="GEO1001"/>
    <x v="1"/>
    <s v="Q4 2020"/>
    <s v="NAM"/>
  </r>
  <r>
    <x v="39"/>
    <x v="10"/>
    <n v="1480"/>
    <n v="7"/>
    <s v="GEO1001"/>
    <x v="1"/>
    <s v="Q2 2021"/>
    <s v="NAM"/>
  </r>
  <r>
    <x v="39"/>
    <x v="11"/>
    <n v="1869"/>
    <n v="7"/>
    <s v="GEO1001"/>
    <x v="1"/>
    <s v="Q2 2021"/>
    <s v="NAM"/>
  </r>
  <r>
    <x v="39"/>
    <x v="12"/>
    <n v="2242"/>
    <n v="7"/>
    <s v="GEO1001"/>
    <x v="1"/>
    <s v="Q2 2021"/>
    <s v="NAM"/>
  </r>
  <r>
    <x v="39"/>
    <x v="13"/>
    <n v="1655"/>
    <n v="7"/>
    <s v="GEO1001"/>
    <x v="1"/>
    <s v="Q1 2021"/>
    <s v="NAM"/>
  </r>
  <r>
    <x v="39"/>
    <x v="14"/>
    <n v="1693"/>
    <n v="7"/>
    <s v="GEO1001"/>
    <x v="1"/>
    <s v="Q1 2021"/>
    <s v="NAM"/>
  </r>
  <r>
    <x v="39"/>
    <x v="15"/>
    <n v="1275"/>
    <n v="7"/>
    <s v="GEO1001"/>
    <x v="1"/>
    <s v="Q1 2021"/>
    <s v="NAM"/>
  </r>
  <r>
    <x v="40"/>
    <x v="16"/>
    <n v="1207"/>
    <n v="7"/>
    <s v="GEO1002"/>
    <x v="3"/>
    <s v="Q1 2020"/>
    <s v="APAC"/>
  </r>
  <r>
    <x v="40"/>
    <x v="17"/>
    <n v="1530"/>
    <n v="7"/>
    <s v="GEO1002"/>
    <x v="3"/>
    <s v="Q1 2020"/>
    <s v="APAC"/>
  </r>
  <r>
    <x v="40"/>
    <x v="0"/>
    <n v="1532"/>
    <n v="7"/>
    <s v="GEO1002"/>
    <x v="3"/>
    <s v="Q1 2020"/>
    <s v="APAC"/>
  </r>
  <r>
    <x v="40"/>
    <x v="1"/>
    <n v="2014"/>
    <n v="7"/>
    <s v="GEO1002"/>
    <x v="3"/>
    <s v="Q2 2020"/>
    <s v="APAC"/>
  </r>
  <r>
    <x v="40"/>
    <x v="2"/>
    <n v="1688"/>
    <n v="7"/>
    <s v="GEO1002"/>
    <x v="3"/>
    <s v="Q2 2020"/>
    <s v="APAC"/>
  </r>
  <r>
    <x v="40"/>
    <x v="3"/>
    <n v="1368"/>
    <n v="7"/>
    <s v="GEO1002"/>
    <x v="3"/>
    <s v="Q2 2020"/>
    <s v="APAC"/>
  </r>
  <r>
    <x v="40"/>
    <x v="4"/>
    <n v="1047"/>
    <n v="7"/>
    <s v="GEO1002"/>
    <x v="3"/>
    <s v="Q3 2020"/>
    <s v="APAC"/>
  </r>
  <r>
    <x v="40"/>
    <x v="5"/>
    <n v="1050"/>
    <n v="7"/>
    <s v="GEO1002"/>
    <x v="3"/>
    <s v="Q3 2020"/>
    <s v="APAC"/>
  </r>
  <r>
    <x v="40"/>
    <x v="6"/>
    <n v="890"/>
    <n v="7"/>
    <s v="GEO1002"/>
    <x v="3"/>
    <s v="Q3 2020"/>
    <s v="APAC"/>
  </r>
  <r>
    <x v="40"/>
    <x v="7"/>
    <n v="1208"/>
    <n v="7"/>
    <s v="GEO1002"/>
    <x v="3"/>
    <s v="Q4 2020"/>
    <s v="APAC"/>
  </r>
  <r>
    <x v="40"/>
    <x v="8"/>
    <n v="1205"/>
    <n v="7"/>
    <s v="GEO1002"/>
    <x v="3"/>
    <s v="Q4 2020"/>
    <s v="APAC"/>
  </r>
  <r>
    <x v="40"/>
    <x v="9"/>
    <n v="1366"/>
    <n v="7"/>
    <s v="GEO1002"/>
    <x v="3"/>
    <s v="Q4 2020"/>
    <s v="APAC"/>
  </r>
  <r>
    <x v="40"/>
    <x v="10"/>
    <n v="1397"/>
    <n v="7"/>
    <s v="GEO1002"/>
    <x v="3"/>
    <s v="Q2 2021"/>
    <s v="APAC"/>
  </r>
  <r>
    <x v="40"/>
    <x v="11"/>
    <n v="1757"/>
    <n v="7"/>
    <s v="GEO1002"/>
    <x v="3"/>
    <s v="Q2 2021"/>
    <s v="APAC"/>
  </r>
  <r>
    <x v="40"/>
    <x v="12"/>
    <n v="2092"/>
    <n v="7"/>
    <s v="GEO1002"/>
    <x v="3"/>
    <s v="Q2 2021"/>
    <s v="APAC"/>
  </r>
  <r>
    <x v="40"/>
    <x v="13"/>
    <n v="1544"/>
    <n v="7"/>
    <s v="GEO1002"/>
    <x v="3"/>
    <s v="Q1 2021"/>
    <s v="APAC"/>
  </r>
  <r>
    <x v="40"/>
    <x v="14"/>
    <n v="1547"/>
    <n v="7"/>
    <s v="GEO1002"/>
    <x v="3"/>
    <s v="Q1 2021"/>
    <s v="APAC"/>
  </r>
  <r>
    <x v="40"/>
    <x v="15"/>
    <n v="1265"/>
    <n v="7"/>
    <s v="GEO1002"/>
    <x v="3"/>
    <s v="Q1 2021"/>
    <s v="APAC"/>
  </r>
  <r>
    <x v="41"/>
    <x v="16"/>
    <n v="3405"/>
    <n v="7"/>
    <s v="GEO1004"/>
    <x v="0"/>
    <s v="Q1 2020"/>
    <s v="LATAM"/>
  </r>
  <r>
    <x v="41"/>
    <x v="17"/>
    <n v="3827"/>
    <n v="7"/>
    <s v="GEO1004"/>
    <x v="0"/>
    <s v="Q1 2020"/>
    <s v="LATAM"/>
  </r>
  <r>
    <x v="41"/>
    <x v="0"/>
    <n v="4248"/>
    <n v="7"/>
    <s v="GEO1004"/>
    <x v="0"/>
    <s v="Q1 2020"/>
    <s v="LATAM"/>
  </r>
  <r>
    <x v="41"/>
    <x v="1"/>
    <n v="5101"/>
    <n v="7"/>
    <s v="GEO1004"/>
    <x v="0"/>
    <s v="Q2 2020"/>
    <s v="LATAM"/>
  </r>
  <r>
    <x v="41"/>
    <x v="2"/>
    <n v="4675"/>
    <n v="7"/>
    <s v="GEO1004"/>
    <x v="0"/>
    <s v="Q2 2020"/>
    <s v="LATAM"/>
  </r>
  <r>
    <x v="41"/>
    <x v="3"/>
    <n v="3400"/>
    <n v="7"/>
    <s v="GEO1004"/>
    <x v="0"/>
    <s v="Q2 2020"/>
    <s v="LATAM"/>
  </r>
  <r>
    <x v="41"/>
    <x v="4"/>
    <n v="2976"/>
    <n v="7"/>
    <s v="GEO1004"/>
    <x v="0"/>
    <s v="Q3 2020"/>
    <s v="LATAM"/>
  </r>
  <r>
    <x v="41"/>
    <x v="5"/>
    <n v="2552"/>
    <n v="7"/>
    <s v="GEO1004"/>
    <x v="0"/>
    <s v="Q3 2020"/>
    <s v="LATAM"/>
  </r>
  <r>
    <x v="41"/>
    <x v="6"/>
    <n v="2550"/>
    <n v="7"/>
    <s v="GEO1004"/>
    <x v="0"/>
    <s v="Q3 2020"/>
    <s v="LATAM"/>
  </r>
  <r>
    <x v="41"/>
    <x v="7"/>
    <n v="2975"/>
    <n v="7"/>
    <s v="GEO1004"/>
    <x v="0"/>
    <s v="Q4 2020"/>
    <s v="LATAM"/>
  </r>
  <r>
    <x v="41"/>
    <x v="8"/>
    <n v="3399"/>
    <n v="7"/>
    <s v="GEO1004"/>
    <x v="0"/>
    <s v="Q4 2020"/>
    <s v="LATAM"/>
  </r>
  <r>
    <x v="41"/>
    <x v="9"/>
    <n v="3404"/>
    <n v="7"/>
    <s v="GEO1004"/>
    <x v="0"/>
    <s v="Q4 2020"/>
    <s v="LATAM"/>
  </r>
  <r>
    <x v="41"/>
    <x v="10"/>
    <n v="3501"/>
    <n v="7"/>
    <s v="GEO1004"/>
    <x v="0"/>
    <s v="Q2 2021"/>
    <s v="LATAM"/>
  </r>
  <r>
    <x v="41"/>
    <x v="11"/>
    <n v="4768"/>
    <n v="7"/>
    <s v="GEO1004"/>
    <x v="0"/>
    <s v="Q2 2021"/>
    <s v="LATAM"/>
  </r>
  <r>
    <x v="41"/>
    <x v="12"/>
    <n v="5254"/>
    <n v="7"/>
    <s v="GEO1004"/>
    <x v="0"/>
    <s v="Q2 2021"/>
    <s v="LATAM"/>
  </r>
  <r>
    <x v="41"/>
    <x v="13"/>
    <n v="4212"/>
    <n v="7"/>
    <s v="GEO1004"/>
    <x v="0"/>
    <s v="Q1 2021"/>
    <s v="LATAM"/>
  </r>
  <r>
    <x v="41"/>
    <x v="14"/>
    <n v="3808"/>
    <n v="7"/>
    <s v="GEO1004"/>
    <x v="0"/>
    <s v="Q1 2021"/>
    <s v="LATAM"/>
  </r>
  <r>
    <x v="41"/>
    <x v="15"/>
    <n v="3575"/>
    <n v="7"/>
    <s v="GEO1004"/>
    <x v="0"/>
    <s v="Q1 2021"/>
    <s v="LATAM"/>
  </r>
  <r>
    <x v="42"/>
    <x v="16"/>
    <n v="627"/>
    <n v="7"/>
    <s v="GEO1003"/>
    <x v="2"/>
    <s v="Q1 2020"/>
    <s v="EMEA"/>
  </r>
  <r>
    <x v="42"/>
    <x v="17"/>
    <n v="495"/>
    <n v="7"/>
    <s v="GEO1003"/>
    <x v="2"/>
    <s v="Q1 2020"/>
    <s v="EMEA"/>
  </r>
  <r>
    <x v="42"/>
    <x v="0"/>
    <n v="755"/>
    <n v="7"/>
    <s v="GEO1003"/>
    <x v="2"/>
    <s v="Q1 2020"/>
    <s v="EMEA"/>
  </r>
  <r>
    <x v="42"/>
    <x v="1"/>
    <n v="689"/>
    <n v="7"/>
    <s v="GEO1003"/>
    <x v="2"/>
    <s v="Q2 2020"/>
    <s v="EMEA"/>
  </r>
  <r>
    <x v="42"/>
    <x v="2"/>
    <n v="817"/>
    <n v="7"/>
    <s v="GEO1003"/>
    <x v="2"/>
    <s v="Q2 2020"/>
    <s v="EMEA"/>
  </r>
  <r>
    <x v="42"/>
    <x v="3"/>
    <n v="426"/>
    <n v="7"/>
    <s v="GEO1003"/>
    <x v="2"/>
    <s v="Q2 2020"/>
    <s v="EMEA"/>
  </r>
  <r>
    <x v="42"/>
    <x v="4"/>
    <n v="559"/>
    <n v="7"/>
    <s v="GEO1003"/>
    <x v="2"/>
    <s v="Q3 2020"/>
    <s v="EMEA"/>
  </r>
  <r>
    <x v="42"/>
    <x v="5"/>
    <n v="300"/>
    <n v="7"/>
    <s v="GEO1003"/>
    <x v="2"/>
    <s v="Q3 2020"/>
    <s v="EMEA"/>
  </r>
  <r>
    <x v="42"/>
    <x v="6"/>
    <n v="493"/>
    <n v="7"/>
    <s v="GEO1003"/>
    <x v="2"/>
    <s v="Q3 2020"/>
    <s v="EMEA"/>
  </r>
  <r>
    <x v="42"/>
    <x v="7"/>
    <n v="364"/>
    <n v="7"/>
    <s v="GEO1003"/>
    <x v="2"/>
    <s v="Q4 2020"/>
    <s v="EMEA"/>
  </r>
  <r>
    <x v="42"/>
    <x v="8"/>
    <n v="627"/>
    <n v="7"/>
    <s v="GEO1003"/>
    <x v="2"/>
    <s v="Q4 2020"/>
    <s v="EMEA"/>
  </r>
  <r>
    <x v="42"/>
    <x v="9"/>
    <n v="429"/>
    <n v="7"/>
    <s v="GEO1003"/>
    <x v="2"/>
    <s v="Q4 2020"/>
    <s v="EMEA"/>
  </r>
  <r>
    <x v="42"/>
    <x v="10"/>
    <n v="441"/>
    <n v="7"/>
    <s v="GEO1003"/>
    <x v="2"/>
    <s v="Q2 2021"/>
    <s v="EMEA"/>
  </r>
  <r>
    <x v="42"/>
    <x v="11"/>
    <n v="813"/>
    <n v="7"/>
    <s v="GEO1003"/>
    <x v="2"/>
    <s v="Q2 2021"/>
    <s v="EMEA"/>
  </r>
  <r>
    <x v="42"/>
    <x v="12"/>
    <n v="689"/>
    <n v="7"/>
    <s v="GEO1003"/>
    <x v="2"/>
    <s v="Q2 2021"/>
    <s v="EMEA"/>
  </r>
  <r>
    <x v="42"/>
    <x v="13"/>
    <n v="769"/>
    <n v="7"/>
    <s v="GEO1003"/>
    <x v="2"/>
    <s v="Q1 2021"/>
    <s v="EMEA"/>
  </r>
  <r>
    <x v="42"/>
    <x v="14"/>
    <n v="504"/>
    <n v="7"/>
    <s v="GEO1003"/>
    <x v="2"/>
    <s v="Q1 2021"/>
    <s v="EMEA"/>
  </r>
  <r>
    <x v="42"/>
    <x v="15"/>
    <n v="618"/>
    <n v="7"/>
    <s v="GEO1003"/>
    <x v="2"/>
    <s v="Q1 2021"/>
    <s v="EMEA"/>
  </r>
  <r>
    <x v="43"/>
    <x v="16"/>
    <n v="19825"/>
    <n v="7"/>
    <s v="GEO1003"/>
    <x v="2"/>
    <s v="Q1 2020"/>
    <s v="EMEA"/>
  </r>
  <r>
    <x v="43"/>
    <x v="17"/>
    <n v="28323"/>
    <n v="7"/>
    <s v="GEO1003"/>
    <x v="2"/>
    <s v="Q1 2020"/>
    <s v="EMEA"/>
  </r>
  <r>
    <x v="43"/>
    <x v="0"/>
    <n v="25490"/>
    <n v="7"/>
    <s v="GEO1003"/>
    <x v="2"/>
    <s v="Q1 2020"/>
    <s v="EMEA"/>
  </r>
  <r>
    <x v="43"/>
    <x v="1"/>
    <n v="36816"/>
    <n v="7"/>
    <s v="GEO1003"/>
    <x v="2"/>
    <s v="Q2 2020"/>
    <s v="EMEA"/>
  </r>
  <r>
    <x v="43"/>
    <x v="2"/>
    <n v="28322"/>
    <n v="7"/>
    <s v="GEO1003"/>
    <x v="2"/>
    <s v="Q2 2020"/>
    <s v="EMEA"/>
  </r>
  <r>
    <x v="43"/>
    <x v="3"/>
    <n v="25486"/>
    <n v="7"/>
    <s v="GEO1003"/>
    <x v="2"/>
    <s v="Q2 2020"/>
    <s v="EMEA"/>
  </r>
  <r>
    <x v="43"/>
    <x v="4"/>
    <n v="16995"/>
    <n v="7"/>
    <s v="GEO1003"/>
    <x v="2"/>
    <s v="Q3 2020"/>
    <s v="EMEA"/>
  </r>
  <r>
    <x v="43"/>
    <x v="5"/>
    <n v="19826"/>
    <n v="7"/>
    <s v="GEO1003"/>
    <x v="2"/>
    <s v="Q3 2020"/>
    <s v="EMEA"/>
  </r>
  <r>
    <x v="43"/>
    <x v="6"/>
    <n v="14163"/>
    <n v="7"/>
    <s v="GEO1003"/>
    <x v="2"/>
    <s v="Q3 2020"/>
    <s v="EMEA"/>
  </r>
  <r>
    <x v="43"/>
    <x v="7"/>
    <n v="22655"/>
    <n v="7"/>
    <s v="GEO1003"/>
    <x v="2"/>
    <s v="Q4 2020"/>
    <s v="EMEA"/>
  </r>
  <r>
    <x v="43"/>
    <x v="8"/>
    <n v="19822"/>
    <n v="7"/>
    <s v="GEO1003"/>
    <x v="2"/>
    <s v="Q4 2020"/>
    <s v="EMEA"/>
  </r>
  <r>
    <x v="43"/>
    <x v="9"/>
    <n v="25485"/>
    <n v="7"/>
    <s v="GEO1003"/>
    <x v="2"/>
    <s v="Q4 2020"/>
    <s v="EMEA"/>
  </r>
  <r>
    <x v="43"/>
    <x v="10"/>
    <n v="26509"/>
    <n v="7"/>
    <s v="GEO1003"/>
    <x v="2"/>
    <s v="Q2 2021"/>
    <s v="EMEA"/>
  </r>
  <r>
    <x v="43"/>
    <x v="11"/>
    <n v="28176"/>
    <n v="7"/>
    <s v="GEO1003"/>
    <x v="2"/>
    <s v="Q2 2021"/>
    <s v="EMEA"/>
  </r>
  <r>
    <x v="43"/>
    <x v="12"/>
    <n v="37182"/>
    <n v="7"/>
    <s v="GEO1003"/>
    <x v="2"/>
    <s v="Q2 2021"/>
    <s v="EMEA"/>
  </r>
  <r>
    <x v="43"/>
    <x v="13"/>
    <n v="25741"/>
    <n v="7"/>
    <s v="GEO1003"/>
    <x v="2"/>
    <s v="Q1 2021"/>
    <s v="EMEA"/>
  </r>
  <r>
    <x v="43"/>
    <x v="14"/>
    <n v="28605"/>
    <n v="7"/>
    <s v="GEO1003"/>
    <x v="2"/>
    <s v="Q1 2021"/>
    <s v="EMEA"/>
  </r>
  <r>
    <x v="43"/>
    <x v="15"/>
    <n v="20218"/>
    <n v="7"/>
    <s v="GEO1003"/>
    <x v="2"/>
    <s v="Q1 2021"/>
    <s v="EMEA"/>
  </r>
  <r>
    <x v="44"/>
    <x v="16"/>
    <n v="967"/>
    <n v="7"/>
    <s v="GEO1003"/>
    <x v="2"/>
    <s v="Q1 2020"/>
    <s v="EMEA"/>
  </r>
  <r>
    <x v="44"/>
    <x v="17"/>
    <n v="1088"/>
    <n v="7"/>
    <s v="GEO1003"/>
    <x v="2"/>
    <s v="Q1 2020"/>
    <s v="EMEA"/>
  </r>
  <r>
    <x v="44"/>
    <x v="0"/>
    <n v="1209"/>
    <n v="7"/>
    <s v="GEO1003"/>
    <x v="2"/>
    <s v="Q1 2020"/>
    <s v="EMEA"/>
  </r>
  <r>
    <x v="44"/>
    <x v="1"/>
    <n v="1449"/>
    <n v="7"/>
    <s v="GEO1003"/>
    <x v="2"/>
    <s v="Q2 2020"/>
    <s v="EMEA"/>
  </r>
  <r>
    <x v="44"/>
    <x v="2"/>
    <n v="1327"/>
    <n v="7"/>
    <s v="GEO1003"/>
    <x v="2"/>
    <s v="Q2 2020"/>
    <s v="EMEA"/>
  </r>
  <r>
    <x v="44"/>
    <x v="3"/>
    <n v="964"/>
    <n v="7"/>
    <s v="GEO1003"/>
    <x v="2"/>
    <s v="Q2 2020"/>
    <s v="EMEA"/>
  </r>
  <r>
    <x v="44"/>
    <x v="4"/>
    <n v="844"/>
    <n v="7"/>
    <s v="GEO1003"/>
    <x v="2"/>
    <s v="Q3 2020"/>
    <s v="EMEA"/>
  </r>
  <r>
    <x v="44"/>
    <x v="5"/>
    <n v="728"/>
    <n v="7"/>
    <s v="GEO1003"/>
    <x v="2"/>
    <s v="Q3 2020"/>
    <s v="EMEA"/>
  </r>
  <r>
    <x v="44"/>
    <x v="6"/>
    <n v="729"/>
    <n v="7"/>
    <s v="GEO1003"/>
    <x v="2"/>
    <s v="Q3 2020"/>
    <s v="EMEA"/>
  </r>
  <r>
    <x v="44"/>
    <x v="7"/>
    <n v="849"/>
    <n v="7"/>
    <s v="GEO1003"/>
    <x v="2"/>
    <s v="Q4 2020"/>
    <s v="EMEA"/>
  </r>
  <r>
    <x v="44"/>
    <x v="8"/>
    <n v="970"/>
    <n v="7"/>
    <s v="GEO1003"/>
    <x v="2"/>
    <s v="Q4 2020"/>
    <s v="EMEA"/>
  </r>
  <r>
    <x v="44"/>
    <x v="9"/>
    <n v="965"/>
    <n v="7"/>
    <s v="GEO1003"/>
    <x v="2"/>
    <s v="Q4 2020"/>
    <s v="EMEA"/>
  </r>
  <r>
    <x v="44"/>
    <x v="10"/>
    <n v="985"/>
    <n v="7"/>
    <s v="GEO1003"/>
    <x v="2"/>
    <s v="Q2 2021"/>
    <s v="EMEA"/>
  </r>
  <r>
    <x v="44"/>
    <x v="11"/>
    <n v="1318"/>
    <n v="7"/>
    <s v="GEO1003"/>
    <x v="2"/>
    <s v="Q2 2021"/>
    <s v="EMEA"/>
  </r>
  <r>
    <x v="44"/>
    <x v="12"/>
    <n v="1435"/>
    <n v="7"/>
    <s v="GEO1003"/>
    <x v="2"/>
    <s v="Q2 2021"/>
    <s v="EMEA"/>
  </r>
  <r>
    <x v="44"/>
    <x v="13"/>
    <n v="1221"/>
    <n v="7"/>
    <s v="GEO1003"/>
    <x v="2"/>
    <s v="Q1 2021"/>
    <s v="EMEA"/>
  </r>
  <r>
    <x v="44"/>
    <x v="14"/>
    <n v="1076"/>
    <n v="7"/>
    <s v="GEO1003"/>
    <x v="2"/>
    <s v="Q1 2021"/>
    <s v="EMEA"/>
  </r>
  <r>
    <x v="44"/>
    <x v="15"/>
    <n v="998"/>
    <n v="7"/>
    <s v="GEO1003"/>
    <x v="2"/>
    <s v="Q1 2021"/>
    <s v="EMEA"/>
  </r>
  <r>
    <x v="45"/>
    <x v="16"/>
    <n v="82"/>
    <n v="7"/>
    <s v="GEO1003"/>
    <x v="2"/>
    <s v="Q1 2020"/>
    <s v="EMEA"/>
  </r>
  <r>
    <x v="45"/>
    <x v="17"/>
    <n v="101"/>
    <n v="7"/>
    <s v="GEO1003"/>
    <x v="2"/>
    <s v="Q1 2020"/>
    <s v="EMEA"/>
  </r>
  <r>
    <x v="45"/>
    <x v="0"/>
    <n v="102"/>
    <n v="7"/>
    <s v="GEO1003"/>
    <x v="2"/>
    <s v="Q1 2020"/>
    <s v="EMEA"/>
  </r>
  <r>
    <x v="45"/>
    <x v="1"/>
    <n v="126"/>
    <n v="7"/>
    <s v="GEO1003"/>
    <x v="2"/>
    <s v="Q2 2020"/>
    <s v="EMEA"/>
  </r>
  <r>
    <x v="45"/>
    <x v="2"/>
    <n v="108"/>
    <n v="7"/>
    <s v="GEO1003"/>
    <x v="2"/>
    <s v="Q2 2020"/>
    <s v="EMEA"/>
  </r>
  <r>
    <x v="45"/>
    <x v="3"/>
    <n v="88"/>
    <n v="7"/>
    <s v="GEO1003"/>
    <x v="2"/>
    <s v="Q2 2020"/>
    <s v="EMEA"/>
  </r>
  <r>
    <x v="45"/>
    <x v="4"/>
    <n v="68"/>
    <n v="7"/>
    <s v="GEO1003"/>
    <x v="2"/>
    <s v="Q3 2020"/>
    <s v="EMEA"/>
  </r>
  <r>
    <x v="45"/>
    <x v="5"/>
    <n v="70"/>
    <n v="7"/>
    <s v="GEO1003"/>
    <x v="2"/>
    <s v="Q3 2020"/>
    <s v="EMEA"/>
  </r>
  <r>
    <x v="45"/>
    <x v="6"/>
    <n v="58"/>
    <n v="7"/>
    <s v="GEO1003"/>
    <x v="2"/>
    <s v="Q3 2020"/>
    <s v="EMEA"/>
  </r>
  <r>
    <x v="45"/>
    <x v="7"/>
    <n v="76"/>
    <n v="7"/>
    <s v="GEO1003"/>
    <x v="2"/>
    <s v="Q4 2020"/>
    <s v="EMEA"/>
  </r>
  <r>
    <x v="45"/>
    <x v="8"/>
    <n v="81"/>
    <n v="7"/>
    <s v="GEO1003"/>
    <x v="2"/>
    <s v="Q4 2020"/>
    <s v="EMEA"/>
  </r>
  <r>
    <x v="45"/>
    <x v="9"/>
    <n v="88"/>
    <n v="7"/>
    <s v="GEO1003"/>
    <x v="2"/>
    <s v="Q4 2020"/>
    <s v="EMEA"/>
  </r>
  <r>
    <x v="45"/>
    <x v="10"/>
    <n v="91"/>
    <n v="7"/>
    <s v="GEO1003"/>
    <x v="2"/>
    <s v="Q2 2021"/>
    <s v="EMEA"/>
  </r>
  <r>
    <x v="45"/>
    <x v="11"/>
    <n v="109"/>
    <n v="7"/>
    <s v="GEO1003"/>
    <x v="2"/>
    <s v="Q2 2021"/>
    <s v="EMEA"/>
  </r>
  <r>
    <x v="45"/>
    <x v="12"/>
    <n v="130"/>
    <n v="7"/>
    <s v="GEO1003"/>
    <x v="2"/>
    <s v="Q2 2021"/>
    <s v="EMEA"/>
  </r>
  <r>
    <x v="45"/>
    <x v="13"/>
    <n v="105"/>
    <n v="7"/>
    <s v="GEO1003"/>
    <x v="2"/>
    <s v="Q1 2021"/>
    <s v="EMEA"/>
  </r>
  <r>
    <x v="45"/>
    <x v="14"/>
    <n v="98"/>
    <n v="7"/>
    <s v="GEO1003"/>
    <x v="2"/>
    <s v="Q1 2021"/>
    <s v="EMEA"/>
  </r>
  <r>
    <x v="45"/>
    <x v="15"/>
    <n v="77"/>
    <n v="7"/>
    <s v="GEO1003"/>
    <x v="2"/>
    <s v="Q1 2021"/>
    <s v="EMEA"/>
  </r>
  <r>
    <x v="46"/>
    <x v="16"/>
    <n v="568"/>
    <n v="7"/>
    <s v="GEO1001"/>
    <x v="1"/>
    <s v="Q1 2020"/>
    <s v="NAM"/>
  </r>
  <r>
    <x v="46"/>
    <x v="17"/>
    <n v="636"/>
    <n v="7"/>
    <s v="GEO1001"/>
    <x v="1"/>
    <s v="Q1 2020"/>
    <s v="NAM"/>
  </r>
  <r>
    <x v="46"/>
    <x v="0"/>
    <n v="707"/>
    <n v="7"/>
    <s v="GEO1001"/>
    <x v="1"/>
    <s v="Q1 2020"/>
    <s v="NAM"/>
  </r>
  <r>
    <x v="46"/>
    <x v="1"/>
    <n v="849"/>
    <n v="7"/>
    <s v="GEO1001"/>
    <x v="1"/>
    <s v="Q2 2020"/>
    <s v="NAM"/>
  </r>
  <r>
    <x v="46"/>
    <x v="2"/>
    <n v="779"/>
    <n v="7"/>
    <s v="GEO1001"/>
    <x v="1"/>
    <s v="Q2 2020"/>
    <s v="NAM"/>
  </r>
  <r>
    <x v="46"/>
    <x v="3"/>
    <n v="566"/>
    <n v="7"/>
    <s v="GEO1001"/>
    <x v="1"/>
    <s v="Q2 2020"/>
    <s v="NAM"/>
  </r>
  <r>
    <x v="46"/>
    <x v="4"/>
    <n v="498"/>
    <n v="7"/>
    <s v="GEO1001"/>
    <x v="1"/>
    <s v="Q3 2020"/>
    <s v="NAM"/>
  </r>
  <r>
    <x v="46"/>
    <x v="5"/>
    <n v="426"/>
    <n v="7"/>
    <s v="GEO1001"/>
    <x v="1"/>
    <s v="Q3 2020"/>
    <s v="NAM"/>
  </r>
  <r>
    <x v="46"/>
    <x v="6"/>
    <n v="423"/>
    <n v="7"/>
    <s v="GEO1001"/>
    <x v="1"/>
    <s v="Q3 2020"/>
    <s v="NAM"/>
  </r>
  <r>
    <x v="46"/>
    <x v="7"/>
    <n v="495"/>
    <n v="7"/>
    <s v="GEO1001"/>
    <x v="1"/>
    <s v="Q4 2020"/>
    <s v="NAM"/>
  </r>
  <r>
    <x v="46"/>
    <x v="8"/>
    <n v="569"/>
    <n v="7"/>
    <s v="GEO1001"/>
    <x v="1"/>
    <s v="Q4 2020"/>
    <s v="NAM"/>
  </r>
  <r>
    <x v="46"/>
    <x v="9"/>
    <n v="567"/>
    <n v="7"/>
    <s v="GEO1001"/>
    <x v="1"/>
    <s v="Q4 2020"/>
    <s v="NAM"/>
  </r>
  <r>
    <x v="46"/>
    <x v="10"/>
    <n v="563"/>
    <n v="7"/>
    <s v="GEO1001"/>
    <x v="1"/>
    <s v="Q2 2021"/>
    <s v="NAM"/>
  </r>
  <r>
    <x v="46"/>
    <x v="11"/>
    <n v="789"/>
    <n v="7"/>
    <s v="GEO1001"/>
    <x v="1"/>
    <s v="Q2 2021"/>
    <s v="NAM"/>
  </r>
  <r>
    <x v="46"/>
    <x v="12"/>
    <n v="862"/>
    <n v="7"/>
    <s v="GEO1001"/>
    <x v="1"/>
    <s v="Q2 2021"/>
    <s v="NAM"/>
  </r>
  <r>
    <x v="46"/>
    <x v="13"/>
    <n v="702"/>
    <n v="7"/>
    <s v="GEO1001"/>
    <x v="1"/>
    <s v="Q1 2021"/>
    <s v="NAM"/>
  </r>
  <r>
    <x v="46"/>
    <x v="14"/>
    <n v="652"/>
    <n v="7"/>
    <s v="GEO1001"/>
    <x v="1"/>
    <s v="Q1 2021"/>
    <s v="NAM"/>
  </r>
  <r>
    <x v="46"/>
    <x v="15"/>
    <n v="557"/>
    <n v="7"/>
    <s v="GEO1001"/>
    <x v="1"/>
    <s v="Q1 2021"/>
    <s v="NAM"/>
  </r>
  <r>
    <x v="47"/>
    <x v="16"/>
    <n v="902"/>
    <n v="7"/>
    <s v="GEO1002"/>
    <x v="3"/>
    <s v="Q1 2020"/>
    <s v="APAC"/>
  </r>
  <r>
    <x v="47"/>
    <x v="17"/>
    <n v="897"/>
    <n v="7"/>
    <s v="GEO1002"/>
    <x v="3"/>
    <s v="Q1 2020"/>
    <s v="APAC"/>
  </r>
  <r>
    <x v="47"/>
    <x v="0"/>
    <n v="1112"/>
    <n v="7"/>
    <s v="GEO1002"/>
    <x v="3"/>
    <s v="Q1 2020"/>
    <s v="APAC"/>
  </r>
  <r>
    <x v="47"/>
    <x v="1"/>
    <n v="1214"/>
    <n v="7"/>
    <s v="GEO1002"/>
    <x v="3"/>
    <s v="Q2 2020"/>
    <s v="APAC"/>
  </r>
  <r>
    <x v="47"/>
    <x v="2"/>
    <n v="1219"/>
    <n v="7"/>
    <s v="GEO1002"/>
    <x v="3"/>
    <s v="Q2 2020"/>
    <s v="APAC"/>
  </r>
  <r>
    <x v="47"/>
    <x v="3"/>
    <n v="795"/>
    <n v="7"/>
    <s v="GEO1002"/>
    <x v="3"/>
    <s v="Q2 2020"/>
    <s v="APAC"/>
  </r>
  <r>
    <x v="47"/>
    <x v="4"/>
    <n v="794"/>
    <n v="7"/>
    <s v="GEO1002"/>
    <x v="3"/>
    <s v="Q3 2020"/>
    <s v="APAC"/>
  </r>
  <r>
    <x v="47"/>
    <x v="5"/>
    <n v="581"/>
    <n v="7"/>
    <s v="GEO1002"/>
    <x v="3"/>
    <s v="Q3 2020"/>
    <s v="APAC"/>
  </r>
  <r>
    <x v="47"/>
    <x v="6"/>
    <n v="690"/>
    <n v="7"/>
    <s v="GEO1002"/>
    <x v="3"/>
    <s v="Q3 2020"/>
    <s v="APAC"/>
  </r>
  <r>
    <x v="47"/>
    <x v="7"/>
    <n v="690"/>
    <n v="7"/>
    <s v="GEO1002"/>
    <x v="3"/>
    <s v="Q4 2020"/>
    <s v="APAC"/>
  </r>
  <r>
    <x v="47"/>
    <x v="8"/>
    <n v="899"/>
    <n v="7"/>
    <s v="GEO1002"/>
    <x v="3"/>
    <s v="Q4 2020"/>
    <s v="APAC"/>
  </r>
  <r>
    <x v="47"/>
    <x v="9"/>
    <n v="793"/>
    <n v="7"/>
    <s v="GEO1002"/>
    <x v="3"/>
    <s v="Q4 2020"/>
    <s v="APAC"/>
  </r>
  <r>
    <x v="47"/>
    <x v="10"/>
    <n v="820"/>
    <n v="7"/>
    <s v="GEO1002"/>
    <x v="3"/>
    <s v="Q2 2021"/>
    <s v="APAC"/>
  </r>
  <r>
    <x v="47"/>
    <x v="11"/>
    <n v="1231"/>
    <n v="7"/>
    <s v="GEO1002"/>
    <x v="3"/>
    <s v="Q2 2021"/>
    <s v="APAC"/>
  </r>
  <r>
    <x v="47"/>
    <x v="12"/>
    <n v="1204"/>
    <n v="7"/>
    <s v="GEO1002"/>
    <x v="3"/>
    <s v="Q2 2021"/>
    <s v="APAC"/>
  </r>
  <r>
    <x v="47"/>
    <x v="13"/>
    <n v="1120"/>
    <n v="7"/>
    <s v="GEO1002"/>
    <x v="3"/>
    <s v="Q1 2021"/>
    <s v="APAC"/>
  </r>
  <r>
    <x v="47"/>
    <x v="14"/>
    <n v="945"/>
    <n v="7"/>
    <s v="GEO1002"/>
    <x v="3"/>
    <s v="Q1 2021"/>
    <s v="APAC"/>
  </r>
  <r>
    <x v="47"/>
    <x v="15"/>
    <n v="936"/>
    <n v="7"/>
    <s v="GEO1002"/>
    <x v="3"/>
    <s v="Q1 2021"/>
    <s v="APAC"/>
  </r>
  <r>
    <x v="48"/>
    <x v="16"/>
    <n v="1244"/>
    <n v="7"/>
    <s v="GEO1002"/>
    <x v="3"/>
    <s v="Q1 2020"/>
    <s v="APAC"/>
  </r>
  <r>
    <x v="48"/>
    <x v="17"/>
    <n v="1240"/>
    <n v="7"/>
    <s v="GEO1002"/>
    <x v="3"/>
    <s v="Q1 2020"/>
    <s v="APAC"/>
  </r>
  <r>
    <x v="48"/>
    <x v="0"/>
    <n v="1534"/>
    <n v="7"/>
    <s v="GEO1002"/>
    <x v="3"/>
    <s v="Q1 2020"/>
    <s v="APAC"/>
  </r>
  <r>
    <x v="48"/>
    <x v="1"/>
    <n v="1675"/>
    <n v="7"/>
    <s v="GEO1002"/>
    <x v="3"/>
    <s v="Q2 2020"/>
    <s v="APAC"/>
  </r>
  <r>
    <x v="48"/>
    <x v="2"/>
    <n v="1680"/>
    <n v="7"/>
    <s v="GEO1002"/>
    <x v="3"/>
    <s v="Q2 2020"/>
    <s v="APAC"/>
  </r>
  <r>
    <x v="48"/>
    <x v="3"/>
    <n v="1094"/>
    <n v="7"/>
    <s v="GEO1002"/>
    <x v="3"/>
    <s v="Q2 2020"/>
    <s v="APAC"/>
  </r>
  <r>
    <x v="48"/>
    <x v="4"/>
    <n v="1095"/>
    <n v="7"/>
    <s v="GEO1002"/>
    <x v="3"/>
    <s v="Q3 2020"/>
    <s v="APAC"/>
  </r>
  <r>
    <x v="48"/>
    <x v="5"/>
    <n v="807"/>
    <n v="7"/>
    <s v="GEO1002"/>
    <x v="3"/>
    <s v="Q3 2020"/>
    <s v="APAC"/>
  </r>
  <r>
    <x v="48"/>
    <x v="6"/>
    <n v="950"/>
    <n v="7"/>
    <s v="GEO1002"/>
    <x v="3"/>
    <s v="Q3 2020"/>
    <s v="APAC"/>
  </r>
  <r>
    <x v="48"/>
    <x v="7"/>
    <n v="947"/>
    <n v="7"/>
    <s v="GEO1002"/>
    <x v="3"/>
    <s v="Q4 2020"/>
    <s v="APAC"/>
  </r>
  <r>
    <x v="48"/>
    <x v="8"/>
    <n v="1239"/>
    <n v="7"/>
    <s v="GEO1002"/>
    <x v="3"/>
    <s v="Q4 2020"/>
    <s v="APAC"/>
  </r>
  <r>
    <x v="48"/>
    <x v="9"/>
    <n v="1092"/>
    <n v="7"/>
    <s v="GEO1002"/>
    <x v="3"/>
    <s v="Q4 2020"/>
    <s v="APAC"/>
  </r>
  <r>
    <x v="48"/>
    <x v="10"/>
    <n v="1153"/>
    <n v="7"/>
    <s v="GEO1002"/>
    <x v="3"/>
    <s v="Q2 2021"/>
    <s v="APAC"/>
  </r>
  <r>
    <x v="48"/>
    <x v="11"/>
    <n v="1659"/>
    <n v="7"/>
    <s v="GEO1002"/>
    <x v="3"/>
    <s v="Q2 2021"/>
    <s v="APAC"/>
  </r>
  <r>
    <x v="48"/>
    <x v="12"/>
    <n v="1710"/>
    <n v="7"/>
    <s v="GEO1002"/>
    <x v="3"/>
    <s v="Q2 2021"/>
    <s v="APAC"/>
  </r>
  <r>
    <x v="48"/>
    <x v="13"/>
    <n v="1546"/>
    <n v="7"/>
    <s v="GEO1002"/>
    <x v="3"/>
    <s v="Q1 2021"/>
    <s v="APAC"/>
  </r>
  <r>
    <x v="48"/>
    <x v="14"/>
    <n v="1289"/>
    <n v="7"/>
    <s v="GEO1002"/>
    <x v="3"/>
    <s v="Q1 2021"/>
    <s v="APAC"/>
  </r>
  <r>
    <x v="48"/>
    <x v="15"/>
    <n v="1236"/>
    <n v="7"/>
    <s v="GEO1002"/>
    <x v="3"/>
    <s v="Q1 2021"/>
    <s v="APAC"/>
  </r>
  <r>
    <x v="49"/>
    <x v="16"/>
    <n v="1362"/>
    <n v="7"/>
    <s v="GEO1001"/>
    <x v="1"/>
    <s v="Q1 2020"/>
    <s v="NAM"/>
  </r>
  <r>
    <x v="49"/>
    <x v="17"/>
    <n v="1719"/>
    <n v="7"/>
    <s v="GEO1001"/>
    <x v="1"/>
    <s v="Q1 2020"/>
    <s v="NAM"/>
  </r>
  <r>
    <x v="49"/>
    <x v="0"/>
    <n v="1717"/>
    <n v="7"/>
    <s v="GEO1001"/>
    <x v="1"/>
    <s v="Q1 2020"/>
    <s v="NAM"/>
  </r>
  <r>
    <x v="49"/>
    <x v="1"/>
    <n v="2259"/>
    <n v="7"/>
    <s v="GEO1001"/>
    <x v="1"/>
    <s v="Q2 2020"/>
    <s v="NAM"/>
  </r>
  <r>
    <x v="49"/>
    <x v="2"/>
    <n v="1898"/>
    <n v="7"/>
    <s v="GEO1001"/>
    <x v="1"/>
    <s v="Q2 2020"/>
    <s v="NAM"/>
  </r>
  <r>
    <x v="49"/>
    <x v="3"/>
    <n v="1539"/>
    <n v="7"/>
    <s v="GEO1001"/>
    <x v="1"/>
    <s v="Q2 2020"/>
    <s v="NAM"/>
  </r>
  <r>
    <x v="49"/>
    <x v="4"/>
    <n v="1180"/>
    <n v="7"/>
    <s v="GEO1001"/>
    <x v="1"/>
    <s v="Q3 2020"/>
    <s v="NAM"/>
  </r>
  <r>
    <x v="49"/>
    <x v="5"/>
    <n v="1175"/>
    <n v="7"/>
    <s v="GEO1001"/>
    <x v="1"/>
    <s v="Q3 2020"/>
    <s v="NAM"/>
  </r>
  <r>
    <x v="49"/>
    <x v="6"/>
    <n v="999"/>
    <n v="7"/>
    <s v="GEO1001"/>
    <x v="1"/>
    <s v="Q3 2020"/>
    <s v="NAM"/>
  </r>
  <r>
    <x v="49"/>
    <x v="7"/>
    <n v="1361"/>
    <n v="7"/>
    <s v="GEO1001"/>
    <x v="1"/>
    <s v="Q4 2020"/>
    <s v="NAM"/>
  </r>
  <r>
    <x v="49"/>
    <x v="8"/>
    <n v="1358"/>
    <n v="7"/>
    <s v="GEO1001"/>
    <x v="1"/>
    <s v="Q4 2020"/>
    <s v="NAM"/>
  </r>
  <r>
    <x v="49"/>
    <x v="9"/>
    <n v="1542"/>
    <n v="7"/>
    <s v="GEO1001"/>
    <x v="1"/>
    <s v="Q4 2020"/>
    <s v="NAM"/>
  </r>
  <r>
    <x v="49"/>
    <x v="10"/>
    <n v="1553"/>
    <n v="7"/>
    <s v="GEO1001"/>
    <x v="1"/>
    <s v="Q2 2021"/>
    <s v="NAM"/>
  </r>
  <r>
    <x v="49"/>
    <x v="11"/>
    <n v="1998"/>
    <n v="7"/>
    <s v="GEO1001"/>
    <x v="1"/>
    <s v="Q2 2021"/>
    <s v="NAM"/>
  </r>
  <r>
    <x v="49"/>
    <x v="12"/>
    <n v="2309"/>
    <n v="7"/>
    <s v="GEO1001"/>
    <x v="1"/>
    <s v="Q2 2021"/>
    <s v="NAM"/>
  </r>
  <r>
    <x v="49"/>
    <x v="13"/>
    <n v="1701"/>
    <n v="7"/>
    <s v="GEO1001"/>
    <x v="1"/>
    <s v="Q1 2021"/>
    <s v="NAM"/>
  </r>
  <r>
    <x v="49"/>
    <x v="14"/>
    <n v="1790"/>
    <n v="7"/>
    <s v="GEO1001"/>
    <x v="1"/>
    <s v="Q1 2021"/>
    <s v="NAM"/>
  </r>
  <r>
    <x v="49"/>
    <x v="15"/>
    <n v="1353"/>
    <n v="7"/>
    <s v="GEO1001"/>
    <x v="1"/>
    <s v="Q1 2021"/>
    <s v="NAM"/>
  </r>
  <r>
    <x v="50"/>
    <x v="16"/>
    <n v="28034"/>
    <n v="7"/>
    <s v="GEO1001"/>
    <x v="1"/>
    <s v="Q1 2020"/>
    <s v="NAM"/>
  </r>
  <r>
    <x v="50"/>
    <x v="17"/>
    <n v="24922"/>
    <n v="7"/>
    <s v="GEO1001"/>
    <x v="1"/>
    <s v="Q1 2020"/>
    <s v="NAM"/>
  </r>
  <r>
    <x v="50"/>
    <x v="0"/>
    <n v="34268"/>
    <n v="7"/>
    <s v="GEO1001"/>
    <x v="1"/>
    <s v="Q1 2020"/>
    <s v="NAM"/>
  </r>
  <r>
    <x v="50"/>
    <x v="1"/>
    <n v="34268"/>
    <n v="7"/>
    <s v="GEO1001"/>
    <x v="1"/>
    <s v="Q2 2020"/>
    <s v="NAM"/>
  </r>
  <r>
    <x v="50"/>
    <x v="2"/>
    <n v="37380"/>
    <n v="7"/>
    <s v="GEO1001"/>
    <x v="1"/>
    <s v="Q2 2020"/>
    <s v="NAM"/>
  </r>
  <r>
    <x v="50"/>
    <x v="3"/>
    <n v="21809"/>
    <n v="7"/>
    <s v="GEO1001"/>
    <x v="1"/>
    <s v="Q2 2020"/>
    <s v="NAM"/>
  </r>
  <r>
    <x v="50"/>
    <x v="4"/>
    <n v="24920"/>
    <n v="7"/>
    <s v="GEO1001"/>
    <x v="1"/>
    <s v="Q3 2020"/>
    <s v="NAM"/>
  </r>
  <r>
    <x v="50"/>
    <x v="5"/>
    <n v="15576"/>
    <n v="7"/>
    <s v="GEO1001"/>
    <x v="1"/>
    <s v="Q3 2020"/>
    <s v="NAM"/>
  </r>
  <r>
    <x v="50"/>
    <x v="6"/>
    <n v="21809"/>
    <n v="7"/>
    <s v="GEO1001"/>
    <x v="1"/>
    <s v="Q3 2020"/>
    <s v="NAM"/>
  </r>
  <r>
    <x v="50"/>
    <x v="7"/>
    <n v="18694"/>
    <n v="7"/>
    <s v="GEO1001"/>
    <x v="1"/>
    <s v="Q4 2020"/>
    <s v="NAM"/>
  </r>
  <r>
    <x v="50"/>
    <x v="8"/>
    <n v="28037"/>
    <n v="7"/>
    <s v="GEO1001"/>
    <x v="1"/>
    <s v="Q4 2020"/>
    <s v="NAM"/>
  </r>
  <r>
    <x v="50"/>
    <x v="9"/>
    <n v="21809"/>
    <n v="7"/>
    <s v="GEO1001"/>
    <x v="1"/>
    <s v="Q4 2020"/>
    <s v="NAM"/>
  </r>
  <r>
    <x v="50"/>
    <x v="10"/>
    <n v="22463"/>
    <n v="7"/>
    <s v="GEO1001"/>
    <x v="1"/>
    <s v="Q2 2021"/>
    <s v="NAM"/>
  </r>
  <r>
    <x v="50"/>
    <x v="11"/>
    <n v="38501"/>
    <n v="7"/>
    <s v="GEO1001"/>
    <x v="1"/>
    <s v="Q2 2021"/>
    <s v="NAM"/>
  </r>
  <r>
    <x v="50"/>
    <x v="12"/>
    <n v="33923"/>
    <n v="7"/>
    <s v="GEO1001"/>
    <x v="1"/>
    <s v="Q2 2021"/>
    <s v="NAM"/>
  </r>
  <r>
    <x v="50"/>
    <x v="13"/>
    <n v="35291"/>
    <n v="7"/>
    <s v="GEO1001"/>
    <x v="1"/>
    <s v="Q1 2021"/>
    <s v="NAM"/>
  </r>
  <r>
    <x v="50"/>
    <x v="14"/>
    <n v="24798"/>
    <n v="7"/>
    <s v="GEO1001"/>
    <x v="1"/>
    <s v="Q1 2021"/>
    <s v="NAM"/>
  </r>
  <r>
    <x v="50"/>
    <x v="15"/>
    <n v="29157"/>
    <n v="7"/>
    <s v="GEO1001"/>
    <x v="1"/>
    <s v="Q1 2021"/>
    <s v="NAM"/>
  </r>
  <r>
    <x v="51"/>
    <x v="16"/>
    <n v="142"/>
    <n v="7"/>
    <s v="GEO1002"/>
    <x v="3"/>
    <s v="Q1 2020"/>
    <s v="APAC"/>
  </r>
  <r>
    <x v="51"/>
    <x v="17"/>
    <n v="125"/>
    <n v="7"/>
    <s v="GEO1002"/>
    <x v="3"/>
    <s v="Q1 2020"/>
    <s v="APAC"/>
  </r>
  <r>
    <x v="51"/>
    <x v="0"/>
    <n v="171"/>
    <n v="7"/>
    <s v="GEO1002"/>
    <x v="3"/>
    <s v="Q1 2020"/>
    <s v="APAC"/>
  </r>
  <r>
    <x v="51"/>
    <x v="1"/>
    <n v="168"/>
    <n v="7"/>
    <s v="GEO1002"/>
    <x v="3"/>
    <s v="Q2 2020"/>
    <s v="APAC"/>
  </r>
  <r>
    <x v="51"/>
    <x v="2"/>
    <n v="183"/>
    <n v="7"/>
    <s v="GEO1002"/>
    <x v="3"/>
    <s v="Q2 2020"/>
    <s v="APAC"/>
  </r>
  <r>
    <x v="51"/>
    <x v="3"/>
    <n v="109"/>
    <n v="7"/>
    <s v="GEO1002"/>
    <x v="3"/>
    <s v="Q2 2020"/>
    <s v="APAC"/>
  </r>
  <r>
    <x v="51"/>
    <x v="4"/>
    <n v="125"/>
    <n v="7"/>
    <s v="GEO1002"/>
    <x v="3"/>
    <s v="Q3 2020"/>
    <s v="APAC"/>
  </r>
  <r>
    <x v="51"/>
    <x v="5"/>
    <n v="80"/>
    <n v="7"/>
    <s v="GEO1002"/>
    <x v="3"/>
    <s v="Q3 2020"/>
    <s v="APAC"/>
  </r>
  <r>
    <x v="51"/>
    <x v="6"/>
    <n v="111"/>
    <n v="7"/>
    <s v="GEO1002"/>
    <x v="3"/>
    <s v="Q3 2020"/>
    <s v="APAC"/>
  </r>
  <r>
    <x v="51"/>
    <x v="7"/>
    <n v="96"/>
    <n v="7"/>
    <s v="GEO1002"/>
    <x v="3"/>
    <s v="Q4 2020"/>
    <s v="APAC"/>
  </r>
  <r>
    <x v="51"/>
    <x v="8"/>
    <n v="136"/>
    <n v="7"/>
    <s v="GEO1002"/>
    <x v="3"/>
    <s v="Q4 2020"/>
    <s v="APAC"/>
  </r>
  <r>
    <x v="51"/>
    <x v="9"/>
    <n v="107"/>
    <n v="7"/>
    <s v="GEO1002"/>
    <x v="3"/>
    <s v="Q4 2020"/>
    <s v="APAC"/>
  </r>
  <r>
    <x v="51"/>
    <x v="14"/>
    <n v="126"/>
    <n v="7"/>
    <s v="GEO1002"/>
    <x v="3"/>
    <s v="Q1 2021"/>
    <s v="APAC"/>
  </r>
  <r>
    <x v="51"/>
    <x v="15"/>
    <n v="140"/>
    <n v="7"/>
    <s v="GEO1002"/>
    <x v="3"/>
    <s v="Q1 2021"/>
    <s v="APAC"/>
  </r>
  <r>
    <x v="52"/>
    <x v="16"/>
    <n v="220"/>
    <n v="7"/>
    <s v="GEO1002"/>
    <x v="3"/>
    <s v="Q1 2020"/>
    <s v="APAC"/>
  </r>
  <r>
    <x v="52"/>
    <x v="17"/>
    <n v="219"/>
    <n v="7"/>
    <s v="GEO1002"/>
    <x v="3"/>
    <s v="Q1 2020"/>
    <s v="APAC"/>
  </r>
  <r>
    <x v="52"/>
    <x v="0"/>
    <n v="266"/>
    <n v="7"/>
    <s v="GEO1002"/>
    <x v="3"/>
    <s v="Q1 2020"/>
    <s v="APAC"/>
  </r>
  <r>
    <x v="52"/>
    <x v="1"/>
    <n v="294"/>
    <n v="7"/>
    <s v="GEO1002"/>
    <x v="3"/>
    <s v="Q2 2020"/>
    <s v="APAC"/>
  </r>
  <r>
    <x v="52"/>
    <x v="2"/>
    <n v="295"/>
    <n v="7"/>
    <s v="GEO1002"/>
    <x v="3"/>
    <s v="Q2 2020"/>
    <s v="APAC"/>
  </r>
  <r>
    <x v="52"/>
    <x v="3"/>
    <n v="193"/>
    <n v="7"/>
    <s v="GEO1002"/>
    <x v="3"/>
    <s v="Q2 2020"/>
    <s v="APAC"/>
  </r>
  <r>
    <x v="52"/>
    <x v="4"/>
    <n v="190"/>
    <n v="7"/>
    <s v="GEO1002"/>
    <x v="3"/>
    <s v="Q3 2020"/>
    <s v="APAC"/>
  </r>
  <r>
    <x v="52"/>
    <x v="5"/>
    <n v="143"/>
    <n v="7"/>
    <s v="GEO1002"/>
    <x v="3"/>
    <s v="Q3 2020"/>
    <s v="APAC"/>
  </r>
  <r>
    <x v="52"/>
    <x v="6"/>
    <n v="170"/>
    <n v="7"/>
    <s v="GEO1002"/>
    <x v="3"/>
    <s v="Q3 2020"/>
    <s v="APAC"/>
  </r>
  <r>
    <x v="52"/>
    <x v="7"/>
    <n v="170"/>
    <n v="7"/>
    <s v="GEO1002"/>
    <x v="3"/>
    <s v="Q4 2020"/>
    <s v="APAC"/>
  </r>
  <r>
    <x v="52"/>
    <x v="8"/>
    <n v="214"/>
    <n v="7"/>
    <s v="GEO1002"/>
    <x v="3"/>
    <s v="Q4 2020"/>
    <s v="APAC"/>
  </r>
  <r>
    <x v="52"/>
    <x v="9"/>
    <n v="194"/>
    <n v="7"/>
    <s v="GEO1002"/>
    <x v="3"/>
    <s v="Q4 2020"/>
    <s v="APAC"/>
  </r>
  <r>
    <x v="52"/>
    <x v="10"/>
    <n v="195"/>
    <n v="7"/>
    <s v="GEO1002"/>
    <x v="3"/>
    <s v="Q2 2021"/>
    <s v="APAC"/>
  </r>
  <r>
    <x v="52"/>
    <x v="11"/>
    <n v="290"/>
    <n v="7"/>
    <s v="GEO1002"/>
    <x v="3"/>
    <s v="Q2 2021"/>
    <s v="APAC"/>
  </r>
  <r>
    <x v="52"/>
    <x v="12"/>
    <n v="294"/>
    <n v="7"/>
    <s v="GEO1002"/>
    <x v="3"/>
    <s v="Q2 2021"/>
    <s v="APAC"/>
  </r>
  <r>
    <x v="52"/>
    <x v="13"/>
    <n v="270"/>
    <n v="7"/>
    <s v="GEO1002"/>
    <x v="3"/>
    <s v="Q1 2021"/>
    <s v="APAC"/>
  </r>
  <r>
    <x v="52"/>
    <x v="14"/>
    <n v="224"/>
    <n v="7"/>
    <s v="GEO1002"/>
    <x v="3"/>
    <s v="Q1 2021"/>
    <s v="APAC"/>
  </r>
  <r>
    <x v="52"/>
    <x v="15"/>
    <n v="222"/>
    <n v="7"/>
    <s v="GEO1002"/>
    <x v="3"/>
    <s v="Q1 2021"/>
    <s v="APA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7F7A0-9E80-4C92-8217-E0EE914F52CE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31" firstHeaderRow="1" firstDataRow="2" firstDataCol="1"/>
  <pivotFields count="10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Col" showAll="0" sortType="descending" defaultSubtotal="0">
      <items count="4">
        <item x="1"/>
        <item x="0"/>
        <item x="2"/>
        <item x="3"/>
      </items>
    </pivotField>
    <pivotField showAll="0" defaultSubtotal="0"/>
    <pivotField showAll="0" defaultSubtota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5"/>
  </colFields>
  <colItems count="4">
    <i>
      <x/>
    </i>
    <i>
      <x v="1"/>
    </i>
    <i>
      <x v="2"/>
    </i>
    <i>
      <x v="3"/>
    </i>
  </colItems>
  <dataFields count="1">
    <dataField name="Sum of Vol" fld="2" baseField="0" baseItem="0" numFmtId="164"/>
  </dataFields>
  <formats count="18"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9" type="button" dataOnly="0" labelOnly="1" outline="0" axis="axisRow" fieldPosition="0"/>
    </format>
    <format dxfId="52">
      <pivotArea field="8" type="button" dataOnly="0" labelOnly="1" outline="0" axis="axisRow" fieldPosition="1"/>
    </format>
    <format dxfId="51">
      <pivotArea field="1" type="button" dataOnly="0" labelOnly="1" outline="0" axis="axisRow" fieldPosition="2"/>
    </format>
    <format dxfId="50">
      <pivotArea field="5" type="button" dataOnly="0" labelOnly="1" outline="0" axis="axisCol" fieldPosition="0"/>
    </format>
    <format dxfId="49">
      <pivotArea dataOnly="0" labelOnly="1" fieldPosition="0">
        <references count="1">
          <reference field="5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46">
      <pivotArea dataOnly="0" labelOnly="1" grandCol="1" outline="0" fieldPosition="0"/>
    </format>
    <format dxfId="45">
      <pivotArea outline="0" collapsedLevelsAreSubtotals="1" fieldPosition="0"/>
    </format>
    <format dxfId="44">
      <pivotArea field="5" type="button" dataOnly="0" labelOnly="1" outline="0" axis="axisCol" fieldPosition="0"/>
    </format>
    <format dxfId="43">
      <pivotArea dataOnly="0" labelOnly="1" fieldPosition="0">
        <references count="1">
          <reference field="5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9" count="1">
            <x v="1"/>
          </reference>
        </references>
      </pivotArea>
    </format>
    <format dxfId="40">
      <pivotArea dataOnly="0" labelOnly="1" fieldPosition="0">
        <references count="1">
          <reference field="9" count="1">
            <x v="2"/>
          </reference>
        </references>
      </pivotArea>
    </format>
    <format dxfId="39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CE8F2-DD3D-40FB-9D57-5C6FFA8F00C4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outline="1" outlineData="1" compactData="0" multipleFieldFilters="0">
  <location ref="A20:H80" firstHeaderRow="1" firstDataRow="4" firstDataCol="2"/>
  <pivotFields count="10">
    <pivotField axis="axisRow" compact="0" showAll="0" sortType="descending" defaultSubtotal="0">
      <items count="53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4">
        <item sd="0" x="0"/>
        <item x="1"/>
        <item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7">
    <i>
      <x v="3"/>
    </i>
    <i r="1">
      <x v="21"/>
    </i>
    <i r="1">
      <x v="2"/>
    </i>
    <i r="1">
      <x v="36"/>
    </i>
    <i r="1">
      <x v="42"/>
    </i>
    <i r="1">
      <x v="41"/>
    </i>
    <i r="1">
      <x v="48"/>
    </i>
    <i r="1">
      <x v="38"/>
    </i>
    <i r="1">
      <x v="24"/>
    </i>
    <i r="1">
      <x v="33"/>
    </i>
    <i r="1">
      <x v="26"/>
    </i>
    <i r="1">
      <x v="3"/>
    </i>
    <i r="1">
      <x v="16"/>
    </i>
    <i r="1">
      <x v="13"/>
    </i>
    <i r="1">
      <x v="28"/>
    </i>
    <i r="1">
      <x v="49"/>
    </i>
    <i r="1">
      <x v="51"/>
    </i>
    <i r="1">
      <x v="23"/>
    </i>
    <i r="1">
      <x v="30"/>
    </i>
    <i r="1">
      <x v="6"/>
    </i>
    <i r="1">
      <x v="29"/>
    </i>
    <i>
      <x v="1"/>
    </i>
    <i r="1">
      <x v="9"/>
    </i>
    <i r="1">
      <x v="18"/>
    </i>
    <i r="1">
      <x v="8"/>
    </i>
    <i r="1">
      <x v="20"/>
    </i>
    <i r="1">
      <x v="50"/>
    </i>
    <i r="1">
      <x v="10"/>
    </i>
    <i r="1">
      <x v="43"/>
    </i>
    <i r="1">
      <x v="7"/>
    </i>
    <i>
      <x/>
    </i>
    <i r="1">
      <x v="31"/>
    </i>
    <i r="1">
      <x v="19"/>
    </i>
    <i r="1">
      <x v="12"/>
    </i>
    <i r="1">
      <x v="4"/>
    </i>
    <i r="1">
      <x v="45"/>
    </i>
    <i r="1">
      <x v="5"/>
    </i>
    <i r="1">
      <x v="40"/>
    </i>
    <i r="1">
      <x v="25"/>
    </i>
    <i r="1">
      <x v="27"/>
    </i>
    <i r="1">
      <x v="17"/>
    </i>
    <i r="1">
      <x v="34"/>
    </i>
    <i r="1">
      <x/>
    </i>
    <i r="1">
      <x v="1"/>
    </i>
    <i r="1">
      <x v="14"/>
    </i>
    <i>
      <x v="2"/>
    </i>
    <i r="1">
      <x v="35"/>
    </i>
    <i r="1">
      <x v="11"/>
    </i>
    <i r="1">
      <x v="39"/>
    </i>
    <i r="1">
      <x v="15"/>
    </i>
    <i r="1">
      <x v="46"/>
    </i>
    <i r="1">
      <x v="52"/>
    </i>
    <i r="1">
      <x v="47"/>
    </i>
    <i r="1">
      <x v="37"/>
    </i>
    <i r="1">
      <x v="32"/>
    </i>
    <i r="1">
      <x v="22"/>
    </i>
    <i r="1">
      <x v="44"/>
    </i>
  </rowItems>
  <colFields count="3">
    <field x="9"/>
    <field x="8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25"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field="9" type="button" dataOnly="0" labelOnly="1" outline="0" axis="axisCol" fieldPosition="0"/>
    </format>
    <format dxfId="88">
      <pivotArea field="8" type="button" dataOnly="0" labelOnly="1" outline="0" axis="axisCol" fieldPosition="1"/>
    </format>
    <format dxfId="87">
      <pivotArea field="1" type="button" dataOnly="0" labelOnly="1" outline="0" axis="axisCol" fieldPosition="2"/>
    </format>
    <format dxfId="86">
      <pivotArea field="5" type="button" dataOnly="0" labelOnly="1" outline="0" axis="axisRow" fieldPosition="0"/>
    </format>
    <format dxfId="85">
      <pivotArea dataOnly="0" labelOnly="1" fieldPosition="0">
        <references count="1">
          <reference field="5" count="0"/>
        </references>
      </pivotArea>
    </format>
    <format dxfId="84">
      <pivotArea dataOnly="0" labelOnly="1" grandRow="1" outline="0" fieldPosition="0"/>
    </format>
    <format dxfId="83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82">
      <pivotArea dataOnly="0" labelOnly="1" grandCol="1" outline="0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type="origin" dataOnly="0" labelOnly="1" outline="0" fieldPosition="0"/>
    </format>
    <format dxfId="78">
      <pivotArea field="9" type="button" dataOnly="0" labelOnly="1" outline="0" axis="axisCol" fieldPosition="0"/>
    </format>
    <format dxfId="77">
      <pivotArea field="8" type="button" dataOnly="0" labelOnly="1" outline="0" axis="axisCol" fieldPosition="1"/>
    </format>
    <format dxfId="76">
      <pivotArea field="1" type="button" dataOnly="0" labelOnly="1" outline="0" axis="axisCol" fieldPosition="2"/>
    </format>
    <format dxfId="75">
      <pivotArea type="topRight" dataOnly="0" labelOnly="1" outline="0" fieldPosition="0"/>
    </format>
    <format dxfId="74">
      <pivotArea field="5" type="button" dataOnly="0" labelOnly="1" outline="0" axis="axisRow" fieldPosition="0"/>
    </format>
    <format dxfId="73">
      <pivotArea dataOnly="0" labelOnly="1" fieldPosition="0">
        <references count="1">
          <reference field="5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70">
      <pivotArea dataOnly="0" labelOnly="1" fieldPosition="0">
        <references count="2">
          <reference field="8" count="4">
            <x v="1"/>
            <x v="2"/>
            <x v="3"/>
            <x v="4"/>
          </reference>
          <reference field="9" count="1" selected="0">
            <x v="1"/>
          </reference>
        </references>
      </pivotArea>
    </format>
    <format dxfId="69">
      <pivotArea dataOnly="0" labelOnly="1" fieldPosition="0">
        <references count="2">
          <reference field="8" count="2">
            <x v="1"/>
            <x v="2"/>
          </reference>
          <reference field="9" count="1" selected="0">
            <x v="2"/>
          </reference>
        </references>
      </pivotArea>
    </format>
    <format dxfId="68">
      <pivotArea dataOnly="0" labelOnly="1" outline="0" fieldPosition="0">
        <references count="1">
          <reference field="5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3DE68-A305-4302-8FC2-762C3F43F9F0}" name="PivotTable4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G11" firstHeaderRow="1" firstDataRow="4" firstDataCol="1"/>
  <pivotFields count="10"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/>
    <pivotField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3">
    <field x="9"/>
    <field x="8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24">
    <format dxfId="116">
      <pivotArea type="all" dataOnly="0" outline="0" fieldPosition="0"/>
    </format>
    <format dxfId="115">
      <pivotArea outline="0" collapsedLevelsAreSubtotals="1" fieldPosition="0"/>
    </format>
    <format dxfId="114">
      <pivotArea type="origin" dataOnly="0" labelOnly="1" outline="0" fieldPosition="0"/>
    </format>
    <format dxfId="113">
      <pivotArea field="9" type="button" dataOnly="0" labelOnly="1" outline="0" axis="axisCol" fieldPosition="0"/>
    </format>
    <format dxfId="112">
      <pivotArea field="8" type="button" dataOnly="0" labelOnly="1" outline="0" axis="axisCol" fieldPosition="1"/>
    </format>
    <format dxfId="111">
      <pivotArea field="1" type="button" dataOnly="0" labelOnly="1" outline="0" axis="axisCol" fieldPosition="2"/>
    </format>
    <format dxfId="110">
      <pivotArea field="5" type="button" dataOnly="0" labelOnly="1" outline="0" axis="axisRow" fieldPosition="0"/>
    </format>
    <format dxfId="109">
      <pivotArea dataOnly="0" labelOnly="1" fieldPosition="0">
        <references count="1">
          <reference field="5" count="0"/>
        </references>
      </pivotArea>
    </format>
    <format dxfId="108">
      <pivotArea dataOnly="0" labelOnly="1" grandRow="1" outline="0" fieldPosition="0"/>
    </format>
    <format dxfId="107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106">
      <pivotArea dataOnly="0" labelOnly="1" grandCol="1" outline="0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field="9" type="button" dataOnly="0" labelOnly="1" outline="0" axis="axisCol" fieldPosition="0"/>
    </format>
    <format dxfId="101">
      <pivotArea field="8" type="button" dataOnly="0" labelOnly="1" outline="0" axis="axisCol" fieldPosition="1"/>
    </format>
    <format dxfId="100">
      <pivotArea field="1" type="button" dataOnly="0" labelOnly="1" outline="0" axis="axisCol" fieldPosition="2"/>
    </format>
    <format dxfId="99">
      <pivotArea type="topRight" dataOnly="0" labelOnly="1" outline="0" fieldPosition="0"/>
    </format>
    <format dxfId="98">
      <pivotArea field="5" type="button" dataOnly="0" labelOnly="1" outline="0" axis="axisRow" fieldPosition="0"/>
    </format>
    <format dxfId="97">
      <pivotArea dataOnly="0" labelOnly="1" fieldPosition="0">
        <references count="1">
          <reference field="5" count="0"/>
        </references>
      </pivotArea>
    </format>
    <format dxfId="96">
      <pivotArea dataOnly="0" labelOnly="1" grandRow="1" outline="0" fieldPosition="0"/>
    </format>
    <format dxfId="95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94">
      <pivotArea dataOnly="0" labelOnly="1" fieldPosition="0">
        <references count="2">
          <reference field="8" count="4">
            <x v="1"/>
            <x v="2"/>
            <x v="3"/>
            <x v="4"/>
          </reference>
          <reference field="9" count="1" selected="0">
            <x v="1"/>
          </reference>
        </references>
      </pivotArea>
    </format>
    <format dxfId="93">
      <pivotArea dataOnly="0" labelOnly="1" fieldPosition="0">
        <references count="2">
          <reference field="8" count="2">
            <x v="1"/>
            <x v="2"/>
          </reference>
          <reference field="9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DCE773-A6B0-47B6-998F-968EDFAFA7CE}" name="Table9" displayName="Table9" ref="A1:H56" totalsRowShown="0">
  <autoFilter ref="A1:H56" xr:uid="{BDDCE773-A6B0-47B6-998F-968EDFAFA7CE}"/>
  <tableColumns count="8">
    <tableColumn id="1" xr3:uid="{61809A98-5DDB-4428-9FFE-87968BD4F58C}" name="CLID"/>
    <tableColumn id="2" xr3:uid="{96FD84B3-0E6F-419A-8B26-C3167A3D8DCF}" name="Date" dataDxfId="117"/>
    <tableColumn id="3" xr3:uid="{8407E07A-8BBB-4A2B-A9FE-36FF86703B41}" name="Vol"/>
    <tableColumn id="4" xr3:uid="{B842D6E3-029A-42F4-8752-D31F08F246D1}" name="LEN"/>
    <tableColumn id="5" xr3:uid="{3C6A9124-A4D0-48F7-9958-41E7B5D100A6}" name="INDEX MATCH"/>
    <tableColumn id="6" xr3:uid="{092FAB51-D2D0-416D-A66C-A4C587353228}" name="REGION"/>
    <tableColumn id="7" xr3:uid="{00A4FB50-B6A7-45B9-AF60-B544BCA5B2C1}" name="QUARTER"/>
    <tableColumn id="8" xr3:uid="{23D4348F-AB67-425D-85B2-3858B397EAFE}" name="Region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F8B536-5DD4-452E-9E37-19F5DEA191D4}" name="VolByCLient" displayName="VolByCLient" ref="A1:H908" totalsRowShown="0" headerRowDxfId="67">
  <autoFilter ref="A1:H908" xr:uid="{20F8B536-5DD4-452E-9E37-19F5DEA191D4}"/>
  <tableColumns count="8">
    <tableColumn id="1" xr3:uid="{221ABF8B-9A8F-4524-8BF2-FF7649405965}" name="CLID"/>
    <tableColumn id="2" xr3:uid="{6F57801F-3289-40A0-81D9-5A6FEA9877E1}" name="Date"/>
    <tableColumn id="3" xr3:uid="{79864AB2-2E1F-4098-97A3-51336C74D964}" name="Vol" dataDxfId="66" dataCellStyle="Comma"/>
    <tableColumn id="4" xr3:uid="{45B61DC3-5B44-4323-9E5F-B7635CC8C27D}" name="LEN" dataDxfId="65">
      <calculatedColumnFormula>LEN(VolByCLient[[#This Row],[CLID]])</calculatedColumnFormula>
    </tableColumn>
    <tableColumn id="5" xr3:uid="{7002368C-D2B3-4322-8D69-BB387B057909}" name="INDEX MATCH" dataDxfId="64">
      <calculatedColumnFormula>INDEX(Table6[GEOID],MATCH(VolByCLient[CLID],Table6[right],0))</calculatedColumnFormula>
    </tableColumn>
    <tableColumn id="7" xr3:uid="{B13CEDC8-D661-43F6-89DD-E5D1C9D92825}" name="REGION" dataDxfId="63">
      <calculatedColumnFormula>VLOOKUP(VolByCLient[INDEX MATCH],GEONAMES[[#Headers],[#Data],[GEOID]:[GEONAME]],2,FALSE)</calculatedColumnFormula>
    </tableColumn>
    <tableColumn id="8" xr3:uid="{4DE35802-A9EB-4215-A138-C81E9D82C9DC}" name="QUARTER" dataDxfId="62">
      <calculatedColumnFormula>"Q"&amp;ROUNDUP(MONTH(VolByCLient[[#This Row],[Date]])/3,0)&amp;" "&amp;YEAR(VolByCLient[[#This Row],[Date]])</calculatedColumnFormula>
    </tableColumn>
    <tableColumn id="9" xr3:uid="{DEBFD2D7-7A62-4264-ABB9-1E1BDA805F20}" name="Region2" dataDxfId="61">
      <calculatedColumnFormula>VLOOKUP(VolByCLient[[#This Row],[INDEX MATCH]],GEONAMES[[GEOID]:[GEONAME]],2,FALSE)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220DD4-937E-46BA-8217-8B841939B8B9}" name="Table8" displayName="Table8" ref="J1:L7" totalsRowShown="0" headerRowDxfId="60">
  <autoFilter ref="J1:L7" xr:uid="{04220DD4-937E-46BA-8217-8B841939B8B9}"/>
  <tableColumns count="3">
    <tableColumn id="1" xr3:uid="{943865AD-2DA4-4316-A458-995E8B71C937}" name="Date Start" dataDxfId="59">
      <calculatedColumnFormula>K1+1</calculatedColumnFormula>
    </tableColumn>
    <tableColumn id="2" xr3:uid="{6C2D55FE-78D6-41FA-97D2-CECDE732E732}" name="Date End" dataDxfId="58"/>
    <tableColumn id="3" xr3:uid="{EE9C4E1E-DE82-422B-9136-CFE8AAAC139B}" name="Name" dataDxfId="5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E86437-5886-49C8-A324-9D182D9313A9}" name="Table6" displayName="Table6" ref="A1:G54" totalsRowShown="0" headerRowDxfId="20" dataDxfId="19">
  <autoFilter ref="A1:G54" xr:uid="{42E86437-5886-49C8-A324-9D182D9313A9}"/>
  <tableColumns count="7">
    <tableColumn id="1" xr3:uid="{EC198E78-1869-4DE1-BE4E-B0D69F5D27C6}" name="CLID" dataDxfId="18"/>
    <tableColumn id="2" xr3:uid="{0CA2A7AF-82F8-4AB7-B2E6-5E5D14DCB1FB}" name="GEOID" dataDxfId="17"/>
    <tableColumn id="4" xr3:uid="{EE565277-C1F0-4B93-938F-42328DFA6867}" name="LEN" dataDxfId="16">
      <calculatedColumnFormula>LEN(Table6[[#This Row],[CLID]])</calculatedColumnFormula>
    </tableColumn>
    <tableColumn id="5" xr3:uid="{5E44282F-92BA-4743-9B8E-6470DF4A47AE}" name="mid" dataDxfId="15">
      <calculatedColumnFormula>MID(Table6[[#This Row],[CLID]],3,7)</calculatedColumnFormula>
    </tableColumn>
    <tableColumn id="6" xr3:uid="{718C6421-DBE2-4040-B4D9-2150889AB260}" name="right" dataDxfId="14">
      <calculatedColumnFormula>RIGHT(Table6[[#This Row],[CLID]],7)</calculatedColumnFormula>
    </tableColumn>
    <tableColumn id="7" xr3:uid="{356F89B9-DC46-4BF2-A5EF-3CAA3287DEDE}" name="Test" dataDxfId="13">
      <calculatedColumnFormula>Table6[[#This Row],[right]]=Table6[[#This Row],[mid]]</calculatedColumnFormula>
    </tableColumn>
    <tableColumn id="8" xr3:uid="{B8D6B4D8-8655-4CDE-B255-8A0D4C511473}" name="Region" dataDxfId="12">
      <calculatedColumnFormula>VLOOKUP(Table6[[#This Row],[GEOID]],GEONAMES[[GEOID]:[GEONAME]],2,FALSE)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AF205B-2CC0-4138-ACAF-31FC79164D80}" name="GEONAMES" displayName="GEONAMES" ref="J1:L6" totalsRowCount="1" headerRowDxfId="11" dataDxfId="10">
  <autoFilter ref="J1:L5" xr:uid="{7DAF205B-2CC0-4138-ACAF-31FC79164D80}"/>
  <sortState xmlns:xlrd2="http://schemas.microsoft.com/office/spreadsheetml/2017/richdata2" ref="J2:L5">
    <sortCondition ref="L1:L5"/>
  </sortState>
  <tableColumns count="3">
    <tableColumn id="1" xr3:uid="{55F9C54D-F7CE-4AB4-B8A4-C4A97E5C654D}" name="GEOID" dataDxfId="9" totalsRowDxfId="8"/>
    <tableColumn id="2" xr3:uid="{4FFC5620-7856-4B8C-B5BC-61B7DEEDA42B}" name="GEONAME" dataDxfId="7" totalsRowDxfId="6"/>
    <tableColumn id="3" xr3:uid="{F76E2C32-80CC-43FD-A78A-A2D2B96795B8}" name="VOLUME" totalsRowFunction="sum" dataDxfId="5" totalsRowDxfId="4">
      <calculatedColumnFormula>SUMIFS(VolByCLient[[#All],[Vol]],VolByCLient[[#All],[INDEX MATCH]],GEONAMES[GEOID])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4D77B2-08DC-4E9A-9B9A-3BED04C8FDFB}" name="Table3" displayName="Table3" ref="A1:C908" totalsRowShown="0" headerRowDxfId="3">
  <autoFilter ref="A1:C908" xr:uid="{784D77B2-08DC-4E9A-9B9A-3BED04C8FDFB}"/>
  <tableColumns count="3">
    <tableColumn id="1" xr3:uid="{D1F37C8C-ABDE-4530-A4CF-0EB1B418D195}" name="CLID" dataDxfId="2"/>
    <tableColumn id="2" xr3:uid="{67B96FE6-7AFB-4D5C-A219-EB87D1291F47}" name="Date" dataDxfId="1"/>
    <tableColumn id="3" xr3:uid="{12B5723C-1694-4352-AD40-12B686B8B094}" name="Vo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A944-A6F4-4E41-B2B8-5EFC322EF0AF}">
  <dimension ref="A1:H56"/>
  <sheetViews>
    <sheetView workbookViewId="0">
      <selection activeCell="M14" sqref="M14"/>
    </sheetView>
  </sheetViews>
  <sheetFormatPr defaultRowHeight="13.2" x14ac:dyDescent="0.25"/>
  <cols>
    <col min="5" max="5" width="15.44140625" customWidth="1"/>
    <col min="6" max="6" width="10.109375" customWidth="1"/>
    <col min="7" max="7" width="11.88671875" customWidth="1"/>
    <col min="8" max="8" width="10" customWidth="1"/>
  </cols>
  <sheetData>
    <row r="1" spans="1:8" x14ac:dyDescent="0.25">
      <c r="A1" t="s">
        <v>0</v>
      </c>
      <c r="B1" t="s">
        <v>61</v>
      </c>
      <c r="C1" t="s">
        <v>133</v>
      </c>
      <c r="D1" t="s">
        <v>900</v>
      </c>
      <c r="E1" t="s">
        <v>904</v>
      </c>
      <c r="F1" t="s">
        <v>908</v>
      </c>
      <c r="G1" t="s">
        <v>909</v>
      </c>
      <c r="H1" t="s">
        <v>920</v>
      </c>
    </row>
    <row r="2" spans="1:8" x14ac:dyDescent="0.25">
      <c r="A2" t="s">
        <v>1</v>
      </c>
      <c r="B2" s="1">
        <v>43951</v>
      </c>
      <c r="C2">
        <v>34268</v>
      </c>
      <c r="D2">
        <v>7</v>
      </c>
      <c r="E2" t="s">
        <v>57</v>
      </c>
      <c r="F2" t="s">
        <v>897</v>
      </c>
      <c r="G2" t="s">
        <v>914</v>
      </c>
      <c r="H2" t="s">
        <v>897</v>
      </c>
    </row>
    <row r="3" spans="1:8" x14ac:dyDescent="0.25">
      <c r="A3" t="s">
        <v>47</v>
      </c>
      <c r="B3" s="1">
        <v>43951</v>
      </c>
      <c r="C3">
        <v>2259</v>
      </c>
      <c r="D3">
        <v>7</v>
      </c>
      <c r="E3" t="s">
        <v>57</v>
      </c>
      <c r="F3" t="s">
        <v>897</v>
      </c>
      <c r="G3" t="s">
        <v>914</v>
      </c>
      <c r="H3" t="s">
        <v>897</v>
      </c>
    </row>
    <row r="4" spans="1:8" x14ac:dyDescent="0.25">
      <c r="A4" t="s">
        <v>19</v>
      </c>
      <c r="B4" s="1">
        <v>43951</v>
      </c>
      <c r="C4">
        <v>849</v>
      </c>
      <c r="D4">
        <v>7</v>
      </c>
      <c r="E4" t="s">
        <v>57</v>
      </c>
      <c r="F4" t="s">
        <v>897</v>
      </c>
      <c r="G4" t="s">
        <v>914</v>
      </c>
      <c r="H4" t="s">
        <v>897</v>
      </c>
    </row>
    <row r="5" spans="1:8" x14ac:dyDescent="0.25">
      <c r="A5" t="s">
        <v>45</v>
      </c>
      <c r="B5" s="1">
        <v>43951</v>
      </c>
      <c r="C5">
        <v>2137</v>
      </c>
      <c r="D5">
        <v>7</v>
      </c>
      <c r="E5" t="s">
        <v>57</v>
      </c>
      <c r="F5" t="s">
        <v>897</v>
      </c>
      <c r="G5" t="s">
        <v>914</v>
      </c>
      <c r="H5" t="s">
        <v>897</v>
      </c>
    </row>
    <row r="6" spans="1:8" x14ac:dyDescent="0.25">
      <c r="A6" t="s">
        <v>46</v>
      </c>
      <c r="B6" s="1">
        <v>43951</v>
      </c>
      <c r="C6">
        <v>1939</v>
      </c>
      <c r="D6">
        <v>7</v>
      </c>
      <c r="E6" t="s">
        <v>57</v>
      </c>
      <c r="F6" t="s">
        <v>897</v>
      </c>
      <c r="G6" t="s">
        <v>914</v>
      </c>
      <c r="H6" t="s">
        <v>897</v>
      </c>
    </row>
    <row r="7" spans="1:8" x14ac:dyDescent="0.25">
      <c r="A7" t="s">
        <v>7</v>
      </c>
      <c r="B7" s="1">
        <v>43951</v>
      </c>
      <c r="C7">
        <v>37379</v>
      </c>
      <c r="D7">
        <v>7</v>
      </c>
      <c r="E7" t="s">
        <v>57</v>
      </c>
      <c r="F7" t="s">
        <v>897</v>
      </c>
      <c r="G7" t="s">
        <v>914</v>
      </c>
      <c r="H7" t="s">
        <v>897</v>
      </c>
    </row>
    <row r="8" spans="1:8" x14ac:dyDescent="0.25">
      <c r="A8" t="s">
        <v>33</v>
      </c>
      <c r="B8" s="1">
        <v>43951</v>
      </c>
      <c r="C8">
        <v>1323</v>
      </c>
      <c r="D8">
        <v>7</v>
      </c>
      <c r="E8" t="s">
        <v>57</v>
      </c>
      <c r="F8" t="s">
        <v>897</v>
      </c>
      <c r="G8" t="s">
        <v>914</v>
      </c>
      <c r="H8" t="s">
        <v>897</v>
      </c>
    </row>
    <row r="9" spans="1:8" x14ac:dyDescent="0.25">
      <c r="A9" t="s">
        <v>37</v>
      </c>
      <c r="B9" s="1">
        <v>43951</v>
      </c>
      <c r="C9">
        <v>1633</v>
      </c>
      <c r="D9">
        <v>7</v>
      </c>
      <c r="E9" t="s">
        <v>57</v>
      </c>
      <c r="F9" t="s">
        <v>897</v>
      </c>
      <c r="G9" t="s">
        <v>914</v>
      </c>
      <c r="H9" t="s">
        <v>897</v>
      </c>
    </row>
    <row r="10" spans="1:8" x14ac:dyDescent="0.25">
      <c r="A10" t="s">
        <v>52</v>
      </c>
      <c r="B10" s="1">
        <v>43951</v>
      </c>
      <c r="C10">
        <v>7438</v>
      </c>
      <c r="D10">
        <v>7</v>
      </c>
      <c r="E10" t="s">
        <v>57</v>
      </c>
      <c r="F10" t="s">
        <v>897</v>
      </c>
      <c r="G10" t="s">
        <v>914</v>
      </c>
      <c r="H10" t="s">
        <v>897</v>
      </c>
    </row>
    <row r="11" spans="1:8" x14ac:dyDescent="0.25">
      <c r="A11" t="s">
        <v>48</v>
      </c>
      <c r="B11" s="1">
        <v>43951</v>
      </c>
      <c r="C11">
        <v>2231</v>
      </c>
      <c r="D11">
        <v>7</v>
      </c>
      <c r="E11" t="s">
        <v>57</v>
      </c>
      <c r="F11" t="s">
        <v>897</v>
      </c>
      <c r="G11" t="s">
        <v>914</v>
      </c>
      <c r="H11" t="s">
        <v>897</v>
      </c>
    </row>
    <row r="12" spans="1:8" x14ac:dyDescent="0.25">
      <c r="A12" t="s">
        <v>38</v>
      </c>
      <c r="B12" s="1">
        <v>43951</v>
      </c>
      <c r="C12">
        <v>1688</v>
      </c>
      <c r="D12">
        <v>7</v>
      </c>
      <c r="E12" t="s">
        <v>57</v>
      </c>
      <c r="F12" t="s">
        <v>897</v>
      </c>
      <c r="G12" t="s">
        <v>914</v>
      </c>
      <c r="H12" t="s">
        <v>897</v>
      </c>
    </row>
    <row r="13" spans="1:8" x14ac:dyDescent="0.25">
      <c r="A13" t="s">
        <v>26</v>
      </c>
      <c r="B13" s="1">
        <v>43951</v>
      </c>
      <c r="C13">
        <v>1053</v>
      </c>
      <c r="D13">
        <v>7</v>
      </c>
      <c r="E13" t="s">
        <v>57</v>
      </c>
      <c r="F13" t="s">
        <v>897</v>
      </c>
      <c r="G13" t="s">
        <v>914</v>
      </c>
      <c r="H13" t="s">
        <v>897</v>
      </c>
    </row>
    <row r="14" spans="1:8" x14ac:dyDescent="0.25">
      <c r="A14" t="s">
        <v>51</v>
      </c>
      <c r="B14" s="1">
        <v>43951</v>
      </c>
      <c r="C14">
        <v>2978</v>
      </c>
      <c r="D14">
        <v>7</v>
      </c>
      <c r="E14" t="s">
        <v>57</v>
      </c>
      <c r="F14" t="s">
        <v>897</v>
      </c>
      <c r="G14" t="s">
        <v>914</v>
      </c>
      <c r="H14" t="s">
        <v>897</v>
      </c>
    </row>
    <row r="15" spans="1:8" x14ac:dyDescent="0.25">
      <c r="A15" t="s">
        <v>17</v>
      </c>
      <c r="B15" s="1">
        <v>43951</v>
      </c>
      <c r="C15">
        <v>30586</v>
      </c>
      <c r="D15">
        <v>7</v>
      </c>
      <c r="E15" t="s">
        <v>57</v>
      </c>
      <c r="F15" t="s">
        <v>897</v>
      </c>
      <c r="G15" t="s">
        <v>914</v>
      </c>
      <c r="H15" t="s">
        <v>897</v>
      </c>
    </row>
    <row r="16" spans="1:8" x14ac:dyDescent="0.25">
      <c r="A16" t="s">
        <v>21</v>
      </c>
      <c r="B16" s="1">
        <v>43951</v>
      </c>
      <c r="C16">
        <v>16992</v>
      </c>
      <c r="D16">
        <v>7</v>
      </c>
      <c r="E16" t="s">
        <v>57</v>
      </c>
      <c r="F16" t="s">
        <v>897</v>
      </c>
      <c r="G16" t="s">
        <v>914</v>
      </c>
      <c r="H16" t="s">
        <v>897</v>
      </c>
    </row>
    <row r="17" spans="1:8" x14ac:dyDescent="0.25">
      <c r="A17" t="s">
        <v>3</v>
      </c>
      <c r="B17" s="1">
        <v>43951</v>
      </c>
      <c r="C17">
        <v>25770</v>
      </c>
      <c r="D17">
        <v>7</v>
      </c>
      <c r="E17" t="s">
        <v>57</v>
      </c>
      <c r="F17" t="s">
        <v>897</v>
      </c>
      <c r="G17" t="s">
        <v>914</v>
      </c>
      <c r="H17" t="s">
        <v>897</v>
      </c>
    </row>
    <row r="18" spans="1:8" x14ac:dyDescent="0.25">
      <c r="A18" t="s">
        <v>36</v>
      </c>
      <c r="B18" s="1">
        <v>43951</v>
      </c>
      <c r="C18">
        <v>25486</v>
      </c>
      <c r="D18">
        <v>7</v>
      </c>
      <c r="E18" t="s">
        <v>57</v>
      </c>
      <c r="F18" t="s">
        <v>897</v>
      </c>
      <c r="G18" t="s">
        <v>914</v>
      </c>
      <c r="H18" t="s">
        <v>897</v>
      </c>
    </row>
    <row r="19" spans="1:8" x14ac:dyDescent="0.25">
      <c r="A19" t="s">
        <v>35</v>
      </c>
      <c r="B19" s="1">
        <v>43951</v>
      </c>
      <c r="C19">
        <v>23929</v>
      </c>
      <c r="D19">
        <v>7</v>
      </c>
      <c r="E19" t="s">
        <v>57</v>
      </c>
      <c r="F19" t="s">
        <v>897</v>
      </c>
      <c r="G19" t="s">
        <v>914</v>
      </c>
      <c r="H19" t="s">
        <v>897</v>
      </c>
    </row>
    <row r="20" spans="1:8" x14ac:dyDescent="0.25">
      <c r="A20" t="s">
        <v>1</v>
      </c>
      <c r="B20" s="1">
        <v>43982</v>
      </c>
      <c r="C20">
        <v>37380</v>
      </c>
      <c r="D20">
        <v>7</v>
      </c>
      <c r="E20" t="s">
        <v>57</v>
      </c>
      <c r="F20" t="s">
        <v>897</v>
      </c>
      <c r="G20" t="s">
        <v>914</v>
      </c>
      <c r="H20" t="s">
        <v>897</v>
      </c>
    </row>
    <row r="21" spans="1:8" x14ac:dyDescent="0.25">
      <c r="A21" t="s">
        <v>47</v>
      </c>
      <c r="B21" s="1">
        <v>43982</v>
      </c>
      <c r="C21">
        <v>1898</v>
      </c>
      <c r="D21">
        <v>7</v>
      </c>
      <c r="E21" t="s">
        <v>57</v>
      </c>
      <c r="F21" t="s">
        <v>897</v>
      </c>
      <c r="G21" t="s">
        <v>914</v>
      </c>
      <c r="H21" t="s">
        <v>897</v>
      </c>
    </row>
    <row r="22" spans="1:8" x14ac:dyDescent="0.25">
      <c r="A22" t="s">
        <v>19</v>
      </c>
      <c r="B22" s="1">
        <v>43982</v>
      </c>
      <c r="C22">
        <v>779</v>
      </c>
      <c r="D22">
        <v>7</v>
      </c>
      <c r="E22" t="s">
        <v>57</v>
      </c>
      <c r="F22" t="s">
        <v>897</v>
      </c>
      <c r="G22" t="s">
        <v>914</v>
      </c>
      <c r="H22" t="s">
        <v>897</v>
      </c>
    </row>
    <row r="23" spans="1:8" x14ac:dyDescent="0.25">
      <c r="A23" t="s">
        <v>45</v>
      </c>
      <c r="B23" s="1">
        <v>43982</v>
      </c>
      <c r="C23">
        <v>1795</v>
      </c>
      <c r="D23">
        <v>7</v>
      </c>
      <c r="E23" t="s">
        <v>57</v>
      </c>
      <c r="F23" t="s">
        <v>897</v>
      </c>
      <c r="G23" t="s">
        <v>914</v>
      </c>
      <c r="H23" t="s">
        <v>897</v>
      </c>
    </row>
    <row r="24" spans="1:8" x14ac:dyDescent="0.25">
      <c r="A24" t="s">
        <v>46</v>
      </c>
      <c r="B24" s="1">
        <v>43982</v>
      </c>
      <c r="C24">
        <v>2112</v>
      </c>
      <c r="D24">
        <v>7</v>
      </c>
      <c r="E24" t="s">
        <v>57</v>
      </c>
      <c r="F24" t="s">
        <v>897</v>
      </c>
      <c r="G24" t="s">
        <v>914</v>
      </c>
      <c r="H24" t="s">
        <v>897</v>
      </c>
    </row>
    <row r="25" spans="1:8" x14ac:dyDescent="0.25">
      <c r="A25" t="s">
        <v>7</v>
      </c>
      <c r="B25" s="1">
        <v>43982</v>
      </c>
      <c r="C25">
        <v>40779</v>
      </c>
      <c r="D25">
        <v>7</v>
      </c>
      <c r="E25" t="s">
        <v>57</v>
      </c>
      <c r="F25" t="s">
        <v>897</v>
      </c>
      <c r="G25" t="s">
        <v>914</v>
      </c>
      <c r="H25" t="s">
        <v>897</v>
      </c>
    </row>
    <row r="26" spans="1:8" x14ac:dyDescent="0.25">
      <c r="A26" t="s">
        <v>33</v>
      </c>
      <c r="B26" s="1">
        <v>43982</v>
      </c>
      <c r="C26">
        <v>1573</v>
      </c>
      <c r="D26">
        <v>7</v>
      </c>
      <c r="E26" t="s">
        <v>57</v>
      </c>
      <c r="F26" t="s">
        <v>897</v>
      </c>
      <c r="G26" t="s">
        <v>914</v>
      </c>
      <c r="H26" t="s">
        <v>897</v>
      </c>
    </row>
    <row r="27" spans="1:8" x14ac:dyDescent="0.25">
      <c r="A27" t="s">
        <v>37</v>
      </c>
      <c r="B27" s="1">
        <v>43982</v>
      </c>
      <c r="C27">
        <v>1492</v>
      </c>
      <c r="D27">
        <v>7</v>
      </c>
      <c r="E27" t="s">
        <v>57</v>
      </c>
      <c r="F27" t="s">
        <v>897</v>
      </c>
      <c r="G27" t="s">
        <v>914</v>
      </c>
      <c r="H27" t="s">
        <v>897</v>
      </c>
    </row>
    <row r="28" spans="1:8" x14ac:dyDescent="0.25">
      <c r="A28" t="s">
        <v>52</v>
      </c>
      <c r="B28" s="1">
        <v>43982</v>
      </c>
      <c r="C28">
        <v>8850</v>
      </c>
      <c r="D28">
        <v>7</v>
      </c>
      <c r="E28" t="s">
        <v>57</v>
      </c>
      <c r="F28" t="s">
        <v>897</v>
      </c>
      <c r="G28" t="s">
        <v>914</v>
      </c>
      <c r="H28" t="s">
        <v>897</v>
      </c>
    </row>
    <row r="29" spans="1:8" x14ac:dyDescent="0.25">
      <c r="A29" t="s">
        <v>48</v>
      </c>
      <c r="B29" s="1">
        <v>43982</v>
      </c>
      <c r="C29">
        <v>2049</v>
      </c>
      <c r="D29">
        <v>7</v>
      </c>
      <c r="E29" t="s">
        <v>57</v>
      </c>
      <c r="F29" t="s">
        <v>897</v>
      </c>
      <c r="G29" t="s">
        <v>914</v>
      </c>
      <c r="H29" t="s">
        <v>897</v>
      </c>
    </row>
    <row r="30" spans="1:8" x14ac:dyDescent="0.25">
      <c r="A30" t="s">
        <v>38</v>
      </c>
      <c r="B30" s="1">
        <v>43982</v>
      </c>
      <c r="C30">
        <v>1548</v>
      </c>
      <c r="D30">
        <v>7</v>
      </c>
      <c r="E30" t="s">
        <v>57</v>
      </c>
      <c r="F30" t="s">
        <v>897</v>
      </c>
      <c r="G30" t="s">
        <v>914</v>
      </c>
      <c r="H30" t="s">
        <v>897</v>
      </c>
    </row>
    <row r="31" spans="1:8" x14ac:dyDescent="0.25">
      <c r="A31" t="s">
        <v>26</v>
      </c>
      <c r="B31" s="1">
        <v>43982</v>
      </c>
      <c r="C31">
        <v>1146</v>
      </c>
      <c r="D31">
        <v>7</v>
      </c>
      <c r="E31" t="s">
        <v>57</v>
      </c>
      <c r="F31" t="s">
        <v>897</v>
      </c>
      <c r="G31" t="s">
        <v>914</v>
      </c>
      <c r="H31" t="s">
        <v>897</v>
      </c>
    </row>
    <row r="32" spans="1:8" x14ac:dyDescent="0.25">
      <c r="A32" t="s">
        <v>51</v>
      </c>
      <c r="B32" s="1">
        <v>43982</v>
      </c>
      <c r="C32">
        <v>3544</v>
      </c>
      <c r="D32">
        <v>7</v>
      </c>
      <c r="E32" t="s">
        <v>57</v>
      </c>
      <c r="F32" t="s">
        <v>897</v>
      </c>
      <c r="G32" t="s">
        <v>914</v>
      </c>
      <c r="H32" t="s">
        <v>897</v>
      </c>
    </row>
    <row r="33" spans="1:8" x14ac:dyDescent="0.25">
      <c r="A33" t="s">
        <v>17</v>
      </c>
      <c r="B33" s="1">
        <v>43982</v>
      </c>
      <c r="C33">
        <v>28040</v>
      </c>
      <c r="D33">
        <v>7</v>
      </c>
      <c r="E33" t="s">
        <v>57</v>
      </c>
      <c r="F33" t="s">
        <v>897</v>
      </c>
      <c r="G33" t="s">
        <v>914</v>
      </c>
      <c r="H33" t="s">
        <v>897</v>
      </c>
    </row>
    <row r="34" spans="1:8" x14ac:dyDescent="0.25">
      <c r="A34" t="s">
        <v>21</v>
      </c>
      <c r="B34" s="1">
        <v>43982</v>
      </c>
      <c r="C34">
        <v>15578</v>
      </c>
      <c r="D34">
        <v>7</v>
      </c>
      <c r="E34" t="s">
        <v>57</v>
      </c>
      <c r="F34" t="s">
        <v>897</v>
      </c>
      <c r="G34" t="s">
        <v>914</v>
      </c>
      <c r="H34" t="s">
        <v>897</v>
      </c>
    </row>
    <row r="35" spans="1:8" x14ac:dyDescent="0.25">
      <c r="A35" t="s">
        <v>3</v>
      </c>
      <c r="B35" s="1">
        <v>43982</v>
      </c>
      <c r="C35">
        <v>19823</v>
      </c>
      <c r="D35">
        <v>7</v>
      </c>
      <c r="E35" t="s">
        <v>57</v>
      </c>
      <c r="F35" t="s">
        <v>897</v>
      </c>
      <c r="G35" t="s">
        <v>914</v>
      </c>
      <c r="H35" t="s">
        <v>897</v>
      </c>
    </row>
    <row r="36" spans="1:8" x14ac:dyDescent="0.25">
      <c r="A36" t="s">
        <v>36</v>
      </c>
      <c r="B36" s="1">
        <v>43982</v>
      </c>
      <c r="C36">
        <v>23366</v>
      </c>
      <c r="D36">
        <v>7</v>
      </c>
      <c r="E36" t="s">
        <v>57</v>
      </c>
      <c r="F36" t="s">
        <v>897</v>
      </c>
      <c r="G36" t="s">
        <v>914</v>
      </c>
      <c r="H36" t="s">
        <v>897</v>
      </c>
    </row>
    <row r="37" spans="1:8" x14ac:dyDescent="0.25">
      <c r="A37" t="s">
        <v>35</v>
      </c>
      <c r="B37" s="1">
        <v>43982</v>
      </c>
      <c r="C37">
        <v>18409</v>
      </c>
      <c r="D37">
        <v>7</v>
      </c>
      <c r="E37" t="s">
        <v>57</v>
      </c>
      <c r="F37" t="s">
        <v>897</v>
      </c>
      <c r="G37" t="s">
        <v>914</v>
      </c>
      <c r="H37" t="s">
        <v>897</v>
      </c>
    </row>
    <row r="38" spans="1:8" x14ac:dyDescent="0.25">
      <c r="A38" t="s">
        <v>1</v>
      </c>
      <c r="B38" s="1">
        <v>44012</v>
      </c>
      <c r="C38">
        <v>21809</v>
      </c>
      <c r="D38">
        <v>7</v>
      </c>
      <c r="E38" t="s">
        <v>57</v>
      </c>
      <c r="F38" t="s">
        <v>897</v>
      </c>
      <c r="G38" t="s">
        <v>914</v>
      </c>
      <c r="H38" t="s">
        <v>897</v>
      </c>
    </row>
    <row r="39" spans="1:8" x14ac:dyDescent="0.25">
      <c r="A39" t="s">
        <v>47</v>
      </c>
      <c r="B39" s="1">
        <v>44012</v>
      </c>
      <c r="C39">
        <v>1539</v>
      </c>
      <c r="D39">
        <v>7</v>
      </c>
      <c r="E39" t="s">
        <v>57</v>
      </c>
      <c r="F39" t="s">
        <v>897</v>
      </c>
      <c r="G39" t="s">
        <v>914</v>
      </c>
      <c r="H39" t="s">
        <v>897</v>
      </c>
    </row>
    <row r="40" spans="1:8" x14ac:dyDescent="0.25">
      <c r="A40" t="s">
        <v>19</v>
      </c>
      <c r="B40" s="1">
        <v>44012</v>
      </c>
      <c r="C40">
        <v>566</v>
      </c>
      <c r="D40">
        <v>7</v>
      </c>
      <c r="E40" t="s">
        <v>57</v>
      </c>
      <c r="F40" t="s">
        <v>897</v>
      </c>
      <c r="G40" t="s">
        <v>914</v>
      </c>
      <c r="H40" t="s">
        <v>897</v>
      </c>
    </row>
    <row r="41" spans="1:8" x14ac:dyDescent="0.25">
      <c r="A41" t="s">
        <v>45</v>
      </c>
      <c r="B41" s="1">
        <v>44012</v>
      </c>
      <c r="C41">
        <v>1456</v>
      </c>
      <c r="D41">
        <v>7</v>
      </c>
      <c r="E41" t="s">
        <v>57</v>
      </c>
      <c r="F41" t="s">
        <v>897</v>
      </c>
      <c r="G41" t="s">
        <v>914</v>
      </c>
      <c r="H41" t="s">
        <v>897</v>
      </c>
    </row>
    <row r="42" spans="1:8" x14ac:dyDescent="0.25">
      <c r="A42" t="s">
        <v>46</v>
      </c>
      <c r="B42" s="1">
        <v>44012</v>
      </c>
      <c r="C42">
        <v>1230</v>
      </c>
      <c r="D42">
        <v>7</v>
      </c>
      <c r="E42" t="s">
        <v>57</v>
      </c>
      <c r="F42" t="s">
        <v>897</v>
      </c>
      <c r="G42" t="s">
        <v>914</v>
      </c>
      <c r="H42" t="s">
        <v>897</v>
      </c>
    </row>
    <row r="43" spans="1:8" x14ac:dyDescent="0.25">
      <c r="A43" t="s">
        <v>7</v>
      </c>
      <c r="B43" s="1">
        <v>44012</v>
      </c>
      <c r="C43">
        <v>23788</v>
      </c>
      <c r="D43">
        <v>7</v>
      </c>
      <c r="E43" t="s">
        <v>57</v>
      </c>
      <c r="F43" t="s">
        <v>897</v>
      </c>
      <c r="G43" t="s">
        <v>914</v>
      </c>
      <c r="H43" t="s">
        <v>897</v>
      </c>
    </row>
    <row r="44" spans="1:8" x14ac:dyDescent="0.25">
      <c r="A44" t="s">
        <v>37</v>
      </c>
      <c r="B44" s="1">
        <v>44012</v>
      </c>
      <c r="C44">
        <v>1091</v>
      </c>
      <c r="D44">
        <v>7</v>
      </c>
      <c r="E44" t="s">
        <v>57</v>
      </c>
      <c r="F44" t="s">
        <v>897</v>
      </c>
      <c r="G44" t="s">
        <v>914</v>
      </c>
      <c r="H44" t="s">
        <v>897</v>
      </c>
    </row>
    <row r="45" spans="1:8" x14ac:dyDescent="0.25">
      <c r="A45" t="s">
        <v>33</v>
      </c>
      <c r="B45" s="1">
        <v>44012</v>
      </c>
      <c r="C45">
        <v>820</v>
      </c>
      <c r="D45">
        <v>7</v>
      </c>
      <c r="E45" t="s">
        <v>57</v>
      </c>
      <c r="F45" t="s">
        <v>897</v>
      </c>
      <c r="G45" t="s">
        <v>914</v>
      </c>
      <c r="H45" t="s">
        <v>897</v>
      </c>
    </row>
    <row r="46" spans="1:8" x14ac:dyDescent="0.25">
      <c r="A46" t="s">
        <v>52</v>
      </c>
      <c r="B46" s="1">
        <v>44012</v>
      </c>
      <c r="C46">
        <v>4608</v>
      </c>
      <c r="D46">
        <v>7</v>
      </c>
      <c r="E46" t="s">
        <v>57</v>
      </c>
      <c r="F46" t="s">
        <v>897</v>
      </c>
      <c r="G46" t="s">
        <v>914</v>
      </c>
      <c r="H46" t="s">
        <v>897</v>
      </c>
    </row>
    <row r="47" spans="1:8" x14ac:dyDescent="0.25">
      <c r="A47" t="s">
        <v>48</v>
      </c>
      <c r="B47" s="1">
        <v>44012</v>
      </c>
      <c r="C47">
        <v>1489</v>
      </c>
      <c r="D47">
        <v>7</v>
      </c>
      <c r="E47" t="s">
        <v>57</v>
      </c>
      <c r="F47" t="s">
        <v>897</v>
      </c>
      <c r="G47" t="s">
        <v>914</v>
      </c>
      <c r="H47" t="s">
        <v>897</v>
      </c>
    </row>
    <row r="48" spans="1:8" x14ac:dyDescent="0.25">
      <c r="A48" t="s">
        <v>38</v>
      </c>
      <c r="B48" s="1">
        <v>44012</v>
      </c>
      <c r="C48">
        <v>1127</v>
      </c>
      <c r="D48">
        <v>7</v>
      </c>
      <c r="E48" t="s">
        <v>57</v>
      </c>
      <c r="F48" t="s">
        <v>897</v>
      </c>
      <c r="G48" t="s">
        <v>914</v>
      </c>
      <c r="H48" t="s">
        <v>897</v>
      </c>
    </row>
    <row r="49" spans="1:8" x14ac:dyDescent="0.25">
      <c r="A49" t="s">
        <v>26</v>
      </c>
      <c r="B49" s="1">
        <v>44012</v>
      </c>
      <c r="C49">
        <v>674</v>
      </c>
      <c r="D49">
        <v>7</v>
      </c>
      <c r="E49" t="s">
        <v>57</v>
      </c>
      <c r="F49" t="s">
        <v>897</v>
      </c>
      <c r="G49" t="s">
        <v>914</v>
      </c>
      <c r="H49" t="s">
        <v>897</v>
      </c>
    </row>
    <row r="50" spans="1:8" x14ac:dyDescent="0.25">
      <c r="A50" t="s">
        <v>51</v>
      </c>
      <c r="B50" s="1">
        <v>44012</v>
      </c>
      <c r="C50">
        <v>1845</v>
      </c>
      <c r="D50">
        <v>7</v>
      </c>
      <c r="E50" t="s">
        <v>57</v>
      </c>
      <c r="F50" t="s">
        <v>897</v>
      </c>
      <c r="G50" t="s">
        <v>914</v>
      </c>
      <c r="H50" t="s">
        <v>897</v>
      </c>
    </row>
    <row r="51" spans="1:8" x14ac:dyDescent="0.25">
      <c r="A51" t="s">
        <v>17</v>
      </c>
      <c r="B51" s="1">
        <v>44012</v>
      </c>
      <c r="C51">
        <v>20393</v>
      </c>
      <c r="D51">
        <v>7</v>
      </c>
      <c r="E51" t="s">
        <v>57</v>
      </c>
      <c r="F51" t="s">
        <v>897</v>
      </c>
      <c r="G51" t="s">
        <v>914</v>
      </c>
      <c r="H51" t="s">
        <v>897</v>
      </c>
    </row>
    <row r="52" spans="1:8" x14ac:dyDescent="0.25">
      <c r="A52" t="s">
        <v>21</v>
      </c>
      <c r="B52" s="1">
        <v>44012</v>
      </c>
      <c r="C52">
        <v>11330</v>
      </c>
      <c r="D52">
        <v>7</v>
      </c>
      <c r="E52" t="s">
        <v>57</v>
      </c>
      <c r="F52" t="s">
        <v>897</v>
      </c>
      <c r="G52" t="s">
        <v>914</v>
      </c>
      <c r="H52" t="s">
        <v>897</v>
      </c>
    </row>
    <row r="53" spans="1:8" x14ac:dyDescent="0.25">
      <c r="A53" t="s">
        <v>3</v>
      </c>
      <c r="B53" s="1">
        <v>44012</v>
      </c>
      <c r="C53">
        <v>17845</v>
      </c>
      <c r="D53">
        <v>7</v>
      </c>
      <c r="E53" t="s">
        <v>57</v>
      </c>
      <c r="F53" t="s">
        <v>897</v>
      </c>
      <c r="G53" t="s">
        <v>914</v>
      </c>
      <c r="H53" t="s">
        <v>897</v>
      </c>
    </row>
    <row r="54" spans="1:8" x14ac:dyDescent="0.25">
      <c r="A54" t="s">
        <v>36</v>
      </c>
      <c r="B54" s="1">
        <v>44012</v>
      </c>
      <c r="C54">
        <v>16995</v>
      </c>
      <c r="D54">
        <v>7</v>
      </c>
      <c r="E54" t="s">
        <v>57</v>
      </c>
      <c r="F54" t="s">
        <v>897</v>
      </c>
      <c r="G54" t="s">
        <v>914</v>
      </c>
      <c r="H54" t="s">
        <v>897</v>
      </c>
    </row>
    <row r="55" spans="1:8" x14ac:dyDescent="0.25">
      <c r="A55" t="s">
        <v>49</v>
      </c>
      <c r="B55" s="1">
        <v>44012</v>
      </c>
      <c r="C55">
        <v>1342</v>
      </c>
      <c r="D55">
        <v>7</v>
      </c>
      <c r="E55" t="s">
        <v>57</v>
      </c>
      <c r="F55" t="s">
        <v>897</v>
      </c>
      <c r="G55" t="s">
        <v>914</v>
      </c>
      <c r="H55" t="s">
        <v>897</v>
      </c>
    </row>
    <row r="56" spans="1:8" x14ac:dyDescent="0.25">
      <c r="A56" t="s">
        <v>35</v>
      </c>
      <c r="B56" s="1">
        <v>44012</v>
      </c>
      <c r="C56">
        <v>16572</v>
      </c>
      <c r="D56">
        <v>7</v>
      </c>
      <c r="E56" t="s">
        <v>57</v>
      </c>
      <c r="F56" t="s">
        <v>897</v>
      </c>
      <c r="G56" t="s">
        <v>914</v>
      </c>
      <c r="H56" t="s">
        <v>897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L908"/>
  <sheetViews>
    <sheetView tabSelected="1" workbookViewId="0">
      <selection activeCell="L2" sqref="L2:L7"/>
    </sheetView>
  </sheetViews>
  <sheetFormatPr defaultRowHeight="13.2" x14ac:dyDescent="0.25"/>
  <cols>
    <col min="1" max="1" width="8.33203125" style="3" bestFit="1" customWidth="1"/>
    <col min="2" max="2" width="10.109375" style="3" bestFit="1" customWidth="1"/>
    <col min="3" max="3" width="10.21875" style="3" bestFit="1" customWidth="1"/>
    <col min="4" max="9" width="8.88671875" style="3"/>
    <col min="10" max="10" width="11.77734375" style="3" customWidth="1"/>
    <col min="11" max="11" width="10.88671875" style="3" customWidth="1"/>
    <col min="12" max="16384" width="8.88671875" style="3"/>
  </cols>
  <sheetData>
    <row r="1" spans="1:12" x14ac:dyDescent="0.25">
      <c r="A1" s="3" t="s">
        <v>0</v>
      </c>
      <c r="B1" s="3" t="s">
        <v>61</v>
      </c>
      <c r="C1" s="5" t="s">
        <v>133</v>
      </c>
      <c r="D1" s="3" t="s">
        <v>900</v>
      </c>
      <c r="E1" s="3" t="s">
        <v>904</v>
      </c>
      <c r="F1" s="3" t="s">
        <v>908</v>
      </c>
      <c r="G1" s="3" t="s">
        <v>909</v>
      </c>
      <c r="H1" s="3" t="s">
        <v>920</v>
      </c>
      <c r="J1" s="3" t="s">
        <v>910</v>
      </c>
      <c r="K1" s="3" t="s">
        <v>911</v>
      </c>
      <c r="L1" s="3" t="s">
        <v>912</v>
      </c>
    </row>
    <row r="2" spans="1:12" x14ac:dyDescent="0.25">
      <c r="A2" t="s">
        <v>23</v>
      </c>
      <c r="B2" s="1">
        <v>43921</v>
      </c>
      <c r="C2" s="6">
        <v>884</v>
      </c>
      <c r="D2" s="3">
        <f>LEN(VolByCLient[[#This Row],[CLID]])</f>
        <v>7</v>
      </c>
      <c r="E2" s="3" t="str">
        <f>INDEX(Table6[GEOID],MATCH(VolByCLient[CLID],Table6[right],0))</f>
        <v>GEO1004</v>
      </c>
      <c r="F2" s="3" t="str">
        <f>VLOOKUP(VolByCLient[INDEX MATCH],GEONAMES[[#Headers],[#Data],[GEOID]:[GEONAME]],2,FALSE)</f>
        <v>LATAM</v>
      </c>
      <c r="G2" s="7" t="str">
        <f>"Q"&amp;ROUNDUP(MONTH(VolByCLient[[#This Row],[Date]])/3,0)&amp;" "&amp;YEAR(VolByCLient[[#This Row],[Date]])</f>
        <v>Q1 2020</v>
      </c>
      <c r="H2" s="7" t="str">
        <f>VLOOKUP(VolByCLient[[#This Row],[INDEX MATCH]],GEONAMES[[GEOID]:[GEONAME]],2,FALSE)</f>
        <v>LATAM</v>
      </c>
      <c r="J2" s="4">
        <v>43831</v>
      </c>
      <c r="K2" s="4">
        <v>43921</v>
      </c>
      <c r="L2" s="3" t="s">
        <v>913</v>
      </c>
    </row>
    <row r="3" spans="1:12" x14ac:dyDescent="0.25">
      <c r="A3" t="s">
        <v>23</v>
      </c>
      <c r="B3" s="1">
        <v>43951</v>
      </c>
      <c r="C3" s="6">
        <v>886</v>
      </c>
      <c r="D3" s="3">
        <f>LEN(VolByCLient[[#This Row],[CLID]])</f>
        <v>7</v>
      </c>
      <c r="E3" s="3" t="str">
        <f>INDEX(Table6[GEOID],MATCH(VolByCLient[CLID],Table6[right],0))</f>
        <v>GEO1004</v>
      </c>
      <c r="F3" s="3" t="str">
        <f>VLOOKUP(VolByCLient[INDEX MATCH],GEONAMES[[#Headers],[#Data],[GEOID]:[GEONAME]],2,FALSE)</f>
        <v>LATAM</v>
      </c>
      <c r="G3" s="7" t="str">
        <f>"Q"&amp;ROUNDUP(MONTH(VolByCLient[[#This Row],[Date]])/3,0)&amp;" "&amp;YEAR(VolByCLient[[#This Row],[Date]])</f>
        <v>Q2 2020</v>
      </c>
      <c r="H3" s="7" t="str">
        <f>VLOOKUP(VolByCLient[[#This Row],[INDEX MATCH]],GEONAMES[[GEOID]:[GEONAME]],2,FALSE)</f>
        <v>LATAM</v>
      </c>
      <c r="J3" s="4">
        <f>K2+1</f>
        <v>43922</v>
      </c>
      <c r="K3" s="4">
        <v>44012</v>
      </c>
      <c r="L3" s="3" t="s">
        <v>914</v>
      </c>
    </row>
    <row r="4" spans="1:12" x14ac:dyDescent="0.25">
      <c r="A4" t="s">
        <v>23</v>
      </c>
      <c r="B4" s="1">
        <v>43982</v>
      </c>
      <c r="C4" s="6">
        <v>968</v>
      </c>
      <c r="D4" s="3">
        <f>LEN(VolByCLient[[#This Row],[CLID]])</f>
        <v>7</v>
      </c>
      <c r="E4" s="3" t="str">
        <f>INDEX(Table6[GEOID],MATCH(VolByCLient[CLID],Table6[right],0))</f>
        <v>GEO1004</v>
      </c>
      <c r="F4" s="3" t="str">
        <f>VLOOKUP(VolByCLient[INDEX MATCH],GEONAMES[[#Headers],[#Data],[GEOID]:[GEONAME]],2,FALSE)</f>
        <v>LATAM</v>
      </c>
      <c r="G4" s="7" t="str">
        <f>"Q"&amp;ROUNDUP(MONTH(VolByCLient[[#This Row],[Date]])/3,0)&amp;" "&amp;YEAR(VolByCLient[[#This Row],[Date]])</f>
        <v>Q2 2020</v>
      </c>
      <c r="H4" s="7" t="str">
        <f>VLOOKUP(VolByCLient[[#This Row],[INDEX MATCH]],GEONAMES[[GEOID]:[GEONAME]],2,FALSE)</f>
        <v>LATAM</v>
      </c>
      <c r="J4" s="4">
        <f t="shared" ref="J4:J7" si="0">K3+1</f>
        <v>44013</v>
      </c>
      <c r="K4" s="4">
        <v>44104</v>
      </c>
      <c r="L4" s="3" t="s">
        <v>915</v>
      </c>
    </row>
    <row r="5" spans="1:12" x14ac:dyDescent="0.25">
      <c r="A5" t="s">
        <v>23</v>
      </c>
      <c r="B5" s="1">
        <v>44012</v>
      </c>
      <c r="C5" s="6">
        <v>564</v>
      </c>
      <c r="D5" s="3">
        <f>LEN(VolByCLient[[#This Row],[CLID]])</f>
        <v>7</v>
      </c>
      <c r="E5" s="3" t="str">
        <f>INDEX(Table6[GEOID],MATCH(VolByCLient[CLID],Table6[right],0))</f>
        <v>GEO1004</v>
      </c>
      <c r="F5" s="3" t="str">
        <f>VLOOKUP(VolByCLient[INDEX MATCH],GEONAMES[[#Headers],[#Data],[GEOID]:[GEONAME]],2,FALSE)</f>
        <v>LATAM</v>
      </c>
      <c r="G5" s="7" t="str">
        <f>"Q"&amp;ROUNDUP(MONTH(VolByCLient[[#This Row],[Date]])/3,0)&amp;" "&amp;YEAR(VolByCLient[[#This Row],[Date]])</f>
        <v>Q2 2020</v>
      </c>
      <c r="H5" s="7" t="str">
        <f>VLOOKUP(VolByCLient[[#This Row],[INDEX MATCH]],GEONAMES[[GEOID]:[GEONAME]],2,FALSE)</f>
        <v>LATAM</v>
      </c>
      <c r="J5" s="4">
        <f t="shared" si="0"/>
        <v>44105</v>
      </c>
      <c r="K5" s="4">
        <v>44196</v>
      </c>
      <c r="L5" s="3" t="s">
        <v>916</v>
      </c>
    </row>
    <row r="6" spans="1:12" x14ac:dyDescent="0.25">
      <c r="A6" t="s">
        <v>23</v>
      </c>
      <c r="B6" s="1">
        <v>44043</v>
      </c>
      <c r="C6" s="6">
        <v>648</v>
      </c>
      <c r="D6" s="3">
        <f>LEN(VolByCLient[[#This Row],[CLID]])</f>
        <v>7</v>
      </c>
      <c r="E6" s="3" t="str">
        <f>INDEX(Table6[GEOID],MATCH(VolByCLient[CLID],Table6[right],0))</f>
        <v>GEO1004</v>
      </c>
      <c r="F6" s="3" t="str">
        <f>VLOOKUP(VolByCLient[INDEX MATCH],GEONAMES[[#Headers],[#Data],[GEOID]:[GEONAME]],2,FALSE)</f>
        <v>LATAM</v>
      </c>
      <c r="G6" s="7" t="str">
        <f>"Q"&amp;ROUNDUP(MONTH(VolByCLient[[#This Row],[Date]])/3,0)&amp;" "&amp;YEAR(VolByCLient[[#This Row],[Date]])</f>
        <v>Q3 2020</v>
      </c>
      <c r="H6" s="7" t="str">
        <f>VLOOKUP(VolByCLient[[#This Row],[INDEX MATCH]],GEONAMES[[GEOID]:[GEONAME]],2,FALSE)</f>
        <v>LATAM</v>
      </c>
      <c r="J6" s="4">
        <f t="shared" si="0"/>
        <v>44197</v>
      </c>
      <c r="K6" s="4">
        <v>44286</v>
      </c>
      <c r="L6" s="3" t="s">
        <v>917</v>
      </c>
    </row>
    <row r="7" spans="1:12" x14ac:dyDescent="0.25">
      <c r="A7" t="s">
        <v>23</v>
      </c>
      <c r="B7" s="1">
        <v>44074</v>
      </c>
      <c r="C7" s="6">
        <v>406</v>
      </c>
      <c r="D7" s="3">
        <f>LEN(VolByCLient[[#This Row],[CLID]])</f>
        <v>7</v>
      </c>
      <c r="E7" s="3" t="str">
        <f>INDEX(Table6[GEOID],MATCH(VolByCLient[CLID],Table6[right],0))</f>
        <v>GEO1004</v>
      </c>
      <c r="F7" s="3" t="str">
        <f>VLOOKUP(VolByCLient[INDEX MATCH],GEONAMES[[#Headers],[#Data],[GEOID]:[GEONAME]],2,FALSE)</f>
        <v>LATAM</v>
      </c>
      <c r="G7" s="7" t="str">
        <f>"Q"&amp;ROUNDUP(MONTH(VolByCLient[[#This Row],[Date]])/3,0)&amp;" "&amp;YEAR(VolByCLient[[#This Row],[Date]])</f>
        <v>Q3 2020</v>
      </c>
      <c r="H7" s="7" t="str">
        <f>VLOOKUP(VolByCLient[[#This Row],[INDEX MATCH]],GEONAMES[[GEOID]:[GEONAME]],2,FALSE)</f>
        <v>LATAM</v>
      </c>
      <c r="J7" s="4">
        <f t="shared" si="0"/>
        <v>44287</v>
      </c>
      <c r="K7" s="4">
        <v>44377</v>
      </c>
      <c r="L7" s="3" t="s">
        <v>918</v>
      </c>
    </row>
    <row r="8" spans="1:12" x14ac:dyDescent="0.25">
      <c r="A8" t="s">
        <v>23</v>
      </c>
      <c r="B8" s="1">
        <v>44104</v>
      </c>
      <c r="C8" s="6">
        <v>569</v>
      </c>
      <c r="D8" s="3">
        <f>LEN(VolByCLient[[#This Row],[CLID]])</f>
        <v>7</v>
      </c>
      <c r="E8" s="3" t="str">
        <f>INDEX(Table6[GEOID],MATCH(VolByCLient[CLID],Table6[right],0))</f>
        <v>GEO1004</v>
      </c>
      <c r="F8" s="3" t="str">
        <f>VLOOKUP(VolByCLient[INDEX MATCH],GEONAMES[[#Headers],[#Data],[GEOID]:[GEONAME]],2,FALSE)</f>
        <v>LATAM</v>
      </c>
      <c r="G8" s="7" t="str">
        <f>"Q"&amp;ROUNDUP(MONTH(VolByCLient[[#This Row],[Date]])/3,0)&amp;" "&amp;YEAR(VolByCLient[[#This Row],[Date]])</f>
        <v>Q3 2020</v>
      </c>
      <c r="H8" s="7" t="str">
        <f>VLOOKUP(VolByCLient[[#This Row],[INDEX MATCH]],GEONAMES[[GEOID]:[GEONAME]],2,FALSE)</f>
        <v>LATAM</v>
      </c>
    </row>
    <row r="9" spans="1:12" x14ac:dyDescent="0.25">
      <c r="A9" t="s">
        <v>23</v>
      </c>
      <c r="B9" s="1">
        <v>44135</v>
      </c>
      <c r="C9" s="6">
        <v>487</v>
      </c>
      <c r="D9" s="3">
        <f>LEN(VolByCLient[[#This Row],[CLID]])</f>
        <v>7</v>
      </c>
      <c r="E9" s="3" t="str">
        <f>INDEX(Table6[GEOID],MATCH(VolByCLient[CLID],Table6[right],0))</f>
        <v>GEO1004</v>
      </c>
      <c r="F9" s="3" t="str">
        <f>VLOOKUP(VolByCLient[INDEX MATCH],GEONAMES[[#Headers],[#Data],[GEOID]:[GEONAME]],2,FALSE)</f>
        <v>LATAM</v>
      </c>
      <c r="G9" s="7" t="str">
        <f>"Q"&amp;ROUNDUP(MONTH(VolByCLient[[#This Row],[Date]])/3,0)&amp;" "&amp;YEAR(VolByCLient[[#This Row],[Date]])</f>
        <v>Q4 2020</v>
      </c>
      <c r="H9" s="7" t="str">
        <f>VLOOKUP(VolByCLient[[#This Row],[INDEX MATCH]],GEONAMES[[GEOID]:[GEONAME]],2,FALSE)</f>
        <v>LATAM</v>
      </c>
    </row>
    <row r="10" spans="1:12" x14ac:dyDescent="0.25">
      <c r="A10" t="s">
        <v>23</v>
      </c>
      <c r="B10" s="1">
        <v>44165</v>
      </c>
      <c r="C10" s="6">
        <v>729</v>
      </c>
      <c r="D10" s="3">
        <f>LEN(VolByCLient[[#This Row],[CLID]])</f>
        <v>7</v>
      </c>
      <c r="E10" s="3" t="str">
        <f>INDEX(Table6[GEOID],MATCH(VolByCLient[CLID],Table6[right],0))</f>
        <v>GEO1004</v>
      </c>
      <c r="F10" s="3" t="str">
        <f>VLOOKUP(VolByCLient[INDEX MATCH],GEONAMES[[#Headers],[#Data],[GEOID]:[GEONAME]],2,FALSE)</f>
        <v>LATAM</v>
      </c>
      <c r="G10" s="7" t="str">
        <f>"Q"&amp;ROUNDUP(MONTH(VolByCLient[[#This Row],[Date]])/3,0)&amp;" "&amp;YEAR(VolByCLient[[#This Row],[Date]])</f>
        <v>Q4 2020</v>
      </c>
      <c r="H10" s="7" t="str">
        <f>VLOOKUP(VolByCLient[[#This Row],[INDEX MATCH]],GEONAMES[[GEOID]:[GEONAME]],2,FALSE)</f>
        <v>LATAM</v>
      </c>
    </row>
    <row r="11" spans="1:12" x14ac:dyDescent="0.25">
      <c r="A11" t="s">
        <v>23</v>
      </c>
      <c r="B11" s="1">
        <v>44196</v>
      </c>
      <c r="C11" s="6">
        <v>565</v>
      </c>
      <c r="D11" s="3">
        <f>LEN(VolByCLient[[#This Row],[CLID]])</f>
        <v>7</v>
      </c>
      <c r="E11" s="3" t="str">
        <f>INDEX(Table6[GEOID],MATCH(VolByCLient[CLID],Table6[right],0))</f>
        <v>GEO1004</v>
      </c>
      <c r="F11" s="3" t="str">
        <f>VLOOKUP(VolByCLient[INDEX MATCH],GEONAMES[[#Headers],[#Data],[GEOID]:[GEONAME]],2,FALSE)</f>
        <v>LATAM</v>
      </c>
      <c r="G11" s="7" t="str">
        <f>"Q"&amp;ROUNDUP(MONTH(VolByCLient[[#This Row],[Date]])/3,0)&amp;" "&amp;YEAR(VolByCLient[[#This Row],[Date]])</f>
        <v>Q4 2020</v>
      </c>
      <c r="H11" s="7" t="str">
        <f>VLOOKUP(VolByCLient[[#This Row],[INDEX MATCH]],GEONAMES[[GEOID]:[GEONAME]],2,FALSE)</f>
        <v>LATAM</v>
      </c>
      <c r="I11"/>
    </row>
    <row r="12" spans="1:12" x14ac:dyDescent="0.25">
      <c r="A12" t="s">
        <v>23</v>
      </c>
      <c r="B12" s="1">
        <v>44377</v>
      </c>
      <c r="C12" s="6">
        <v>561</v>
      </c>
      <c r="D12" s="3">
        <f>LEN(VolByCLient[[#This Row],[CLID]])</f>
        <v>7</v>
      </c>
      <c r="E12" s="3" t="str">
        <f>INDEX(Table6[GEOID],MATCH(VolByCLient[CLID],Table6[right],0))</f>
        <v>GEO1004</v>
      </c>
      <c r="F12" s="3" t="str">
        <f>VLOOKUP(VolByCLient[INDEX MATCH],GEONAMES[[#Headers],[#Data],[GEOID]:[GEONAME]],2,FALSE)</f>
        <v>LATAM</v>
      </c>
      <c r="G12" s="7" t="str">
        <f>"Q"&amp;ROUNDUP(MONTH(VolByCLient[[#This Row],[Date]])/3,0)&amp;" "&amp;YEAR(VolByCLient[[#This Row],[Date]])</f>
        <v>Q2 2021</v>
      </c>
      <c r="H12" s="7" t="str">
        <f>VLOOKUP(VolByCLient[[#This Row],[INDEX MATCH]],GEONAMES[[GEOID]:[GEONAME]],2,FALSE)</f>
        <v>LATAM</v>
      </c>
    </row>
    <row r="13" spans="1:12" x14ac:dyDescent="0.25">
      <c r="A13" t="s">
        <v>23</v>
      </c>
      <c r="B13" s="1">
        <v>44347</v>
      </c>
      <c r="C13" s="6">
        <v>1014</v>
      </c>
      <c r="D13" s="3">
        <f>LEN(VolByCLient[[#This Row],[CLID]])</f>
        <v>7</v>
      </c>
      <c r="E13" s="3" t="str">
        <f>INDEX(Table6[GEOID],MATCH(VolByCLient[CLID],Table6[right],0))</f>
        <v>GEO1004</v>
      </c>
      <c r="F13" s="3" t="str">
        <f>VLOOKUP(VolByCLient[INDEX MATCH],GEONAMES[[#Headers],[#Data],[GEOID]:[GEONAME]],2,FALSE)</f>
        <v>LATAM</v>
      </c>
      <c r="G13" s="7" t="str">
        <f>"Q"&amp;ROUNDUP(MONTH(VolByCLient[[#This Row],[Date]])/3,0)&amp;" "&amp;YEAR(VolByCLient[[#This Row],[Date]])</f>
        <v>Q2 2021</v>
      </c>
      <c r="H13" s="7" t="str">
        <f>VLOOKUP(VolByCLient[[#This Row],[INDEX MATCH]],GEONAMES[[GEOID]:[GEONAME]],2,FALSE)</f>
        <v>LATAM</v>
      </c>
    </row>
    <row r="14" spans="1:12" x14ac:dyDescent="0.25">
      <c r="A14" t="s">
        <v>23</v>
      </c>
      <c r="B14" s="1">
        <v>44316</v>
      </c>
      <c r="C14" s="6">
        <v>878</v>
      </c>
      <c r="D14" s="3">
        <f>LEN(VolByCLient[[#This Row],[CLID]])</f>
        <v>7</v>
      </c>
      <c r="E14" s="3" t="str">
        <f>INDEX(Table6[GEOID],MATCH(VolByCLient[CLID],Table6[right],0))</f>
        <v>GEO1004</v>
      </c>
      <c r="F14" s="3" t="str">
        <f>VLOOKUP(VolByCLient[INDEX MATCH],GEONAMES[[#Headers],[#Data],[GEOID]:[GEONAME]],2,FALSE)</f>
        <v>LATAM</v>
      </c>
      <c r="G14" s="7" t="str">
        <f>"Q"&amp;ROUNDUP(MONTH(VolByCLient[[#This Row],[Date]])/3,0)&amp;" "&amp;YEAR(VolByCLient[[#This Row],[Date]])</f>
        <v>Q2 2021</v>
      </c>
      <c r="H14" s="7" t="str">
        <f>VLOOKUP(VolByCLient[[#This Row],[INDEX MATCH]],GEONAMES[[GEOID]:[GEONAME]],2,FALSE)</f>
        <v>LATAM</v>
      </c>
    </row>
    <row r="15" spans="1:12" x14ac:dyDescent="0.25">
      <c r="A15" t="s">
        <v>23</v>
      </c>
      <c r="B15" s="1">
        <v>44286</v>
      </c>
      <c r="C15" s="6">
        <v>922</v>
      </c>
      <c r="D15" s="3">
        <f>LEN(VolByCLient[[#This Row],[CLID]])</f>
        <v>7</v>
      </c>
      <c r="E15" s="3" t="str">
        <f>INDEX(Table6[GEOID],MATCH(VolByCLient[CLID],Table6[right],0))</f>
        <v>GEO1004</v>
      </c>
      <c r="F15" s="3" t="str">
        <f>VLOOKUP(VolByCLient[INDEX MATCH],GEONAMES[[#Headers],[#Data],[GEOID]:[GEONAME]],2,FALSE)</f>
        <v>LATAM</v>
      </c>
      <c r="G15" s="7" t="str">
        <f>"Q"&amp;ROUNDUP(MONTH(VolByCLient[[#This Row],[Date]])/3,0)&amp;" "&amp;YEAR(VolByCLient[[#This Row],[Date]])</f>
        <v>Q1 2021</v>
      </c>
      <c r="H15" s="7" t="str">
        <f>VLOOKUP(VolByCLient[[#This Row],[INDEX MATCH]],GEONAMES[[GEOID]:[GEONAME]],2,FALSE)</f>
        <v>LATAM</v>
      </c>
    </row>
    <row r="16" spans="1:12" x14ac:dyDescent="0.25">
      <c r="A16" t="s">
        <v>23</v>
      </c>
      <c r="B16" s="1">
        <v>44255</v>
      </c>
      <c r="C16" s="6">
        <v>668</v>
      </c>
      <c r="D16" s="3">
        <f>LEN(VolByCLient[[#This Row],[CLID]])</f>
        <v>7</v>
      </c>
      <c r="E16" s="3" t="str">
        <f>INDEX(Table6[GEOID],MATCH(VolByCLient[CLID],Table6[right],0))</f>
        <v>GEO1004</v>
      </c>
      <c r="F16" s="3" t="str">
        <f>VLOOKUP(VolByCLient[INDEX MATCH],GEONAMES[[#Headers],[#Data],[GEOID]:[GEONAME]],2,FALSE)</f>
        <v>LATAM</v>
      </c>
      <c r="G16" s="7" t="str">
        <f>"Q"&amp;ROUNDUP(MONTH(VolByCLient[[#This Row],[Date]])/3,0)&amp;" "&amp;YEAR(VolByCLient[[#This Row],[Date]])</f>
        <v>Q1 2021</v>
      </c>
      <c r="H16" s="7" t="str">
        <f>VLOOKUP(VolByCLient[[#This Row],[INDEX MATCH]],GEONAMES[[GEOID]:[GEONAME]],2,FALSE)</f>
        <v>LATAM</v>
      </c>
    </row>
    <row r="17" spans="1:8" x14ac:dyDescent="0.25">
      <c r="A17" t="s">
        <v>23</v>
      </c>
      <c r="B17" s="1">
        <v>44227</v>
      </c>
      <c r="C17" s="6">
        <v>725</v>
      </c>
      <c r="D17" s="3">
        <f>LEN(VolByCLient[[#This Row],[CLID]])</f>
        <v>7</v>
      </c>
      <c r="E17" s="3" t="str">
        <f>INDEX(Table6[GEOID],MATCH(VolByCLient[CLID],Table6[right],0))</f>
        <v>GEO1004</v>
      </c>
      <c r="F17" s="3" t="str">
        <f>VLOOKUP(VolByCLient[INDEX MATCH],GEONAMES[[#Headers],[#Data],[GEOID]:[GEONAME]],2,FALSE)</f>
        <v>LATAM</v>
      </c>
      <c r="G17" s="7" t="str">
        <f>"Q"&amp;ROUNDUP(MONTH(VolByCLient[[#This Row],[Date]])/3,0)&amp;" "&amp;YEAR(VolByCLient[[#This Row],[Date]])</f>
        <v>Q1 2021</v>
      </c>
      <c r="H17" s="7" t="str">
        <f>VLOOKUP(VolByCLient[[#This Row],[INDEX MATCH]],GEONAMES[[GEOID]:[GEONAME]],2,FALSE)</f>
        <v>LATAM</v>
      </c>
    </row>
    <row r="18" spans="1:8" x14ac:dyDescent="0.25">
      <c r="A18" t="s">
        <v>33</v>
      </c>
      <c r="B18" s="1">
        <v>43861</v>
      </c>
      <c r="C18" s="6">
        <v>1194</v>
      </c>
      <c r="D18" s="3">
        <f>LEN(VolByCLient[[#This Row],[CLID]])</f>
        <v>7</v>
      </c>
      <c r="E18" s="3" t="str">
        <f>INDEX(Table6[GEOID],MATCH(VolByCLient[CLID],Table6[right],0))</f>
        <v>GEO1001</v>
      </c>
      <c r="F18" s="3" t="str">
        <f>VLOOKUP(VolByCLient[INDEX MATCH],GEONAMES[[#Headers],[#Data],[GEOID]:[GEONAME]],2,FALSE)</f>
        <v>NAM</v>
      </c>
      <c r="G18" s="7" t="str">
        <f>"Q"&amp;ROUNDUP(MONTH(VolByCLient[[#This Row],[Date]])/3,0)&amp;" "&amp;YEAR(VolByCLient[[#This Row],[Date]])</f>
        <v>Q1 2020</v>
      </c>
      <c r="H18" s="7" t="str">
        <f>VLOOKUP(VolByCLient[[#This Row],[INDEX MATCH]],GEONAMES[[GEOID]:[GEONAME]],2,FALSE)</f>
        <v>NAM</v>
      </c>
    </row>
    <row r="19" spans="1:8" x14ac:dyDescent="0.25">
      <c r="A19" t="s">
        <v>33</v>
      </c>
      <c r="B19" s="1">
        <v>43890</v>
      </c>
      <c r="C19" s="6">
        <v>942</v>
      </c>
      <c r="D19" s="3">
        <f>LEN(VolByCLient[[#This Row],[CLID]])</f>
        <v>7</v>
      </c>
      <c r="E19" s="3" t="str">
        <f>INDEX(Table6[GEOID],MATCH(VolByCLient[CLID],Table6[right],0))</f>
        <v>GEO1001</v>
      </c>
      <c r="F19" s="3" t="str">
        <f>VLOOKUP(VolByCLient[INDEX MATCH],GEONAMES[[#Headers],[#Data],[GEOID]:[GEONAME]],2,FALSE)</f>
        <v>NAM</v>
      </c>
      <c r="G19" s="7" t="str">
        <f>"Q"&amp;ROUNDUP(MONTH(VolByCLient[[#This Row],[Date]])/3,0)&amp;" "&amp;YEAR(VolByCLient[[#This Row],[Date]])</f>
        <v>Q1 2020</v>
      </c>
      <c r="H19" s="7" t="str">
        <f>VLOOKUP(VolByCLient[[#This Row],[INDEX MATCH]],GEONAMES[[GEOID]:[GEONAME]],2,FALSE)</f>
        <v>NAM</v>
      </c>
    </row>
    <row r="20" spans="1:8" x14ac:dyDescent="0.25">
      <c r="A20" t="s">
        <v>33</v>
      </c>
      <c r="B20" s="1">
        <v>43921</v>
      </c>
      <c r="C20" s="6">
        <v>1448</v>
      </c>
      <c r="D20" s="3">
        <f>LEN(VolByCLient[[#This Row],[CLID]])</f>
        <v>7</v>
      </c>
      <c r="E20" s="3" t="str">
        <f>INDEX(Table6[GEOID],MATCH(VolByCLient[CLID],Table6[right],0))</f>
        <v>GEO1001</v>
      </c>
      <c r="F20" s="3" t="str">
        <f>VLOOKUP(VolByCLient[INDEX MATCH],GEONAMES[[#Headers],[#Data],[GEOID]:[GEONAME]],2,FALSE)</f>
        <v>NAM</v>
      </c>
      <c r="G20" s="7" t="str">
        <f>"Q"&amp;ROUNDUP(MONTH(VolByCLient[[#This Row],[Date]])/3,0)&amp;" "&amp;YEAR(VolByCLient[[#This Row],[Date]])</f>
        <v>Q1 2020</v>
      </c>
      <c r="H20" s="7" t="str">
        <f>VLOOKUP(VolByCLient[[#This Row],[INDEX MATCH]],GEONAMES[[GEOID]:[GEONAME]],2,FALSE)</f>
        <v>NAM</v>
      </c>
    </row>
    <row r="21" spans="1:8" x14ac:dyDescent="0.25">
      <c r="A21" t="s">
        <v>33</v>
      </c>
      <c r="B21" s="1">
        <v>43951</v>
      </c>
      <c r="C21" s="6">
        <v>1323</v>
      </c>
      <c r="D21" s="3">
        <f>LEN(VolByCLient[[#This Row],[CLID]])</f>
        <v>7</v>
      </c>
      <c r="E21" s="3" t="str">
        <f>INDEX(Table6[GEOID],MATCH(VolByCLient[CLID],Table6[right],0))</f>
        <v>GEO1001</v>
      </c>
      <c r="F21" s="3" t="str">
        <f>VLOOKUP(VolByCLient[INDEX MATCH],GEONAMES[[#Headers],[#Data],[GEOID]:[GEONAME]],2,FALSE)</f>
        <v>NAM</v>
      </c>
      <c r="G21" s="7" t="str">
        <f>"Q"&amp;ROUNDUP(MONTH(VolByCLient[[#This Row],[Date]])/3,0)&amp;" "&amp;YEAR(VolByCLient[[#This Row],[Date]])</f>
        <v>Q2 2020</v>
      </c>
      <c r="H21" s="7" t="str">
        <f>VLOOKUP(VolByCLient[[#This Row],[INDEX MATCH]],GEONAMES[[GEOID]:[GEONAME]],2,FALSE)</f>
        <v>NAM</v>
      </c>
    </row>
    <row r="22" spans="1:8" x14ac:dyDescent="0.25">
      <c r="A22" t="s">
        <v>33</v>
      </c>
      <c r="B22" s="1">
        <v>43982</v>
      </c>
      <c r="C22" s="6">
        <v>1573</v>
      </c>
      <c r="D22" s="3">
        <f>LEN(VolByCLient[[#This Row],[CLID]])</f>
        <v>7</v>
      </c>
      <c r="E22" s="3" t="str">
        <f>INDEX(Table6[GEOID],MATCH(VolByCLient[CLID],Table6[right],0))</f>
        <v>GEO1001</v>
      </c>
      <c r="F22" s="3" t="str">
        <f>VLOOKUP(VolByCLient[INDEX MATCH],GEONAMES[[#Headers],[#Data],[GEOID]:[GEONAME]],2,FALSE)</f>
        <v>NAM</v>
      </c>
      <c r="G22" s="7" t="str">
        <f>"Q"&amp;ROUNDUP(MONTH(VolByCLient[[#This Row],[Date]])/3,0)&amp;" "&amp;YEAR(VolByCLient[[#This Row],[Date]])</f>
        <v>Q2 2020</v>
      </c>
      <c r="H22" s="7" t="str">
        <f>VLOOKUP(VolByCLient[[#This Row],[INDEX MATCH]],GEONAMES[[GEOID]:[GEONAME]],2,FALSE)</f>
        <v>NAM</v>
      </c>
    </row>
    <row r="23" spans="1:8" x14ac:dyDescent="0.25">
      <c r="A23" t="s">
        <v>33</v>
      </c>
      <c r="B23" s="1">
        <v>44012</v>
      </c>
      <c r="C23" s="6">
        <v>820</v>
      </c>
      <c r="D23" s="3">
        <f>LEN(VolByCLient[[#This Row],[CLID]])</f>
        <v>7</v>
      </c>
      <c r="E23" s="3" t="str">
        <f>INDEX(Table6[GEOID],MATCH(VolByCLient[CLID],Table6[right],0))</f>
        <v>GEO1001</v>
      </c>
      <c r="F23" s="3" t="str">
        <f>VLOOKUP(VolByCLient[INDEX MATCH],GEONAMES[[#Headers],[#Data],[GEOID]:[GEONAME]],2,FALSE)</f>
        <v>NAM</v>
      </c>
      <c r="G23" s="7" t="str">
        <f>"Q"&amp;ROUNDUP(MONTH(VolByCLient[[#This Row],[Date]])/3,0)&amp;" "&amp;YEAR(VolByCLient[[#This Row],[Date]])</f>
        <v>Q2 2020</v>
      </c>
      <c r="H23" s="7" t="str">
        <f>VLOOKUP(VolByCLient[[#This Row],[INDEX MATCH]],GEONAMES[[GEOID]:[GEONAME]],2,FALSE)</f>
        <v>NAM</v>
      </c>
    </row>
    <row r="24" spans="1:8" x14ac:dyDescent="0.25">
      <c r="A24" t="s">
        <v>33</v>
      </c>
      <c r="B24" s="1">
        <v>44043</v>
      </c>
      <c r="C24" s="6">
        <v>1069</v>
      </c>
      <c r="D24" s="3">
        <f>LEN(VolByCLient[[#This Row],[CLID]])</f>
        <v>7</v>
      </c>
      <c r="E24" s="3" t="str">
        <f>INDEX(Table6[GEOID],MATCH(VolByCLient[CLID],Table6[right],0))</f>
        <v>GEO1001</v>
      </c>
      <c r="F24" s="3" t="str">
        <f>VLOOKUP(VolByCLient[INDEX MATCH],GEONAMES[[#Headers],[#Data],[GEOID]:[GEONAME]],2,FALSE)</f>
        <v>NAM</v>
      </c>
      <c r="G24" s="7" t="str">
        <f>"Q"&amp;ROUNDUP(MONTH(VolByCLient[[#This Row],[Date]])/3,0)&amp;" "&amp;YEAR(VolByCLient[[#This Row],[Date]])</f>
        <v>Q3 2020</v>
      </c>
      <c r="H24" s="7" t="str">
        <f>VLOOKUP(VolByCLient[[#This Row],[INDEX MATCH]],GEONAMES[[GEOID]:[GEONAME]],2,FALSE)</f>
        <v>NAM</v>
      </c>
    </row>
    <row r="25" spans="1:8" x14ac:dyDescent="0.25">
      <c r="A25" t="s">
        <v>33</v>
      </c>
      <c r="B25" s="1">
        <v>44074</v>
      </c>
      <c r="C25" s="6">
        <v>571</v>
      </c>
      <c r="D25" s="3">
        <f>LEN(VolByCLient[[#This Row],[CLID]])</f>
        <v>7</v>
      </c>
      <c r="E25" s="3" t="str">
        <f>INDEX(Table6[GEOID],MATCH(VolByCLient[CLID],Table6[right],0))</f>
        <v>GEO1001</v>
      </c>
      <c r="F25" s="3" t="str">
        <f>VLOOKUP(VolByCLient[INDEX MATCH],GEONAMES[[#Headers],[#Data],[GEOID]:[GEONAME]],2,FALSE)</f>
        <v>NAM</v>
      </c>
      <c r="G25" s="7" t="str">
        <f>"Q"&amp;ROUNDUP(MONTH(VolByCLient[[#This Row],[Date]])/3,0)&amp;" "&amp;YEAR(VolByCLient[[#This Row],[Date]])</f>
        <v>Q3 2020</v>
      </c>
      <c r="H25" s="7" t="str">
        <f>VLOOKUP(VolByCLient[[#This Row],[INDEX MATCH]],GEONAMES[[GEOID]:[GEONAME]],2,FALSE)</f>
        <v>NAM</v>
      </c>
    </row>
    <row r="26" spans="1:8" x14ac:dyDescent="0.25">
      <c r="A26" t="s">
        <v>33</v>
      </c>
      <c r="B26" s="1">
        <v>44104</v>
      </c>
      <c r="C26" s="6">
        <v>947</v>
      </c>
      <c r="D26" s="3">
        <f>LEN(VolByCLient[[#This Row],[CLID]])</f>
        <v>7</v>
      </c>
      <c r="E26" s="3" t="str">
        <f>INDEX(Table6[GEOID],MATCH(VolByCLient[CLID],Table6[right],0))</f>
        <v>GEO1001</v>
      </c>
      <c r="F26" s="3" t="str">
        <f>VLOOKUP(VolByCLient[INDEX MATCH],GEONAMES[[#Headers],[#Data],[GEOID]:[GEONAME]],2,FALSE)</f>
        <v>NAM</v>
      </c>
      <c r="G26" s="7" t="str">
        <f>"Q"&amp;ROUNDUP(MONTH(VolByCLient[[#This Row],[Date]])/3,0)&amp;" "&amp;YEAR(VolByCLient[[#This Row],[Date]])</f>
        <v>Q3 2020</v>
      </c>
      <c r="H26" s="7" t="str">
        <f>VLOOKUP(VolByCLient[[#This Row],[INDEX MATCH]],GEONAMES[[GEOID]:[GEONAME]],2,FALSE)</f>
        <v>NAM</v>
      </c>
    </row>
    <row r="27" spans="1:8" x14ac:dyDescent="0.25">
      <c r="A27" t="s">
        <v>33</v>
      </c>
      <c r="B27" s="1">
        <v>44135</v>
      </c>
      <c r="C27" s="6">
        <v>694</v>
      </c>
      <c r="D27" s="3">
        <f>LEN(VolByCLient[[#This Row],[CLID]])</f>
        <v>7</v>
      </c>
      <c r="E27" s="3" t="str">
        <f>INDEX(Table6[GEOID],MATCH(VolByCLient[CLID],Table6[right],0))</f>
        <v>GEO1001</v>
      </c>
      <c r="F27" s="3" t="str">
        <f>VLOOKUP(VolByCLient[INDEX MATCH],GEONAMES[[#Headers],[#Data],[GEOID]:[GEONAME]],2,FALSE)</f>
        <v>NAM</v>
      </c>
      <c r="G27" s="7" t="str">
        <f>"Q"&amp;ROUNDUP(MONTH(VolByCLient[[#This Row],[Date]])/3,0)&amp;" "&amp;YEAR(VolByCLient[[#This Row],[Date]])</f>
        <v>Q4 2020</v>
      </c>
      <c r="H27" s="7" t="str">
        <f>VLOOKUP(VolByCLient[[#This Row],[INDEX MATCH]],GEONAMES[[GEOID]:[GEONAME]],2,FALSE)</f>
        <v>NAM</v>
      </c>
    </row>
    <row r="28" spans="1:8" x14ac:dyDescent="0.25">
      <c r="A28" t="s">
        <v>33</v>
      </c>
      <c r="B28" s="1">
        <v>44165</v>
      </c>
      <c r="C28" s="6">
        <v>1197</v>
      </c>
      <c r="D28" s="3">
        <f>LEN(VolByCLient[[#This Row],[CLID]])</f>
        <v>7</v>
      </c>
      <c r="E28" s="3" t="str">
        <f>INDEX(Table6[GEOID],MATCH(VolByCLient[CLID],Table6[right],0))</f>
        <v>GEO1001</v>
      </c>
      <c r="F28" s="3" t="str">
        <f>VLOOKUP(VolByCLient[INDEX MATCH],GEONAMES[[#Headers],[#Data],[GEOID]:[GEONAME]],2,FALSE)</f>
        <v>NAM</v>
      </c>
      <c r="G28" s="7" t="str">
        <f>"Q"&amp;ROUNDUP(MONTH(VolByCLient[[#This Row],[Date]])/3,0)&amp;" "&amp;YEAR(VolByCLient[[#This Row],[Date]])</f>
        <v>Q4 2020</v>
      </c>
      <c r="H28" s="7" t="str">
        <f>VLOOKUP(VolByCLient[[#This Row],[INDEX MATCH]],GEONAMES[[GEOID]:[GEONAME]],2,FALSE)</f>
        <v>NAM</v>
      </c>
    </row>
    <row r="29" spans="1:8" x14ac:dyDescent="0.25">
      <c r="A29" t="s">
        <v>33</v>
      </c>
      <c r="B29" s="1">
        <v>44196</v>
      </c>
      <c r="C29" s="6">
        <v>822</v>
      </c>
      <c r="D29" s="3">
        <f>LEN(VolByCLient[[#This Row],[CLID]])</f>
        <v>7</v>
      </c>
      <c r="E29" s="3" t="str">
        <f>INDEX(Table6[GEOID],MATCH(VolByCLient[CLID],Table6[right],0))</f>
        <v>GEO1001</v>
      </c>
      <c r="F29" s="3" t="str">
        <f>VLOOKUP(VolByCLient[INDEX MATCH],GEONAMES[[#Headers],[#Data],[GEOID]:[GEONAME]],2,FALSE)</f>
        <v>NAM</v>
      </c>
      <c r="G29" s="7" t="str">
        <f>"Q"&amp;ROUNDUP(MONTH(VolByCLient[[#This Row],[Date]])/3,0)&amp;" "&amp;YEAR(VolByCLient[[#This Row],[Date]])</f>
        <v>Q4 2020</v>
      </c>
      <c r="H29" s="7" t="str">
        <f>VLOOKUP(VolByCLient[[#This Row],[INDEX MATCH]],GEONAMES[[GEOID]:[GEONAME]],2,FALSE)</f>
        <v>NAM</v>
      </c>
    </row>
    <row r="30" spans="1:8" x14ac:dyDescent="0.25">
      <c r="A30" t="s">
        <v>33</v>
      </c>
      <c r="B30" s="1">
        <v>44377</v>
      </c>
      <c r="C30" s="6">
        <v>846</v>
      </c>
      <c r="D30" s="3">
        <f>LEN(VolByCLient[[#This Row],[CLID]])</f>
        <v>7</v>
      </c>
      <c r="E30" s="3" t="str">
        <f>INDEX(Table6[GEOID],MATCH(VolByCLient[CLID],Table6[right],0))</f>
        <v>GEO1001</v>
      </c>
      <c r="F30" s="3" t="str">
        <f>VLOOKUP(VolByCLient[INDEX MATCH],GEONAMES[[#Headers],[#Data],[GEOID]:[GEONAME]],2,FALSE)</f>
        <v>NAM</v>
      </c>
      <c r="G30" s="7" t="str">
        <f>"Q"&amp;ROUNDUP(MONTH(VolByCLient[[#This Row],[Date]])/3,0)&amp;" "&amp;YEAR(VolByCLient[[#This Row],[Date]])</f>
        <v>Q2 2021</v>
      </c>
      <c r="H30" s="7" t="str">
        <f>VLOOKUP(VolByCLient[[#This Row],[INDEX MATCH]],GEONAMES[[GEOID]:[GEONAME]],2,FALSE)</f>
        <v>NAM</v>
      </c>
    </row>
    <row r="31" spans="1:8" x14ac:dyDescent="0.25">
      <c r="A31" t="s">
        <v>33</v>
      </c>
      <c r="B31" s="1">
        <v>44347</v>
      </c>
      <c r="C31" s="6">
        <v>1553</v>
      </c>
      <c r="D31" s="3">
        <f>LEN(VolByCLient[[#This Row],[CLID]])</f>
        <v>7</v>
      </c>
      <c r="E31" s="3" t="str">
        <f>INDEX(Table6[GEOID],MATCH(VolByCLient[CLID],Table6[right],0))</f>
        <v>GEO1001</v>
      </c>
      <c r="F31" s="3" t="str">
        <f>VLOOKUP(VolByCLient[INDEX MATCH],GEONAMES[[#Headers],[#Data],[GEOID]:[GEONAME]],2,FALSE)</f>
        <v>NAM</v>
      </c>
      <c r="G31" s="7" t="str">
        <f>"Q"&amp;ROUNDUP(MONTH(VolByCLient[[#This Row],[Date]])/3,0)&amp;" "&amp;YEAR(VolByCLient[[#This Row],[Date]])</f>
        <v>Q2 2021</v>
      </c>
      <c r="H31" s="7" t="str">
        <f>VLOOKUP(VolByCLient[[#This Row],[INDEX MATCH]],GEONAMES[[GEOID]:[GEONAME]],2,FALSE)</f>
        <v>NAM</v>
      </c>
    </row>
    <row r="32" spans="1:8" x14ac:dyDescent="0.25">
      <c r="A32" t="s">
        <v>33</v>
      </c>
      <c r="B32" s="1">
        <v>44316</v>
      </c>
      <c r="C32" s="6">
        <v>1344</v>
      </c>
      <c r="D32" s="3">
        <f>LEN(VolByCLient[[#This Row],[CLID]])</f>
        <v>7</v>
      </c>
      <c r="E32" s="3" t="str">
        <f>INDEX(Table6[GEOID],MATCH(VolByCLient[CLID],Table6[right],0))</f>
        <v>GEO1001</v>
      </c>
      <c r="F32" s="3" t="str">
        <f>VLOOKUP(VolByCLient[INDEX MATCH],GEONAMES[[#Headers],[#Data],[GEOID]:[GEONAME]],2,FALSE)</f>
        <v>NAM</v>
      </c>
      <c r="G32" s="7" t="str">
        <f>"Q"&amp;ROUNDUP(MONTH(VolByCLient[[#This Row],[Date]])/3,0)&amp;" "&amp;YEAR(VolByCLient[[#This Row],[Date]])</f>
        <v>Q2 2021</v>
      </c>
      <c r="H32" s="7" t="str">
        <f>VLOOKUP(VolByCLient[[#This Row],[INDEX MATCH]],GEONAMES[[GEOID]:[GEONAME]],2,FALSE)</f>
        <v>NAM</v>
      </c>
    </row>
    <row r="33" spans="1:8" x14ac:dyDescent="0.25">
      <c r="A33" t="s">
        <v>33</v>
      </c>
      <c r="B33" s="1">
        <v>44286</v>
      </c>
      <c r="C33" s="6">
        <v>1436</v>
      </c>
      <c r="D33" s="3">
        <f>LEN(VolByCLient[[#This Row],[CLID]])</f>
        <v>7</v>
      </c>
      <c r="E33" s="3" t="str">
        <f>INDEX(Table6[GEOID],MATCH(VolByCLient[CLID],Table6[right],0))</f>
        <v>GEO1001</v>
      </c>
      <c r="F33" s="3" t="str">
        <f>VLOOKUP(VolByCLient[INDEX MATCH],GEONAMES[[#Headers],[#Data],[GEOID]:[GEONAME]],2,FALSE)</f>
        <v>NAM</v>
      </c>
      <c r="G33" s="7" t="str">
        <f>"Q"&amp;ROUNDUP(MONTH(VolByCLient[[#This Row],[Date]])/3,0)&amp;" "&amp;YEAR(VolByCLient[[#This Row],[Date]])</f>
        <v>Q1 2021</v>
      </c>
      <c r="H33" s="7" t="str">
        <f>VLOOKUP(VolByCLient[[#This Row],[INDEX MATCH]],GEONAMES[[GEOID]:[GEONAME]],2,FALSE)</f>
        <v>NAM</v>
      </c>
    </row>
    <row r="34" spans="1:8" x14ac:dyDescent="0.25">
      <c r="A34" t="s">
        <v>33</v>
      </c>
      <c r="B34" s="1">
        <v>44255</v>
      </c>
      <c r="C34" s="6">
        <v>970</v>
      </c>
      <c r="D34" s="3">
        <f>LEN(VolByCLient[[#This Row],[CLID]])</f>
        <v>7</v>
      </c>
      <c r="E34" s="3" t="str">
        <f>INDEX(Table6[GEOID],MATCH(VolByCLient[CLID],Table6[right],0))</f>
        <v>GEO1001</v>
      </c>
      <c r="F34" s="3" t="str">
        <f>VLOOKUP(VolByCLient[INDEX MATCH],GEONAMES[[#Headers],[#Data],[GEOID]:[GEONAME]],2,FALSE)</f>
        <v>NAM</v>
      </c>
      <c r="G34" s="7" t="str">
        <f>"Q"&amp;ROUNDUP(MONTH(VolByCLient[[#This Row],[Date]])/3,0)&amp;" "&amp;YEAR(VolByCLient[[#This Row],[Date]])</f>
        <v>Q1 2021</v>
      </c>
      <c r="H34" s="7" t="str">
        <f>VLOOKUP(VolByCLient[[#This Row],[INDEX MATCH]],GEONAMES[[GEOID]:[GEONAME]],2,FALSE)</f>
        <v>NAM</v>
      </c>
    </row>
    <row r="35" spans="1:8" x14ac:dyDescent="0.25">
      <c r="A35" t="s">
        <v>33</v>
      </c>
      <c r="B35" s="1">
        <v>44227</v>
      </c>
      <c r="C35" s="6">
        <v>1207</v>
      </c>
      <c r="D35" s="3">
        <f>LEN(VolByCLient[[#This Row],[CLID]])</f>
        <v>7</v>
      </c>
      <c r="E35" s="3" t="str">
        <f>INDEX(Table6[GEOID],MATCH(VolByCLient[CLID],Table6[right],0))</f>
        <v>GEO1001</v>
      </c>
      <c r="F35" s="3" t="str">
        <f>VLOOKUP(VolByCLient[INDEX MATCH],GEONAMES[[#Headers],[#Data],[GEOID]:[GEONAME]],2,FALSE)</f>
        <v>NAM</v>
      </c>
      <c r="G35" s="7" t="str">
        <f>"Q"&amp;ROUNDUP(MONTH(VolByCLient[[#This Row],[Date]])/3,0)&amp;" "&amp;YEAR(VolByCLient[[#This Row],[Date]])</f>
        <v>Q1 2021</v>
      </c>
      <c r="H35" s="7" t="str">
        <f>VLOOKUP(VolByCLient[[#This Row],[INDEX MATCH]],GEONAMES[[GEOID]:[GEONAME]],2,FALSE)</f>
        <v>NAM</v>
      </c>
    </row>
    <row r="36" spans="1:8" x14ac:dyDescent="0.25">
      <c r="A36" t="s">
        <v>22</v>
      </c>
      <c r="B36" s="1">
        <v>43861</v>
      </c>
      <c r="C36" s="6">
        <v>532</v>
      </c>
      <c r="D36" s="3">
        <f>LEN(VolByCLient[[#This Row],[CLID]])</f>
        <v>7</v>
      </c>
      <c r="E36" s="3" t="str">
        <f>INDEX(Table6[GEOID],MATCH(VolByCLient[CLID],Table6[right],0))</f>
        <v>GEO1003</v>
      </c>
      <c r="F36" s="3" t="str">
        <f>VLOOKUP(VolByCLient[INDEX MATCH],GEONAMES[[#Headers],[#Data],[GEOID]:[GEONAME]],2,FALSE)</f>
        <v>EMEA</v>
      </c>
      <c r="G36" s="7" t="str">
        <f>"Q"&amp;ROUNDUP(MONTH(VolByCLient[[#This Row],[Date]])/3,0)&amp;" "&amp;YEAR(VolByCLient[[#This Row],[Date]])</f>
        <v>Q1 2020</v>
      </c>
      <c r="H36" s="7" t="str">
        <f>VLOOKUP(VolByCLient[[#This Row],[INDEX MATCH]],GEONAMES[[GEOID]:[GEONAME]],2,FALSE)</f>
        <v>EMEA</v>
      </c>
    </row>
    <row r="37" spans="1:8" x14ac:dyDescent="0.25">
      <c r="A37" t="s">
        <v>22</v>
      </c>
      <c r="B37" s="1">
        <v>43890</v>
      </c>
      <c r="C37" s="6">
        <v>760</v>
      </c>
      <c r="D37" s="3">
        <f>LEN(VolByCLient[[#This Row],[CLID]])</f>
        <v>7</v>
      </c>
      <c r="E37" s="3" t="str">
        <f>INDEX(Table6[GEOID],MATCH(VolByCLient[CLID],Table6[right],0))</f>
        <v>GEO1003</v>
      </c>
      <c r="F37" s="3" t="str">
        <f>VLOOKUP(VolByCLient[INDEX MATCH],GEONAMES[[#Headers],[#Data],[GEOID]:[GEONAME]],2,FALSE)</f>
        <v>EMEA</v>
      </c>
      <c r="G37" s="7" t="str">
        <f>"Q"&amp;ROUNDUP(MONTH(VolByCLient[[#This Row],[Date]])/3,0)&amp;" "&amp;YEAR(VolByCLient[[#This Row],[Date]])</f>
        <v>Q1 2020</v>
      </c>
      <c r="H37" s="7" t="str">
        <f>VLOOKUP(VolByCLient[[#This Row],[INDEX MATCH]],GEONAMES[[GEOID]:[GEONAME]],2,FALSE)</f>
        <v>EMEA</v>
      </c>
    </row>
    <row r="38" spans="1:8" x14ac:dyDescent="0.25">
      <c r="A38" t="s">
        <v>22</v>
      </c>
      <c r="B38" s="1">
        <v>43921</v>
      </c>
      <c r="C38" s="6">
        <v>682</v>
      </c>
      <c r="D38" s="3">
        <f>LEN(VolByCLient[[#This Row],[CLID]])</f>
        <v>7</v>
      </c>
      <c r="E38" s="3" t="str">
        <f>INDEX(Table6[GEOID],MATCH(VolByCLient[CLID],Table6[right],0))</f>
        <v>GEO1003</v>
      </c>
      <c r="F38" s="3" t="str">
        <f>VLOOKUP(VolByCLient[INDEX MATCH],GEONAMES[[#Headers],[#Data],[GEOID]:[GEONAME]],2,FALSE)</f>
        <v>EMEA</v>
      </c>
      <c r="G38" s="7" t="str">
        <f>"Q"&amp;ROUNDUP(MONTH(VolByCLient[[#This Row],[Date]])/3,0)&amp;" "&amp;YEAR(VolByCLient[[#This Row],[Date]])</f>
        <v>Q1 2020</v>
      </c>
      <c r="H38" s="7" t="str">
        <f>VLOOKUP(VolByCLient[[#This Row],[INDEX MATCH]],GEONAMES[[GEOID]:[GEONAME]],2,FALSE)</f>
        <v>EMEA</v>
      </c>
    </row>
    <row r="39" spans="1:8" x14ac:dyDescent="0.25">
      <c r="A39" t="s">
        <v>22</v>
      </c>
      <c r="B39" s="1">
        <v>43951</v>
      </c>
      <c r="C39" s="6">
        <v>984</v>
      </c>
      <c r="D39" s="3">
        <f>LEN(VolByCLient[[#This Row],[CLID]])</f>
        <v>7</v>
      </c>
      <c r="E39" s="3" t="str">
        <f>INDEX(Table6[GEOID],MATCH(VolByCLient[CLID],Table6[right],0))</f>
        <v>GEO1003</v>
      </c>
      <c r="F39" s="3" t="str">
        <f>VLOOKUP(VolByCLient[INDEX MATCH],GEONAMES[[#Headers],[#Data],[GEOID]:[GEONAME]],2,FALSE)</f>
        <v>EMEA</v>
      </c>
      <c r="G39" s="7" t="str">
        <f>"Q"&amp;ROUNDUP(MONTH(VolByCLient[[#This Row],[Date]])/3,0)&amp;" "&amp;YEAR(VolByCLient[[#This Row],[Date]])</f>
        <v>Q2 2020</v>
      </c>
      <c r="H39" s="7" t="str">
        <f>VLOOKUP(VolByCLient[[#This Row],[INDEX MATCH]],GEONAMES[[GEOID]:[GEONAME]],2,FALSE)</f>
        <v>EMEA</v>
      </c>
    </row>
    <row r="40" spans="1:8" x14ac:dyDescent="0.25">
      <c r="A40" t="s">
        <v>22</v>
      </c>
      <c r="B40" s="1">
        <v>43982</v>
      </c>
      <c r="C40" s="6">
        <v>760</v>
      </c>
      <c r="D40" s="3">
        <f>LEN(VolByCLient[[#This Row],[CLID]])</f>
        <v>7</v>
      </c>
      <c r="E40" s="3" t="str">
        <f>INDEX(Table6[GEOID],MATCH(VolByCLient[CLID],Table6[right],0))</f>
        <v>GEO1003</v>
      </c>
      <c r="F40" s="3" t="str">
        <f>VLOOKUP(VolByCLient[INDEX MATCH],GEONAMES[[#Headers],[#Data],[GEOID]:[GEONAME]],2,FALSE)</f>
        <v>EMEA</v>
      </c>
      <c r="G40" s="7" t="str">
        <f>"Q"&amp;ROUNDUP(MONTH(VolByCLient[[#This Row],[Date]])/3,0)&amp;" "&amp;YEAR(VolByCLient[[#This Row],[Date]])</f>
        <v>Q2 2020</v>
      </c>
      <c r="H40" s="7" t="str">
        <f>VLOOKUP(VolByCLient[[#This Row],[INDEX MATCH]],GEONAMES[[GEOID]:[GEONAME]],2,FALSE)</f>
        <v>EMEA</v>
      </c>
    </row>
    <row r="41" spans="1:8" x14ac:dyDescent="0.25">
      <c r="A41" t="s">
        <v>22</v>
      </c>
      <c r="B41" s="1">
        <v>44012</v>
      </c>
      <c r="C41" s="6">
        <v>681</v>
      </c>
      <c r="D41" s="3">
        <f>LEN(VolByCLient[[#This Row],[CLID]])</f>
        <v>7</v>
      </c>
      <c r="E41" s="3" t="str">
        <f>INDEX(Table6[GEOID],MATCH(VolByCLient[CLID],Table6[right],0))</f>
        <v>GEO1003</v>
      </c>
      <c r="F41" s="3" t="str">
        <f>VLOOKUP(VolByCLient[INDEX MATCH],GEONAMES[[#Headers],[#Data],[GEOID]:[GEONAME]],2,FALSE)</f>
        <v>EMEA</v>
      </c>
      <c r="G41" s="7" t="str">
        <f>"Q"&amp;ROUNDUP(MONTH(VolByCLient[[#This Row],[Date]])/3,0)&amp;" "&amp;YEAR(VolByCLient[[#This Row],[Date]])</f>
        <v>Q2 2020</v>
      </c>
      <c r="H41" s="7" t="str">
        <f>VLOOKUP(VolByCLient[[#This Row],[INDEX MATCH]],GEONAMES[[GEOID]:[GEONAME]],2,FALSE)</f>
        <v>EMEA</v>
      </c>
    </row>
    <row r="42" spans="1:8" x14ac:dyDescent="0.25">
      <c r="A42" t="s">
        <v>22</v>
      </c>
      <c r="B42" s="1">
        <v>44043</v>
      </c>
      <c r="C42" s="6">
        <v>457</v>
      </c>
      <c r="D42" s="3">
        <f>LEN(VolByCLient[[#This Row],[CLID]])</f>
        <v>7</v>
      </c>
      <c r="E42" s="3" t="str">
        <f>INDEX(Table6[GEOID],MATCH(VolByCLient[CLID],Table6[right],0))</f>
        <v>GEO1003</v>
      </c>
      <c r="F42" s="3" t="str">
        <f>VLOOKUP(VolByCLient[INDEX MATCH],GEONAMES[[#Headers],[#Data],[GEOID]:[GEONAME]],2,FALSE)</f>
        <v>EMEA</v>
      </c>
      <c r="G42" s="7" t="str">
        <f>"Q"&amp;ROUNDUP(MONTH(VolByCLient[[#This Row],[Date]])/3,0)&amp;" "&amp;YEAR(VolByCLient[[#This Row],[Date]])</f>
        <v>Q3 2020</v>
      </c>
      <c r="H42" s="7" t="str">
        <f>VLOOKUP(VolByCLient[[#This Row],[INDEX MATCH]],GEONAMES[[GEOID]:[GEONAME]],2,FALSE)</f>
        <v>EMEA</v>
      </c>
    </row>
    <row r="43" spans="1:8" x14ac:dyDescent="0.25">
      <c r="A43" t="s">
        <v>22</v>
      </c>
      <c r="B43" s="1">
        <v>44074</v>
      </c>
      <c r="C43" s="6">
        <v>528</v>
      </c>
      <c r="D43" s="3">
        <f>LEN(VolByCLient[[#This Row],[CLID]])</f>
        <v>7</v>
      </c>
      <c r="E43" s="3" t="str">
        <f>INDEX(Table6[GEOID],MATCH(VolByCLient[CLID],Table6[right],0))</f>
        <v>GEO1003</v>
      </c>
      <c r="F43" s="3" t="str">
        <f>VLOOKUP(VolByCLient[INDEX MATCH],GEONAMES[[#Headers],[#Data],[GEOID]:[GEONAME]],2,FALSE)</f>
        <v>EMEA</v>
      </c>
      <c r="G43" s="7" t="str">
        <f>"Q"&amp;ROUNDUP(MONTH(VolByCLient[[#This Row],[Date]])/3,0)&amp;" "&amp;YEAR(VolByCLient[[#This Row],[Date]])</f>
        <v>Q3 2020</v>
      </c>
      <c r="H43" s="7" t="str">
        <f>VLOOKUP(VolByCLient[[#This Row],[INDEX MATCH]],GEONAMES[[GEOID]:[GEONAME]],2,FALSE)</f>
        <v>EMEA</v>
      </c>
    </row>
    <row r="44" spans="1:8" x14ac:dyDescent="0.25">
      <c r="A44" t="s">
        <v>22</v>
      </c>
      <c r="B44" s="1">
        <v>44104</v>
      </c>
      <c r="C44" s="6">
        <v>377</v>
      </c>
      <c r="D44" s="3">
        <f>LEN(VolByCLient[[#This Row],[CLID]])</f>
        <v>7</v>
      </c>
      <c r="E44" s="3" t="str">
        <f>INDEX(Table6[GEOID],MATCH(VolByCLient[CLID],Table6[right],0))</f>
        <v>GEO1003</v>
      </c>
      <c r="F44" s="3" t="str">
        <f>VLOOKUP(VolByCLient[INDEX MATCH],GEONAMES[[#Headers],[#Data],[GEOID]:[GEONAME]],2,FALSE)</f>
        <v>EMEA</v>
      </c>
      <c r="G44" s="7" t="str">
        <f>"Q"&amp;ROUNDUP(MONTH(VolByCLient[[#This Row],[Date]])/3,0)&amp;" "&amp;YEAR(VolByCLient[[#This Row],[Date]])</f>
        <v>Q3 2020</v>
      </c>
      <c r="H44" s="7" t="str">
        <f>VLOOKUP(VolByCLient[[#This Row],[INDEX MATCH]],GEONAMES[[GEOID]:[GEONAME]],2,FALSE)</f>
        <v>EMEA</v>
      </c>
    </row>
    <row r="45" spans="1:8" x14ac:dyDescent="0.25">
      <c r="A45" t="s">
        <v>22</v>
      </c>
      <c r="B45" s="1">
        <v>44135</v>
      </c>
      <c r="C45" s="6">
        <v>606</v>
      </c>
      <c r="D45" s="3">
        <f>LEN(VolByCLient[[#This Row],[CLID]])</f>
        <v>7</v>
      </c>
      <c r="E45" s="3" t="str">
        <f>INDEX(Table6[GEOID],MATCH(VolByCLient[CLID],Table6[right],0))</f>
        <v>GEO1003</v>
      </c>
      <c r="F45" s="3" t="str">
        <f>VLOOKUP(VolByCLient[INDEX MATCH],GEONAMES[[#Headers],[#Data],[GEOID]:[GEONAME]],2,FALSE)</f>
        <v>EMEA</v>
      </c>
      <c r="G45" s="7" t="str">
        <f>"Q"&amp;ROUNDUP(MONTH(VolByCLient[[#This Row],[Date]])/3,0)&amp;" "&amp;YEAR(VolByCLient[[#This Row],[Date]])</f>
        <v>Q4 2020</v>
      </c>
      <c r="H45" s="7" t="str">
        <f>VLOOKUP(VolByCLient[[#This Row],[INDEX MATCH]],GEONAMES[[GEOID]:[GEONAME]],2,FALSE)</f>
        <v>EMEA</v>
      </c>
    </row>
    <row r="46" spans="1:8" x14ac:dyDescent="0.25">
      <c r="A46" t="s">
        <v>22</v>
      </c>
      <c r="B46" s="1">
        <v>44165</v>
      </c>
      <c r="C46" s="6">
        <v>534</v>
      </c>
      <c r="D46" s="3">
        <f>LEN(VolByCLient[[#This Row],[CLID]])</f>
        <v>7</v>
      </c>
      <c r="E46" s="3" t="str">
        <f>INDEX(Table6[GEOID],MATCH(VolByCLient[CLID],Table6[right],0))</f>
        <v>GEO1003</v>
      </c>
      <c r="F46" s="3" t="str">
        <f>VLOOKUP(VolByCLient[INDEX MATCH],GEONAMES[[#Headers],[#Data],[GEOID]:[GEONAME]],2,FALSE)</f>
        <v>EMEA</v>
      </c>
      <c r="G46" s="7" t="str">
        <f>"Q"&amp;ROUNDUP(MONTH(VolByCLient[[#This Row],[Date]])/3,0)&amp;" "&amp;YEAR(VolByCLient[[#This Row],[Date]])</f>
        <v>Q4 2020</v>
      </c>
      <c r="H46" s="7" t="str">
        <f>VLOOKUP(VolByCLient[[#This Row],[INDEX MATCH]],GEONAMES[[GEOID]:[GEONAME]],2,FALSE)</f>
        <v>EMEA</v>
      </c>
    </row>
    <row r="47" spans="1:8" x14ac:dyDescent="0.25">
      <c r="A47" t="s">
        <v>22</v>
      </c>
      <c r="B47" s="1">
        <v>44196</v>
      </c>
      <c r="C47" s="6">
        <v>681</v>
      </c>
      <c r="D47" s="3">
        <f>LEN(VolByCLient[[#This Row],[CLID]])</f>
        <v>7</v>
      </c>
      <c r="E47" s="3" t="str">
        <f>INDEX(Table6[GEOID],MATCH(VolByCLient[CLID],Table6[right],0))</f>
        <v>GEO1003</v>
      </c>
      <c r="F47" s="3" t="str">
        <f>VLOOKUP(VolByCLient[INDEX MATCH],GEONAMES[[#Headers],[#Data],[GEOID]:[GEONAME]],2,FALSE)</f>
        <v>EMEA</v>
      </c>
      <c r="G47" s="7" t="str">
        <f>"Q"&amp;ROUNDUP(MONTH(VolByCLient[[#This Row],[Date]])/3,0)&amp;" "&amp;YEAR(VolByCLient[[#This Row],[Date]])</f>
        <v>Q4 2020</v>
      </c>
      <c r="H47" s="7" t="str">
        <f>VLOOKUP(VolByCLient[[#This Row],[INDEX MATCH]],GEONAMES[[GEOID]:[GEONAME]],2,FALSE)</f>
        <v>EMEA</v>
      </c>
    </row>
    <row r="48" spans="1:8" x14ac:dyDescent="0.25">
      <c r="A48" t="s">
        <v>22</v>
      </c>
      <c r="B48" s="1">
        <v>44347</v>
      </c>
      <c r="C48" s="6">
        <v>764</v>
      </c>
      <c r="D48" s="3">
        <f>LEN(VolByCLient[[#This Row],[CLID]])</f>
        <v>7</v>
      </c>
      <c r="E48" s="3" t="str">
        <f>INDEX(Table6[GEOID],MATCH(VolByCLient[CLID],Table6[right],0))</f>
        <v>GEO1003</v>
      </c>
      <c r="F48" s="3" t="str">
        <f>VLOOKUP(VolByCLient[INDEX MATCH],GEONAMES[[#Headers],[#Data],[GEOID]:[GEONAME]],2,FALSE)</f>
        <v>EMEA</v>
      </c>
      <c r="G48" s="7" t="str">
        <f>"Q"&amp;ROUNDUP(MONTH(VolByCLient[[#This Row],[Date]])/3,0)&amp;" "&amp;YEAR(VolByCLient[[#This Row],[Date]])</f>
        <v>Q2 2021</v>
      </c>
      <c r="H48" s="7" t="str">
        <f>VLOOKUP(VolByCLient[[#This Row],[INDEX MATCH]],GEONAMES[[GEOID]:[GEONAME]],2,FALSE)</f>
        <v>EMEA</v>
      </c>
    </row>
    <row r="49" spans="1:8" x14ac:dyDescent="0.25">
      <c r="A49" t="s">
        <v>22</v>
      </c>
      <c r="B49" s="1">
        <v>44316</v>
      </c>
      <c r="C49" s="6">
        <v>973</v>
      </c>
      <c r="D49" s="3">
        <f>LEN(VolByCLient[[#This Row],[CLID]])</f>
        <v>7</v>
      </c>
      <c r="E49" s="3" t="str">
        <f>INDEX(Table6[GEOID],MATCH(VolByCLient[CLID],Table6[right],0))</f>
        <v>GEO1003</v>
      </c>
      <c r="F49" s="3" t="str">
        <f>VLOOKUP(VolByCLient[INDEX MATCH],GEONAMES[[#Headers],[#Data],[GEOID]:[GEONAME]],2,FALSE)</f>
        <v>EMEA</v>
      </c>
      <c r="G49" s="7" t="str">
        <f>"Q"&amp;ROUNDUP(MONTH(VolByCLient[[#This Row],[Date]])/3,0)&amp;" "&amp;YEAR(VolByCLient[[#This Row],[Date]])</f>
        <v>Q2 2021</v>
      </c>
      <c r="H49" s="7" t="str">
        <f>VLOOKUP(VolByCLient[[#This Row],[INDEX MATCH]],GEONAMES[[GEOID]:[GEONAME]],2,FALSE)</f>
        <v>EMEA</v>
      </c>
    </row>
    <row r="50" spans="1:8" x14ac:dyDescent="0.25">
      <c r="A50" t="s">
        <v>22</v>
      </c>
      <c r="B50" s="1">
        <v>44286</v>
      </c>
      <c r="C50" s="6">
        <v>688</v>
      </c>
      <c r="D50" s="3">
        <f>LEN(VolByCLient[[#This Row],[CLID]])</f>
        <v>7</v>
      </c>
      <c r="E50" s="3" t="str">
        <f>INDEX(Table6[GEOID],MATCH(VolByCLient[CLID],Table6[right],0))</f>
        <v>GEO1003</v>
      </c>
      <c r="F50" s="3" t="str">
        <f>VLOOKUP(VolByCLient[INDEX MATCH],GEONAMES[[#Headers],[#Data],[GEOID]:[GEONAME]],2,FALSE)</f>
        <v>EMEA</v>
      </c>
      <c r="G50" s="7" t="str">
        <f>"Q"&amp;ROUNDUP(MONTH(VolByCLient[[#This Row],[Date]])/3,0)&amp;" "&amp;YEAR(VolByCLient[[#This Row],[Date]])</f>
        <v>Q1 2021</v>
      </c>
      <c r="H50" s="7" t="str">
        <f>VLOOKUP(VolByCLient[[#This Row],[INDEX MATCH]],GEONAMES[[GEOID]:[GEONAME]],2,FALSE)</f>
        <v>EMEA</v>
      </c>
    </row>
    <row r="51" spans="1:8" x14ac:dyDescent="0.25">
      <c r="A51" t="s">
        <v>22</v>
      </c>
      <c r="B51" s="1">
        <v>44255</v>
      </c>
      <c r="C51" s="6">
        <v>750</v>
      </c>
      <c r="D51" s="3">
        <f>LEN(VolByCLient[[#This Row],[CLID]])</f>
        <v>7</v>
      </c>
      <c r="E51" s="3" t="str">
        <f>INDEX(Table6[GEOID],MATCH(VolByCLient[CLID],Table6[right],0))</f>
        <v>GEO1003</v>
      </c>
      <c r="F51" s="3" t="str">
        <f>VLOOKUP(VolByCLient[INDEX MATCH],GEONAMES[[#Headers],[#Data],[GEOID]:[GEONAME]],2,FALSE)</f>
        <v>EMEA</v>
      </c>
      <c r="G51" s="7" t="str">
        <f>"Q"&amp;ROUNDUP(MONTH(VolByCLient[[#This Row],[Date]])/3,0)&amp;" "&amp;YEAR(VolByCLient[[#This Row],[Date]])</f>
        <v>Q1 2021</v>
      </c>
      <c r="H51" s="7" t="str">
        <f>VLOOKUP(VolByCLient[[#This Row],[INDEX MATCH]],GEONAMES[[GEOID]:[GEONAME]],2,FALSE)</f>
        <v>EMEA</v>
      </c>
    </row>
    <row r="52" spans="1:8" x14ac:dyDescent="0.25">
      <c r="A52" t="s">
        <v>22</v>
      </c>
      <c r="B52" s="1">
        <v>44227</v>
      </c>
      <c r="C52" s="6">
        <v>554</v>
      </c>
      <c r="D52" s="3">
        <f>LEN(VolByCLient[[#This Row],[CLID]])</f>
        <v>7</v>
      </c>
      <c r="E52" s="3" t="str">
        <f>INDEX(Table6[GEOID],MATCH(VolByCLient[CLID],Table6[right],0))</f>
        <v>GEO1003</v>
      </c>
      <c r="F52" s="3" t="str">
        <f>VLOOKUP(VolByCLient[INDEX MATCH],GEONAMES[[#Headers],[#Data],[GEOID]:[GEONAME]],2,FALSE)</f>
        <v>EMEA</v>
      </c>
      <c r="G52" s="7" t="str">
        <f>"Q"&amp;ROUNDUP(MONTH(VolByCLient[[#This Row],[Date]])/3,0)&amp;" "&amp;YEAR(VolByCLient[[#This Row],[Date]])</f>
        <v>Q1 2021</v>
      </c>
      <c r="H52" s="7" t="str">
        <f>VLOOKUP(VolByCLient[[#This Row],[INDEX MATCH]],GEONAMES[[GEOID]:[GEONAME]],2,FALSE)</f>
        <v>EMEA</v>
      </c>
    </row>
    <row r="53" spans="1:8" x14ac:dyDescent="0.25">
      <c r="A53" t="s">
        <v>49</v>
      </c>
      <c r="B53" s="1">
        <v>44012</v>
      </c>
      <c r="C53" s="6">
        <v>1342</v>
      </c>
      <c r="D53" s="3">
        <f>LEN(VolByCLient[[#This Row],[CLID]])</f>
        <v>7</v>
      </c>
      <c r="E53" s="3" t="str">
        <f>INDEX(Table6[GEOID],MATCH(VolByCLient[CLID],Table6[right],0))</f>
        <v>GEO1001</v>
      </c>
      <c r="F53" s="3" t="str">
        <f>VLOOKUP(VolByCLient[INDEX MATCH],GEONAMES[[#Headers],[#Data],[GEOID]:[GEONAME]],2,FALSE)</f>
        <v>NAM</v>
      </c>
      <c r="G53" s="7" t="str">
        <f>"Q"&amp;ROUNDUP(MONTH(VolByCLient[[#This Row],[Date]])/3,0)&amp;" "&amp;YEAR(VolByCLient[[#This Row],[Date]])</f>
        <v>Q2 2020</v>
      </c>
      <c r="H53" s="7" t="str">
        <f>VLOOKUP(VolByCLient[[#This Row],[INDEX MATCH]],GEONAMES[[GEOID]:[GEONAME]],2,FALSE)</f>
        <v>NAM</v>
      </c>
    </row>
    <row r="54" spans="1:8" x14ac:dyDescent="0.25">
      <c r="A54" t="s">
        <v>49</v>
      </c>
      <c r="B54" s="1">
        <v>44043</v>
      </c>
      <c r="C54" s="6">
        <v>1526</v>
      </c>
      <c r="D54" s="3">
        <f>LEN(VolByCLient[[#This Row],[CLID]])</f>
        <v>7</v>
      </c>
      <c r="E54" s="3" t="str">
        <f>INDEX(Table6[GEOID],MATCH(VolByCLient[CLID],Table6[right],0))</f>
        <v>GEO1001</v>
      </c>
      <c r="F54" s="3" t="str">
        <f>VLOOKUP(VolByCLient[INDEX MATCH],GEONAMES[[#Headers],[#Data],[GEOID]:[GEONAME]],2,FALSE)</f>
        <v>NAM</v>
      </c>
      <c r="G54" s="7" t="str">
        <f>"Q"&amp;ROUNDUP(MONTH(VolByCLient[[#This Row],[Date]])/3,0)&amp;" "&amp;YEAR(VolByCLient[[#This Row],[Date]])</f>
        <v>Q3 2020</v>
      </c>
      <c r="H54" s="7" t="str">
        <f>VLOOKUP(VolByCLient[[#This Row],[INDEX MATCH]],GEONAMES[[GEOID]:[GEONAME]],2,FALSE)</f>
        <v>NAM</v>
      </c>
    </row>
    <row r="55" spans="1:8" x14ac:dyDescent="0.25">
      <c r="A55" t="s">
        <v>49</v>
      </c>
      <c r="B55" s="1">
        <v>44074</v>
      </c>
      <c r="C55" s="6">
        <v>958</v>
      </c>
      <c r="D55" s="3">
        <f>LEN(VolByCLient[[#This Row],[CLID]])</f>
        <v>7</v>
      </c>
      <c r="E55" s="3" t="str">
        <f>INDEX(Table6[GEOID],MATCH(VolByCLient[CLID],Table6[right],0))</f>
        <v>GEO1001</v>
      </c>
      <c r="F55" s="3" t="str">
        <f>VLOOKUP(VolByCLient[INDEX MATCH],GEONAMES[[#Headers],[#Data],[GEOID]:[GEONAME]],2,FALSE)</f>
        <v>NAM</v>
      </c>
      <c r="G55" s="7" t="str">
        <f>"Q"&amp;ROUNDUP(MONTH(VolByCLient[[#This Row],[Date]])/3,0)&amp;" "&amp;YEAR(VolByCLient[[#This Row],[Date]])</f>
        <v>Q3 2020</v>
      </c>
      <c r="H55" s="7" t="str">
        <f>VLOOKUP(VolByCLient[[#This Row],[INDEX MATCH]],GEONAMES[[GEOID]:[GEONAME]],2,FALSE)</f>
        <v>NAM</v>
      </c>
    </row>
    <row r="56" spans="1:8" x14ac:dyDescent="0.25">
      <c r="A56" t="s">
        <v>49</v>
      </c>
      <c r="B56" s="1">
        <v>44104</v>
      </c>
      <c r="C56" s="6">
        <v>1340</v>
      </c>
      <c r="D56" s="3">
        <f>LEN(VolByCLient[[#This Row],[CLID]])</f>
        <v>7</v>
      </c>
      <c r="E56" s="3" t="str">
        <f>INDEX(Table6[GEOID],MATCH(VolByCLient[CLID],Table6[right],0))</f>
        <v>GEO1001</v>
      </c>
      <c r="F56" s="3" t="str">
        <f>VLOOKUP(VolByCLient[INDEX MATCH],GEONAMES[[#Headers],[#Data],[GEOID]:[GEONAME]],2,FALSE)</f>
        <v>NAM</v>
      </c>
      <c r="G56" s="7" t="str">
        <f>"Q"&amp;ROUNDUP(MONTH(VolByCLient[[#This Row],[Date]])/3,0)&amp;" "&amp;YEAR(VolByCLient[[#This Row],[Date]])</f>
        <v>Q3 2020</v>
      </c>
      <c r="H56" s="7" t="str">
        <f>VLOOKUP(VolByCLient[[#This Row],[INDEX MATCH]],GEONAMES[[GEOID]:[GEONAME]],2,FALSE)</f>
        <v>NAM</v>
      </c>
    </row>
    <row r="57" spans="1:8" x14ac:dyDescent="0.25">
      <c r="A57" t="s">
        <v>49</v>
      </c>
      <c r="B57" s="1">
        <v>44135</v>
      </c>
      <c r="C57" s="6">
        <v>1150</v>
      </c>
      <c r="D57" s="3">
        <f>LEN(VolByCLient[[#This Row],[CLID]])</f>
        <v>7</v>
      </c>
      <c r="E57" s="3" t="str">
        <f>INDEX(Table6[GEOID],MATCH(VolByCLient[CLID],Table6[right],0))</f>
        <v>GEO1001</v>
      </c>
      <c r="F57" s="3" t="str">
        <f>VLOOKUP(VolByCLient[INDEX MATCH],GEONAMES[[#Headers],[#Data],[GEOID]:[GEONAME]],2,FALSE)</f>
        <v>NAM</v>
      </c>
      <c r="G57" s="7" t="str">
        <f>"Q"&amp;ROUNDUP(MONTH(VolByCLient[[#This Row],[Date]])/3,0)&amp;" "&amp;YEAR(VolByCLient[[#This Row],[Date]])</f>
        <v>Q4 2020</v>
      </c>
      <c r="H57" s="7" t="str">
        <f>VLOOKUP(VolByCLient[[#This Row],[INDEX MATCH]],GEONAMES[[GEOID]:[GEONAME]],2,FALSE)</f>
        <v>NAM</v>
      </c>
    </row>
    <row r="58" spans="1:8" x14ac:dyDescent="0.25">
      <c r="A58" t="s">
        <v>49</v>
      </c>
      <c r="B58" s="1">
        <v>44165</v>
      </c>
      <c r="C58" s="6">
        <v>1721</v>
      </c>
      <c r="D58" s="3">
        <f>LEN(VolByCLient[[#This Row],[CLID]])</f>
        <v>7</v>
      </c>
      <c r="E58" s="3" t="str">
        <f>INDEX(Table6[GEOID],MATCH(VolByCLient[CLID],Table6[right],0))</f>
        <v>GEO1001</v>
      </c>
      <c r="F58" s="3" t="str">
        <f>VLOOKUP(VolByCLient[INDEX MATCH],GEONAMES[[#Headers],[#Data],[GEOID]:[GEONAME]],2,FALSE)</f>
        <v>NAM</v>
      </c>
      <c r="G58" s="7" t="str">
        <f>"Q"&amp;ROUNDUP(MONTH(VolByCLient[[#This Row],[Date]])/3,0)&amp;" "&amp;YEAR(VolByCLient[[#This Row],[Date]])</f>
        <v>Q4 2020</v>
      </c>
      <c r="H58" s="7" t="str">
        <f>VLOOKUP(VolByCLient[[#This Row],[INDEX MATCH]],GEONAMES[[GEOID]:[GEONAME]],2,FALSE)</f>
        <v>NAM</v>
      </c>
    </row>
    <row r="59" spans="1:8" x14ac:dyDescent="0.25">
      <c r="A59" t="s">
        <v>49</v>
      </c>
      <c r="B59" s="1">
        <v>44196</v>
      </c>
      <c r="C59" s="6">
        <v>1342</v>
      </c>
      <c r="D59" s="3">
        <f>LEN(VolByCLient[[#This Row],[CLID]])</f>
        <v>7</v>
      </c>
      <c r="E59" s="3" t="str">
        <f>INDEX(Table6[GEOID],MATCH(VolByCLient[CLID],Table6[right],0))</f>
        <v>GEO1001</v>
      </c>
      <c r="F59" s="3" t="str">
        <f>VLOOKUP(VolByCLient[INDEX MATCH],GEONAMES[[#Headers],[#Data],[GEOID]:[GEONAME]],2,FALSE)</f>
        <v>NAM</v>
      </c>
      <c r="G59" s="7" t="str">
        <f>"Q"&amp;ROUNDUP(MONTH(VolByCLient[[#This Row],[Date]])/3,0)&amp;" "&amp;YEAR(VolByCLient[[#This Row],[Date]])</f>
        <v>Q4 2020</v>
      </c>
      <c r="H59" s="7" t="str">
        <f>VLOOKUP(VolByCLient[[#This Row],[INDEX MATCH]],GEONAMES[[GEOID]:[GEONAME]],2,FALSE)</f>
        <v>NAM</v>
      </c>
    </row>
    <row r="60" spans="1:8" x14ac:dyDescent="0.25">
      <c r="A60" t="s">
        <v>49</v>
      </c>
      <c r="B60" s="1">
        <v>44377</v>
      </c>
      <c r="C60" s="6">
        <v>1325</v>
      </c>
      <c r="D60" s="3">
        <f>LEN(VolByCLient[[#This Row],[CLID]])</f>
        <v>7</v>
      </c>
      <c r="E60" s="3" t="str">
        <f>INDEX(Table6[GEOID],MATCH(VolByCLient[CLID],Table6[right],0))</f>
        <v>GEO1001</v>
      </c>
      <c r="F60" s="3" t="str">
        <f>VLOOKUP(VolByCLient[INDEX MATCH],GEONAMES[[#Headers],[#Data],[GEOID]:[GEONAME]],2,FALSE)</f>
        <v>NAM</v>
      </c>
      <c r="G60" s="7" t="str">
        <f>"Q"&amp;ROUNDUP(MONTH(VolByCLient[[#This Row],[Date]])/3,0)&amp;" "&amp;YEAR(VolByCLient[[#This Row],[Date]])</f>
        <v>Q2 2021</v>
      </c>
      <c r="H60" s="7" t="str">
        <f>VLOOKUP(VolByCLient[[#This Row],[INDEX MATCH]],GEONAMES[[GEOID]:[GEONAME]],2,FALSE)</f>
        <v>NAM</v>
      </c>
    </row>
    <row r="61" spans="1:8" x14ac:dyDescent="0.25">
      <c r="A61" t="s">
        <v>49</v>
      </c>
      <c r="B61" s="1">
        <v>44347</v>
      </c>
      <c r="C61" s="6">
        <v>2403</v>
      </c>
      <c r="D61" s="3">
        <f>LEN(VolByCLient[[#This Row],[CLID]])</f>
        <v>7</v>
      </c>
      <c r="E61" s="3" t="str">
        <f>INDEX(Table6[GEOID],MATCH(VolByCLient[CLID],Table6[right],0))</f>
        <v>GEO1001</v>
      </c>
      <c r="F61" s="3" t="str">
        <f>VLOOKUP(VolByCLient[INDEX MATCH],GEONAMES[[#Headers],[#Data],[GEOID]:[GEONAME]],2,FALSE)</f>
        <v>NAM</v>
      </c>
      <c r="G61" s="7" t="str">
        <f>"Q"&amp;ROUNDUP(MONTH(VolByCLient[[#This Row],[Date]])/3,0)&amp;" "&amp;YEAR(VolByCLient[[#This Row],[Date]])</f>
        <v>Q2 2021</v>
      </c>
      <c r="H61" s="7" t="str">
        <f>VLOOKUP(VolByCLient[[#This Row],[INDEX MATCH]],GEONAMES[[GEOID]:[GEONAME]],2,FALSE)</f>
        <v>NAM</v>
      </c>
    </row>
    <row r="62" spans="1:8" x14ac:dyDescent="0.25">
      <c r="A62" t="s">
        <v>49</v>
      </c>
      <c r="B62" s="1">
        <v>44316</v>
      </c>
      <c r="C62" s="6">
        <v>2089</v>
      </c>
      <c r="D62" s="3">
        <f>LEN(VolByCLient[[#This Row],[CLID]])</f>
        <v>7</v>
      </c>
      <c r="E62" s="3" t="str">
        <f>INDEX(Table6[GEOID],MATCH(VolByCLient[CLID],Table6[right],0))</f>
        <v>GEO1001</v>
      </c>
      <c r="F62" s="3" t="str">
        <f>VLOOKUP(VolByCLient[INDEX MATCH],GEONAMES[[#Headers],[#Data],[GEOID]:[GEONAME]],2,FALSE)</f>
        <v>NAM</v>
      </c>
      <c r="G62" s="7" t="str">
        <f>"Q"&amp;ROUNDUP(MONTH(VolByCLient[[#This Row],[Date]])/3,0)&amp;" "&amp;YEAR(VolByCLient[[#This Row],[Date]])</f>
        <v>Q2 2021</v>
      </c>
      <c r="H62" s="7" t="str">
        <f>VLOOKUP(VolByCLient[[#This Row],[INDEX MATCH]],GEONAMES[[GEOID]:[GEONAME]],2,FALSE)</f>
        <v>NAM</v>
      </c>
    </row>
    <row r="63" spans="1:8" x14ac:dyDescent="0.25">
      <c r="A63" t="s">
        <v>49</v>
      </c>
      <c r="B63" s="1">
        <v>44286</v>
      </c>
      <c r="C63" s="6">
        <v>2185</v>
      </c>
      <c r="D63" s="3">
        <f>LEN(VolByCLient[[#This Row],[CLID]])</f>
        <v>7</v>
      </c>
      <c r="E63" s="3" t="str">
        <f>INDEX(Table6[GEOID],MATCH(VolByCLient[CLID],Table6[right],0))</f>
        <v>GEO1001</v>
      </c>
      <c r="F63" s="3" t="str">
        <f>VLOOKUP(VolByCLient[INDEX MATCH],GEONAMES[[#Headers],[#Data],[GEOID]:[GEONAME]],2,FALSE)</f>
        <v>NAM</v>
      </c>
      <c r="G63" s="7" t="str">
        <f>"Q"&amp;ROUNDUP(MONTH(VolByCLient[[#This Row],[Date]])/3,0)&amp;" "&amp;YEAR(VolByCLient[[#This Row],[Date]])</f>
        <v>Q1 2021</v>
      </c>
      <c r="H63" s="7" t="str">
        <f>VLOOKUP(VolByCLient[[#This Row],[INDEX MATCH]],GEONAMES[[GEOID]:[GEONAME]],2,FALSE)</f>
        <v>NAM</v>
      </c>
    </row>
    <row r="64" spans="1:8" x14ac:dyDescent="0.25">
      <c r="A64" t="s">
        <v>49</v>
      </c>
      <c r="B64" s="1">
        <v>44255</v>
      </c>
      <c r="C64" s="6">
        <v>1542</v>
      </c>
      <c r="D64" s="3">
        <f>LEN(VolByCLient[[#This Row],[CLID]])</f>
        <v>7</v>
      </c>
      <c r="E64" s="3" t="str">
        <f>INDEX(Table6[GEOID],MATCH(VolByCLient[CLID],Table6[right],0))</f>
        <v>GEO1001</v>
      </c>
      <c r="F64" s="3" t="str">
        <f>VLOOKUP(VolByCLient[INDEX MATCH],GEONAMES[[#Headers],[#Data],[GEOID]:[GEONAME]],2,FALSE)</f>
        <v>NAM</v>
      </c>
      <c r="G64" s="7" t="str">
        <f>"Q"&amp;ROUNDUP(MONTH(VolByCLient[[#This Row],[Date]])/3,0)&amp;" "&amp;YEAR(VolByCLient[[#This Row],[Date]])</f>
        <v>Q1 2021</v>
      </c>
      <c r="H64" s="7" t="str">
        <f>VLOOKUP(VolByCLient[[#This Row],[INDEX MATCH]],GEONAMES[[GEOID]:[GEONAME]],2,FALSE)</f>
        <v>NAM</v>
      </c>
    </row>
    <row r="65" spans="1:8" x14ac:dyDescent="0.25">
      <c r="A65" t="s">
        <v>49</v>
      </c>
      <c r="B65" s="1">
        <v>44227</v>
      </c>
      <c r="C65" s="6">
        <v>1804</v>
      </c>
      <c r="D65" s="3">
        <f>LEN(VolByCLient[[#This Row],[CLID]])</f>
        <v>7</v>
      </c>
      <c r="E65" s="3" t="str">
        <f>INDEX(Table6[GEOID],MATCH(VolByCLient[CLID],Table6[right],0))</f>
        <v>GEO1001</v>
      </c>
      <c r="F65" s="3" t="str">
        <f>VLOOKUP(VolByCLient[INDEX MATCH],GEONAMES[[#Headers],[#Data],[GEOID]:[GEONAME]],2,FALSE)</f>
        <v>NAM</v>
      </c>
      <c r="G65" s="7" t="str">
        <f>"Q"&amp;ROUNDUP(MONTH(VolByCLient[[#This Row],[Date]])/3,0)&amp;" "&amp;YEAR(VolByCLient[[#This Row],[Date]])</f>
        <v>Q1 2021</v>
      </c>
      <c r="H65" s="7" t="str">
        <f>VLOOKUP(VolByCLient[[#This Row],[INDEX MATCH]],GEONAMES[[GEOID]:[GEONAME]],2,FALSE)</f>
        <v>NAM</v>
      </c>
    </row>
    <row r="66" spans="1:8" x14ac:dyDescent="0.25">
      <c r="A66" t="s">
        <v>35</v>
      </c>
      <c r="B66" s="1">
        <v>43861</v>
      </c>
      <c r="C66" s="6">
        <v>12887</v>
      </c>
      <c r="D66" s="3">
        <f>LEN(VolByCLient[[#This Row],[CLID]])</f>
        <v>7</v>
      </c>
      <c r="E66" s="3" t="str">
        <f>INDEX(Table6[GEOID],MATCH(VolByCLient[CLID],Table6[right],0))</f>
        <v>GEO1001</v>
      </c>
      <c r="F66" s="3" t="str">
        <f>VLOOKUP(VolByCLient[INDEX MATCH],GEONAMES[[#Headers],[#Data],[GEOID]:[GEONAME]],2,FALSE)</f>
        <v>NAM</v>
      </c>
      <c r="G66" s="7" t="str">
        <f>"Q"&amp;ROUNDUP(MONTH(VolByCLient[[#This Row],[Date]])/3,0)&amp;" "&amp;YEAR(VolByCLient[[#This Row],[Date]])</f>
        <v>Q1 2020</v>
      </c>
      <c r="H66" s="7" t="str">
        <f>VLOOKUP(VolByCLient[[#This Row],[INDEX MATCH]],GEONAMES[[GEOID]:[GEONAME]],2,FALSE)</f>
        <v>NAM</v>
      </c>
    </row>
    <row r="67" spans="1:8" x14ac:dyDescent="0.25">
      <c r="A67" t="s">
        <v>35</v>
      </c>
      <c r="B67" s="1">
        <v>43890</v>
      </c>
      <c r="C67" s="6">
        <v>18411</v>
      </c>
      <c r="D67" s="3">
        <f>LEN(VolByCLient[[#This Row],[CLID]])</f>
        <v>7</v>
      </c>
      <c r="E67" s="3" t="str">
        <f>INDEX(Table6[GEOID],MATCH(VolByCLient[CLID],Table6[right],0))</f>
        <v>GEO1001</v>
      </c>
      <c r="F67" s="3" t="str">
        <f>VLOOKUP(VolByCLient[INDEX MATCH],GEONAMES[[#Headers],[#Data],[GEOID]:[GEONAME]],2,FALSE)</f>
        <v>NAM</v>
      </c>
      <c r="G67" s="7" t="str">
        <f>"Q"&amp;ROUNDUP(MONTH(VolByCLient[[#This Row],[Date]])/3,0)&amp;" "&amp;YEAR(VolByCLient[[#This Row],[Date]])</f>
        <v>Q1 2020</v>
      </c>
      <c r="H67" s="7" t="str">
        <f>VLOOKUP(VolByCLient[[#This Row],[INDEX MATCH]],GEONAMES[[GEOID]:[GEONAME]],2,FALSE)</f>
        <v>NAM</v>
      </c>
    </row>
    <row r="68" spans="1:8" x14ac:dyDescent="0.25">
      <c r="A68" t="s">
        <v>35</v>
      </c>
      <c r="B68" s="1">
        <v>43921</v>
      </c>
      <c r="C68" s="6">
        <v>16571</v>
      </c>
      <c r="D68" s="3">
        <f>LEN(VolByCLient[[#This Row],[CLID]])</f>
        <v>7</v>
      </c>
      <c r="E68" s="3" t="str">
        <f>INDEX(Table6[GEOID],MATCH(VolByCLient[CLID],Table6[right],0))</f>
        <v>GEO1001</v>
      </c>
      <c r="F68" s="3" t="str">
        <f>VLOOKUP(VolByCLient[INDEX MATCH],GEONAMES[[#Headers],[#Data],[GEOID]:[GEONAME]],2,FALSE)</f>
        <v>NAM</v>
      </c>
      <c r="G68" s="7" t="str">
        <f>"Q"&amp;ROUNDUP(MONTH(VolByCLient[[#This Row],[Date]])/3,0)&amp;" "&amp;YEAR(VolByCLient[[#This Row],[Date]])</f>
        <v>Q1 2020</v>
      </c>
      <c r="H68" s="7" t="str">
        <f>VLOOKUP(VolByCLient[[#This Row],[INDEX MATCH]],GEONAMES[[GEOID]:[GEONAME]],2,FALSE)</f>
        <v>NAM</v>
      </c>
    </row>
    <row r="69" spans="1:8" x14ac:dyDescent="0.25">
      <c r="A69" t="s">
        <v>35</v>
      </c>
      <c r="B69" s="1">
        <v>43951</v>
      </c>
      <c r="C69" s="6">
        <v>23929</v>
      </c>
      <c r="D69" s="3">
        <f>LEN(VolByCLient[[#This Row],[CLID]])</f>
        <v>7</v>
      </c>
      <c r="E69" s="3" t="str">
        <f>INDEX(Table6[GEOID],MATCH(VolByCLient[CLID],Table6[right],0))</f>
        <v>GEO1001</v>
      </c>
      <c r="F69" s="3" t="str">
        <f>VLOOKUP(VolByCLient[INDEX MATCH],GEONAMES[[#Headers],[#Data],[GEOID]:[GEONAME]],2,FALSE)</f>
        <v>NAM</v>
      </c>
      <c r="G69" s="7" t="str">
        <f>"Q"&amp;ROUNDUP(MONTH(VolByCLient[[#This Row],[Date]])/3,0)&amp;" "&amp;YEAR(VolByCLient[[#This Row],[Date]])</f>
        <v>Q2 2020</v>
      </c>
      <c r="H69" s="7" t="str">
        <f>VLOOKUP(VolByCLient[[#This Row],[INDEX MATCH]],GEONAMES[[GEOID]:[GEONAME]],2,FALSE)</f>
        <v>NAM</v>
      </c>
    </row>
    <row r="70" spans="1:8" x14ac:dyDescent="0.25">
      <c r="A70" t="s">
        <v>35</v>
      </c>
      <c r="B70" s="1">
        <v>43982</v>
      </c>
      <c r="C70" s="6">
        <v>18409</v>
      </c>
      <c r="D70" s="3">
        <f>LEN(VolByCLient[[#This Row],[CLID]])</f>
        <v>7</v>
      </c>
      <c r="E70" s="3" t="str">
        <f>INDEX(Table6[GEOID],MATCH(VolByCLient[CLID],Table6[right],0))</f>
        <v>GEO1001</v>
      </c>
      <c r="F70" s="3" t="str">
        <f>VLOOKUP(VolByCLient[INDEX MATCH],GEONAMES[[#Headers],[#Data],[GEOID]:[GEONAME]],2,FALSE)</f>
        <v>NAM</v>
      </c>
      <c r="G70" s="7" t="str">
        <f>"Q"&amp;ROUNDUP(MONTH(VolByCLient[[#This Row],[Date]])/3,0)&amp;" "&amp;YEAR(VolByCLient[[#This Row],[Date]])</f>
        <v>Q2 2020</v>
      </c>
      <c r="H70" s="7" t="str">
        <f>VLOOKUP(VolByCLient[[#This Row],[INDEX MATCH]],GEONAMES[[GEOID]:[GEONAME]],2,FALSE)</f>
        <v>NAM</v>
      </c>
    </row>
    <row r="71" spans="1:8" x14ac:dyDescent="0.25">
      <c r="A71" t="s">
        <v>35</v>
      </c>
      <c r="B71" s="1">
        <v>44012</v>
      </c>
      <c r="C71" s="6">
        <v>16572</v>
      </c>
      <c r="D71" s="3">
        <f>LEN(VolByCLient[[#This Row],[CLID]])</f>
        <v>7</v>
      </c>
      <c r="E71" s="3" t="str">
        <f>INDEX(Table6[GEOID],MATCH(VolByCLient[CLID],Table6[right],0))</f>
        <v>GEO1001</v>
      </c>
      <c r="F71" s="3" t="str">
        <f>VLOOKUP(VolByCLient[INDEX MATCH],GEONAMES[[#Headers],[#Data],[GEOID]:[GEONAME]],2,FALSE)</f>
        <v>NAM</v>
      </c>
      <c r="G71" s="7" t="str">
        <f>"Q"&amp;ROUNDUP(MONTH(VolByCLient[[#This Row],[Date]])/3,0)&amp;" "&amp;YEAR(VolByCLient[[#This Row],[Date]])</f>
        <v>Q2 2020</v>
      </c>
      <c r="H71" s="7" t="str">
        <f>VLOOKUP(VolByCLient[[#This Row],[INDEX MATCH]],GEONAMES[[GEOID]:[GEONAME]],2,FALSE)</f>
        <v>NAM</v>
      </c>
    </row>
    <row r="72" spans="1:8" x14ac:dyDescent="0.25">
      <c r="A72" t="s">
        <v>35</v>
      </c>
      <c r="B72" s="1">
        <v>44043</v>
      </c>
      <c r="C72" s="6">
        <v>11044</v>
      </c>
      <c r="D72" s="3">
        <f>LEN(VolByCLient[[#This Row],[CLID]])</f>
        <v>7</v>
      </c>
      <c r="E72" s="3" t="str">
        <f>INDEX(Table6[GEOID],MATCH(VolByCLient[CLID],Table6[right],0))</f>
        <v>GEO1001</v>
      </c>
      <c r="F72" s="3" t="str">
        <f>VLOOKUP(VolByCLient[INDEX MATCH],GEONAMES[[#Headers],[#Data],[GEOID]:[GEONAME]],2,FALSE)</f>
        <v>NAM</v>
      </c>
      <c r="G72" s="7" t="str">
        <f>"Q"&amp;ROUNDUP(MONTH(VolByCLient[[#This Row],[Date]])/3,0)&amp;" "&amp;YEAR(VolByCLient[[#This Row],[Date]])</f>
        <v>Q3 2020</v>
      </c>
      <c r="H72" s="7" t="str">
        <f>VLOOKUP(VolByCLient[[#This Row],[INDEX MATCH]],GEONAMES[[GEOID]:[GEONAME]],2,FALSE)</f>
        <v>NAM</v>
      </c>
    </row>
    <row r="73" spans="1:8" x14ac:dyDescent="0.25">
      <c r="A73" t="s">
        <v>35</v>
      </c>
      <c r="B73" s="1">
        <v>44074</v>
      </c>
      <c r="C73" s="6">
        <v>12885</v>
      </c>
      <c r="D73" s="3">
        <f>LEN(VolByCLient[[#This Row],[CLID]])</f>
        <v>7</v>
      </c>
      <c r="E73" s="3" t="str">
        <f>INDEX(Table6[GEOID],MATCH(VolByCLient[CLID],Table6[right],0))</f>
        <v>GEO1001</v>
      </c>
      <c r="F73" s="3" t="str">
        <f>VLOOKUP(VolByCLient[INDEX MATCH],GEONAMES[[#Headers],[#Data],[GEOID]:[GEONAME]],2,FALSE)</f>
        <v>NAM</v>
      </c>
      <c r="G73" s="7" t="str">
        <f>"Q"&amp;ROUNDUP(MONTH(VolByCLient[[#This Row],[Date]])/3,0)&amp;" "&amp;YEAR(VolByCLient[[#This Row],[Date]])</f>
        <v>Q3 2020</v>
      </c>
      <c r="H73" s="7" t="str">
        <f>VLOOKUP(VolByCLient[[#This Row],[INDEX MATCH]],GEONAMES[[GEOID]:[GEONAME]],2,FALSE)</f>
        <v>NAM</v>
      </c>
    </row>
    <row r="74" spans="1:8" x14ac:dyDescent="0.25">
      <c r="A74" t="s">
        <v>35</v>
      </c>
      <c r="B74" s="1">
        <v>44104</v>
      </c>
      <c r="C74" s="6">
        <v>9208</v>
      </c>
      <c r="D74" s="3">
        <f>LEN(VolByCLient[[#This Row],[CLID]])</f>
        <v>7</v>
      </c>
      <c r="E74" s="3" t="str">
        <f>INDEX(Table6[GEOID],MATCH(VolByCLient[CLID],Table6[right],0))</f>
        <v>GEO1001</v>
      </c>
      <c r="F74" s="3" t="str">
        <f>VLOOKUP(VolByCLient[INDEX MATCH],GEONAMES[[#Headers],[#Data],[GEOID]:[GEONAME]],2,FALSE)</f>
        <v>NAM</v>
      </c>
      <c r="G74" s="7" t="str">
        <f>"Q"&amp;ROUNDUP(MONTH(VolByCLient[[#This Row],[Date]])/3,0)&amp;" "&amp;YEAR(VolByCLient[[#This Row],[Date]])</f>
        <v>Q3 2020</v>
      </c>
      <c r="H74" s="7" t="str">
        <f>VLOOKUP(VolByCLient[[#This Row],[INDEX MATCH]],GEONAMES[[GEOID]:[GEONAME]],2,FALSE)</f>
        <v>NAM</v>
      </c>
    </row>
    <row r="75" spans="1:8" x14ac:dyDescent="0.25">
      <c r="A75" t="s">
        <v>35</v>
      </c>
      <c r="B75" s="1">
        <v>44135</v>
      </c>
      <c r="C75" s="6">
        <v>14725</v>
      </c>
      <c r="D75" s="3">
        <f>LEN(VolByCLient[[#This Row],[CLID]])</f>
        <v>7</v>
      </c>
      <c r="E75" s="3" t="str">
        <f>INDEX(Table6[GEOID],MATCH(VolByCLient[CLID],Table6[right],0))</f>
        <v>GEO1001</v>
      </c>
      <c r="F75" s="3" t="str">
        <f>VLOOKUP(VolByCLient[INDEX MATCH],GEONAMES[[#Headers],[#Data],[GEOID]:[GEONAME]],2,FALSE)</f>
        <v>NAM</v>
      </c>
      <c r="G75" s="7" t="str">
        <f>"Q"&amp;ROUNDUP(MONTH(VolByCLient[[#This Row],[Date]])/3,0)&amp;" "&amp;YEAR(VolByCLient[[#This Row],[Date]])</f>
        <v>Q4 2020</v>
      </c>
      <c r="H75" s="7" t="str">
        <f>VLOOKUP(VolByCLient[[#This Row],[INDEX MATCH]],GEONAMES[[GEOID]:[GEONAME]],2,FALSE)</f>
        <v>NAM</v>
      </c>
    </row>
    <row r="76" spans="1:8" x14ac:dyDescent="0.25">
      <c r="A76" t="s">
        <v>35</v>
      </c>
      <c r="B76" s="1">
        <v>44165</v>
      </c>
      <c r="C76" s="6">
        <v>12888</v>
      </c>
      <c r="D76" s="3">
        <f>LEN(VolByCLient[[#This Row],[CLID]])</f>
        <v>7</v>
      </c>
      <c r="E76" s="3" t="str">
        <f>INDEX(Table6[GEOID],MATCH(VolByCLient[CLID],Table6[right],0))</f>
        <v>GEO1001</v>
      </c>
      <c r="F76" s="3" t="str">
        <f>VLOOKUP(VolByCLient[INDEX MATCH],GEONAMES[[#Headers],[#Data],[GEOID]:[GEONAME]],2,FALSE)</f>
        <v>NAM</v>
      </c>
      <c r="G76" s="7" t="str">
        <f>"Q"&amp;ROUNDUP(MONTH(VolByCLient[[#This Row],[Date]])/3,0)&amp;" "&amp;YEAR(VolByCLient[[#This Row],[Date]])</f>
        <v>Q4 2020</v>
      </c>
      <c r="H76" s="7" t="str">
        <f>VLOOKUP(VolByCLient[[#This Row],[INDEX MATCH]],GEONAMES[[GEOID]:[GEONAME]],2,FALSE)</f>
        <v>NAM</v>
      </c>
    </row>
    <row r="77" spans="1:8" x14ac:dyDescent="0.25">
      <c r="A77" t="s">
        <v>35</v>
      </c>
      <c r="B77" s="1">
        <v>44196</v>
      </c>
      <c r="C77" s="6">
        <v>16571</v>
      </c>
      <c r="D77" s="3">
        <f>LEN(VolByCLient[[#This Row],[CLID]])</f>
        <v>7</v>
      </c>
      <c r="E77" s="3" t="str">
        <f>INDEX(Table6[GEOID],MATCH(VolByCLient[CLID],Table6[right],0))</f>
        <v>GEO1001</v>
      </c>
      <c r="F77" s="3" t="str">
        <f>VLOOKUP(VolByCLient[INDEX MATCH],GEONAMES[[#Headers],[#Data],[GEOID]:[GEONAME]],2,FALSE)</f>
        <v>NAM</v>
      </c>
      <c r="G77" s="7" t="str">
        <f>"Q"&amp;ROUNDUP(MONTH(VolByCLient[[#This Row],[Date]])/3,0)&amp;" "&amp;YEAR(VolByCLient[[#This Row],[Date]])</f>
        <v>Q4 2020</v>
      </c>
      <c r="H77" s="7" t="str">
        <f>VLOOKUP(VolByCLient[[#This Row],[INDEX MATCH]],GEONAMES[[GEOID]:[GEONAME]],2,FALSE)</f>
        <v>NAM</v>
      </c>
    </row>
    <row r="78" spans="1:8" x14ac:dyDescent="0.25">
      <c r="A78" t="s">
        <v>35</v>
      </c>
      <c r="B78" s="1">
        <v>44377</v>
      </c>
      <c r="C78" s="6">
        <v>17235</v>
      </c>
      <c r="D78" s="3">
        <f>LEN(VolByCLient[[#This Row],[CLID]])</f>
        <v>7</v>
      </c>
      <c r="E78" s="3" t="str">
        <f>INDEX(Table6[GEOID],MATCH(VolByCLient[CLID],Table6[right],0))</f>
        <v>GEO1001</v>
      </c>
      <c r="F78" s="3" t="str">
        <f>VLOOKUP(VolByCLient[INDEX MATCH],GEONAMES[[#Headers],[#Data],[GEOID]:[GEONAME]],2,FALSE)</f>
        <v>NAM</v>
      </c>
      <c r="G78" s="7" t="str">
        <f>"Q"&amp;ROUNDUP(MONTH(VolByCLient[[#This Row],[Date]])/3,0)&amp;" "&amp;YEAR(VolByCLient[[#This Row],[Date]])</f>
        <v>Q2 2021</v>
      </c>
      <c r="H78" s="7" t="str">
        <f>VLOOKUP(VolByCLient[[#This Row],[INDEX MATCH]],GEONAMES[[GEOID]:[GEONAME]],2,FALSE)</f>
        <v>NAM</v>
      </c>
    </row>
    <row r="79" spans="1:8" x14ac:dyDescent="0.25">
      <c r="A79" t="s">
        <v>35</v>
      </c>
      <c r="B79" s="1">
        <v>44347</v>
      </c>
      <c r="C79" s="6">
        <v>19146</v>
      </c>
      <c r="D79" s="3">
        <f>LEN(VolByCLient[[#This Row],[CLID]])</f>
        <v>7</v>
      </c>
      <c r="E79" s="3" t="str">
        <f>INDEX(Table6[GEOID],MATCH(VolByCLient[CLID],Table6[right],0))</f>
        <v>GEO1001</v>
      </c>
      <c r="F79" s="3" t="str">
        <f>VLOOKUP(VolByCLient[INDEX MATCH],GEONAMES[[#Headers],[#Data],[GEOID]:[GEONAME]],2,FALSE)</f>
        <v>NAM</v>
      </c>
      <c r="G79" s="7" t="str">
        <f>"Q"&amp;ROUNDUP(MONTH(VolByCLient[[#This Row],[Date]])/3,0)&amp;" "&amp;YEAR(VolByCLient[[#This Row],[Date]])</f>
        <v>Q2 2021</v>
      </c>
      <c r="H79" s="7" t="str">
        <f>VLOOKUP(VolByCLient[[#This Row],[INDEX MATCH]],GEONAMES[[GEOID]:[GEONAME]],2,FALSE)</f>
        <v>NAM</v>
      </c>
    </row>
    <row r="80" spans="1:8" x14ac:dyDescent="0.25">
      <c r="A80" t="s">
        <v>35</v>
      </c>
      <c r="B80" s="1">
        <v>44316</v>
      </c>
      <c r="C80" s="6">
        <v>23690</v>
      </c>
      <c r="D80" s="3">
        <f>LEN(VolByCLient[[#This Row],[CLID]])</f>
        <v>7</v>
      </c>
      <c r="E80" s="3" t="str">
        <f>INDEX(Table6[GEOID],MATCH(VolByCLient[CLID],Table6[right],0))</f>
        <v>GEO1001</v>
      </c>
      <c r="F80" s="3" t="str">
        <f>VLOOKUP(VolByCLient[INDEX MATCH],GEONAMES[[#Headers],[#Data],[GEOID]:[GEONAME]],2,FALSE)</f>
        <v>NAM</v>
      </c>
      <c r="G80" s="7" t="str">
        <f>"Q"&amp;ROUNDUP(MONTH(VolByCLient[[#This Row],[Date]])/3,0)&amp;" "&amp;YEAR(VolByCLient[[#This Row],[Date]])</f>
        <v>Q2 2021</v>
      </c>
      <c r="H80" s="7" t="str">
        <f>VLOOKUP(VolByCLient[[#This Row],[INDEX MATCH]],GEONAMES[[GEOID]:[GEONAME]],2,FALSE)</f>
        <v>NAM</v>
      </c>
    </row>
    <row r="81" spans="1:8" x14ac:dyDescent="0.25">
      <c r="A81" t="s">
        <v>35</v>
      </c>
      <c r="B81" s="1">
        <v>44286</v>
      </c>
      <c r="C81" s="6">
        <v>17229</v>
      </c>
      <c r="D81" s="3">
        <f>LEN(VolByCLient[[#This Row],[CLID]])</f>
        <v>7</v>
      </c>
      <c r="E81" s="3" t="str">
        <f>INDEX(Table6[GEOID],MATCH(VolByCLient[CLID],Table6[right],0))</f>
        <v>GEO1001</v>
      </c>
      <c r="F81" s="3" t="str">
        <f>VLOOKUP(VolByCLient[INDEX MATCH],GEONAMES[[#Headers],[#Data],[GEOID]:[GEONAME]],2,FALSE)</f>
        <v>NAM</v>
      </c>
      <c r="G81" s="7" t="str">
        <f>"Q"&amp;ROUNDUP(MONTH(VolByCLient[[#This Row],[Date]])/3,0)&amp;" "&amp;YEAR(VolByCLient[[#This Row],[Date]])</f>
        <v>Q1 2021</v>
      </c>
      <c r="H81" s="7" t="str">
        <f>VLOOKUP(VolByCLient[[#This Row],[INDEX MATCH]],GEONAMES[[GEOID]:[GEONAME]],2,FALSE)</f>
        <v>NAM</v>
      </c>
    </row>
    <row r="82" spans="1:8" x14ac:dyDescent="0.25">
      <c r="A82" t="s">
        <v>35</v>
      </c>
      <c r="B82" s="1">
        <v>44255</v>
      </c>
      <c r="C82" s="6">
        <v>19330</v>
      </c>
      <c r="D82" s="3">
        <f>LEN(VolByCLient[[#This Row],[CLID]])</f>
        <v>7</v>
      </c>
      <c r="E82" s="3" t="str">
        <f>INDEX(Table6[GEOID],MATCH(VolByCLient[CLID],Table6[right],0))</f>
        <v>GEO1001</v>
      </c>
      <c r="F82" s="3" t="str">
        <f>VLOOKUP(VolByCLient[INDEX MATCH],GEONAMES[[#Headers],[#Data],[GEOID]:[GEONAME]],2,FALSE)</f>
        <v>NAM</v>
      </c>
      <c r="G82" s="7" t="str">
        <f>"Q"&amp;ROUNDUP(MONTH(VolByCLient[[#This Row],[Date]])/3,0)&amp;" "&amp;YEAR(VolByCLient[[#This Row],[Date]])</f>
        <v>Q1 2021</v>
      </c>
      <c r="H82" s="7" t="str">
        <f>VLOOKUP(VolByCLient[[#This Row],[INDEX MATCH]],GEONAMES[[GEOID]:[GEONAME]],2,FALSE)</f>
        <v>NAM</v>
      </c>
    </row>
    <row r="83" spans="1:8" x14ac:dyDescent="0.25">
      <c r="A83" t="s">
        <v>35</v>
      </c>
      <c r="B83" s="1">
        <v>44227</v>
      </c>
      <c r="C83" s="6">
        <v>12826</v>
      </c>
      <c r="D83" s="3">
        <f>LEN(VolByCLient[[#This Row],[CLID]])</f>
        <v>7</v>
      </c>
      <c r="E83" s="3" t="str">
        <f>INDEX(Table6[GEOID],MATCH(VolByCLient[CLID],Table6[right],0))</f>
        <v>GEO1001</v>
      </c>
      <c r="F83" s="3" t="str">
        <f>VLOOKUP(VolByCLient[INDEX MATCH],GEONAMES[[#Headers],[#Data],[GEOID]:[GEONAME]],2,FALSE)</f>
        <v>NAM</v>
      </c>
      <c r="G83" s="7" t="str">
        <f>"Q"&amp;ROUNDUP(MONTH(VolByCLient[[#This Row],[Date]])/3,0)&amp;" "&amp;YEAR(VolByCLient[[#This Row],[Date]])</f>
        <v>Q1 2021</v>
      </c>
      <c r="H83" s="7" t="str">
        <f>VLOOKUP(VolByCLient[[#This Row],[INDEX MATCH]],GEONAMES[[GEOID]:[GEONAME]],2,FALSE)</f>
        <v>NAM</v>
      </c>
    </row>
    <row r="84" spans="1:8" x14ac:dyDescent="0.25">
      <c r="A84" t="s">
        <v>44</v>
      </c>
      <c r="B84" s="1">
        <v>44104</v>
      </c>
      <c r="C84" s="6">
        <v>1249</v>
      </c>
      <c r="D84" s="3">
        <f>LEN(VolByCLient[[#This Row],[CLID]])</f>
        <v>7</v>
      </c>
      <c r="E84" s="3" t="str">
        <f>INDEX(Table6[GEOID],MATCH(VolByCLient[CLID],Table6[right],0))</f>
        <v>GEO1004</v>
      </c>
      <c r="F84" s="3" t="str">
        <f>VLOOKUP(VolByCLient[INDEX MATCH],GEONAMES[[#Headers],[#Data],[GEOID]:[GEONAME]],2,FALSE)</f>
        <v>LATAM</v>
      </c>
      <c r="G84" s="7" t="str">
        <f>"Q"&amp;ROUNDUP(MONTH(VolByCLient[[#This Row],[Date]])/3,0)&amp;" "&amp;YEAR(VolByCLient[[#This Row],[Date]])</f>
        <v>Q3 2020</v>
      </c>
      <c r="H84" s="7" t="str">
        <f>VLOOKUP(VolByCLient[[#This Row],[INDEX MATCH]],GEONAMES[[GEOID]:[GEONAME]],2,FALSE)</f>
        <v>LATAM</v>
      </c>
    </row>
    <row r="85" spans="1:8" x14ac:dyDescent="0.25">
      <c r="A85" t="s">
        <v>44</v>
      </c>
      <c r="B85" s="1">
        <v>44135</v>
      </c>
      <c r="C85" s="6">
        <v>913</v>
      </c>
      <c r="D85" s="3">
        <f>LEN(VolByCLient[[#This Row],[CLID]])</f>
        <v>7</v>
      </c>
      <c r="E85" s="3" t="str">
        <f>INDEX(Table6[GEOID],MATCH(VolByCLient[CLID],Table6[right],0))</f>
        <v>GEO1004</v>
      </c>
      <c r="F85" s="3" t="str">
        <f>VLOOKUP(VolByCLient[INDEX MATCH],GEONAMES[[#Headers],[#Data],[GEOID]:[GEONAME]],2,FALSE)</f>
        <v>LATAM</v>
      </c>
      <c r="G85" s="7" t="str">
        <f>"Q"&amp;ROUNDUP(MONTH(VolByCLient[[#This Row],[Date]])/3,0)&amp;" "&amp;YEAR(VolByCLient[[#This Row],[Date]])</f>
        <v>Q4 2020</v>
      </c>
      <c r="H85" s="7" t="str">
        <f>VLOOKUP(VolByCLient[[#This Row],[INDEX MATCH]],GEONAMES[[GEOID]:[GEONAME]],2,FALSE)</f>
        <v>LATAM</v>
      </c>
    </row>
    <row r="86" spans="1:8" x14ac:dyDescent="0.25">
      <c r="A86" t="s">
        <v>44</v>
      </c>
      <c r="B86" s="1">
        <v>44165</v>
      </c>
      <c r="C86" s="6">
        <v>1574</v>
      </c>
      <c r="D86" s="3">
        <f>LEN(VolByCLient[[#This Row],[CLID]])</f>
        <v>7</v>
      </c>
      <c r="E86" s="3" t="str">
        <f>INDEX(Table6[GEOID],MATCH(VolByCLient[CLID],Table6[right],0))</f>
        <v>GEO1004</v>
      </c>
      <c r="F86" s="3" t="str">
        <f>VLOOKUP(VolByCLient[INDEX MATCH],GEONAMES[[#Headers],[#Data],[GEOID]:[GEONAME]],2,FALSE)</f>
        <v>LATAM</v>
      </c>
      <c r="G86" s="7" t="str">
        <f>"Q"&amp;ROUNDUP(MONTH(VolByCLient[[#This Row],[Date]])/3,0)&amp;" "&amp;YEAR(VolByCLient[[#This Row],[Date]])</f>
        <v>Q4 2020</v>
      </c>
      <c r="H86" s="7" t="str">
        <f>VLOOKUP(VolByCLient[[#This Row],[INDEX MATCH]],GEONAMES[[GEOID]:[GEONAME]],2,FALSE)</f>
        <v>LATAM</v>
      </c>
    </row>
    <row r="87" spans="1:8" x14ac:dyDescent="0.25">
      <c r="A87" t="s">
        <v>44</v>
      </c>
      <c r="B87" s="1">
        <v>44196</v>
      </c>
      <c r="C87" s="6">
        <v>1082</v>
      </c>
      <c r="D87" s="3">
        <f>LEN(VolByCLient[[#This Row],[CLID]])</f>
        <v>7</v>
      </c>
      <c r="E87" s="3" t="str">
        <f>INDEX(Table6[GEOID],MATCH(VolByCLient[CLID],Table6[right],0))</f>
        <v>GEO1004</v>
      </c>
      <c r="F87" s="3" t="str">
        <f>VLOOKUP(VolByCLient[INDEX MATCH],GEONAMES[[#Headers],[#Data],[GEOID]:[GEONAME]],2,FALSE)</f>
        <v>LATAM</v>
      </c>
      <c r="G87" s="7" t="str">
        <f>"Q"&amp;ROUNDUP(MONTH(VolByCLient[[#This Row],[Date]])/3,0)&amp;" "&amp;YEAR(VolByCLient[[#This Row],[Date]])</f>
        <v>Q4 2020</v>
      </c>
      <c r="H87" s="7" t="str">
        <f>VLOOKUP(VolByCLient[[#This Row],[INDEX MATCH]],GEONAMES[[GEOID]:[GEONAME]],2,FALSE)</f>
        <v>LATAM</v>
      </c>
    </row>
    <row r="88" spans="1:8" x14ac:dyDescent="0.25">
      <c r="A88" t="s">
        <v>44</v>
      </c>
      <c r="B88" s="1">
        <v>44286</v>
      </c>
      <c r="C88" s="6">
        <v>1945</v>
      </c>
      <c r="D88" s="3">
        <f>LEN(VolByCLient[[#This Row],[CLID]])</f>
        <v>7</v>
      </c>
      <c r="E88" s="3" t="str">
        <f>INDEX(Table6[GEOID],MATCH(VolByCLient[CLID],Table6[right],0))</f>
        <v>GEO1004</v>
      </c>
      <c r="F88" s="3" t="str">
        <f>VLOOKUP(VolByCLient[INDEX MATCH],GEONAMES[[#Headers],[#Data],[GEOID]:[GEONAME]],2,FALSE)</f>
        <v>LATAM</v>
      </c>
      <c r="G88" s="7" t="str">
        <f>"Q"&amp;ROUNDUP(MONTH(VolByCLient[[#This Row],[Date]])/3,0)&amp;" "&amp;YEAR(VolByCLient[[#This Row],[Date]])</f>
        <v>Q1 2021</v>
      </c>
      <c r="H88" s="7" t="str">
        <f>VLOOKUP(VolByCLient[[#This Row],[INDEX MATCH]],GEONAMES[[GEOID]:[GEONAME]],2,FALSE)</f>
        <v>LATAM</v>
      </c>
    </row>
    <row r="89" spans="1:8" x14ac:dyDescent="0.25">
      <c r="A89" t="s">
        <v>44</v>
      </c>
      <c r="B89" s="1">
        <v>44255</v>
      </c>
      <c r="C89" s="6">
        <v>1296</v>
      </c>
      <c r="D89" s="3">
        <f>LEN(VolByCLient[[#This Row],[CLID]])</f>
        <v>7</v>
      </c>
      <c r="E89" s="3" t="str">
        <f>INDEX(Table6[GEOID],MATCH(VolByCLient[CLID],Table6[right],0))</f>
        <v>GEO1004</v>
      </c>
      <c r="F89" s="3" t="str">
        <f>VLOOKUP(VolByCLient[INDEX MATCH],GEONAMES[[#Headers],[#Data],[GEOID]:[GEONAME]],2,FALSE)</f>
        <v>LATAM</v>
      </c>
      <c r="G89" s="7" t="str">
        <f>"Q"&amp;ROUNDUP(MONTH(VolByCLient[[#This Row],[Date]])/3,0)&amp;" "&amp;YEAR(VolByCLient[[#This Row],[Date]])</f>
        <v>Q1 2021</v>
      </c>
      <c r="H89" s="7" t="str">
        <f>VLOOKUP(VolByCLient[[#This Row],[INDEX MATCH]],GEONAMES[[GEOID]:[GEONAME]],2,FALSE)</f>
        <v>LATAM</v>
      </c>
    </row>
    <row r="90" spans="1:8" x14ac:dyDescent="0.25">
      <c r="A90" t="s">
        <v>44</v>
      </c>
      <c r="B90" s="1">
        <v>44227</v>
      </c>
      <c r="C90" s="6">
        <v>1568</v>
      </c>
      <c r="D90" s="3">
        <f>LEN(VolByCLient[[#This Row],[CLID]])</f>
        <v>7</v>
      </c>
      <c r="E90" s="3" t="str">
        <f>INDEX(Table6[GEOID],MATCH(VolByCLient[CLID],Table6[right],0))</f>
        <v>GEO1004</v>
      </c>
      <c r="F90" s="3" t="str">
        <f>VLOOKUP(VolByCLient[INDEX MATCH],GEONAMES[[#Headers],[#Data],[GEOID]:[GEONAME]],2,FALSE)</f>
        <v>LATAM</v>
      </c>
      <c r="G90" s="7" t="str">
        <f>"Q"&amp;ROUNDUP(MONTH(VolByCLient[[#This Row],[Date]])/3,0)&amp;" "&amp;YEAR(VolByCLient[[#This Row],[Date]])</f>
        <v>Q1 2021</v>
      </c>
      <c r="H90" s="7" t="str">
        <f>VLOOKUP(VolByCLient[[#This Row],[INDEX MATCH]],GEONAMES[[GEOID]:[GEONAME]],2,FALSE)</f>
        <v>LATAM</v>
      </c>
    </row>
    <row r="91" spans="1:8" x14ac:dyDescent="0.25">
      <c r="A91" t="s">
        <v>28</v>
      </c>
      <c r="B91" s="1">
        <v>43861</v>
      </c>
      <c r="C91" s="6">
        <v>756</v>
      </c>
      <c r="D91" s="3">
        <f>LEN(VolByCLient[[#This Row],[CLID]])</f>
        <v>7</v>
      </c>
      <c r="E91" s="3" t="str">
        <f>INDEX(Table6[GEOID],MATCH(VolByCLient[CLID],Table6[right],0))</f>
        <v>GEO1004</v>
      </c>
      <c r="F91" s="3" t="str">
        <f>VLOOKUP(VolByCLient[INDEX MATCH],GEONAMES[[#Headers],[#Data],[GEOID]:[GEONAME]],2,FALSE)</f>
        <v>LATAM</v>
      </c>
      <c r="G91" s="7" t="str">
        <f>"Q"&amp;ROUNDUP(MONTH(VolByCLient[[#This Row],[Date]])/3,0)&amp;" "&amp;YEAR(VolByCLient[[#This Row],[Date]])</f>
        <v>Q1 2020</v>
      </c>
      <c r="H91" s="7" t="str">
        <f>VLOOKUP(VolByCLient[[#This Row],[INDEX MATCH]],GEONAMES[[GEOID]:[GEONAME]],2,FALSE)</f>
        <v>LATAM</v>
      </c>
    </row>
    <row r="92" spans="1:8" x14ac:dyDescent="0.25">
      <c r="A92" t="s">
        <v>28</v>
      </c>
      <c r="B92" s="1">
        <v>43890</v>
      </c>
      <c r="C92" s="6">
        <v>954</v>
      </c>
      <c r="D92" s="3">
        <f>LEN(VolByCLient[[#This Row],[CLID]])</f>
        <v>7</v>
      </c>
      <c r="E92" s="3" t="str">
        <f>INDEX(Table6[GEOID],MATCH(VolByCLient[CLID],Table6[right],0))</f>
        <v>GEO1004</v>
      </c>
      <c r="F92" s="3" t="str">
        <f>VLOOKUP(VolByCLient[INDEX MATCH],GEONAMES[[#Headers],[#Data],[GEOID]:[GEONAME]],2,FALSE)</f>
        <v>LATAM</v>
      </c>
      <c r="G92" s="7" t="str">
        <f>"Q"&amp;ROUNDUP(MONTH(VolByCLient[[#This Row],[Date]])/3,0)&amp;" "&amp;YEAR(VolByCLient[[#This Row],[Date]])</f>
        <v>Q1 2020</v>
      </c>
      <c r="H92" s="7" t="str">
        <f>VLOOKUP(VolByCLient[[#This Row],[INDEX MATCH]],GEONAMES[[GEOID]:[GEONAME]],2,FALSE)</f>
        <v>LATAM</v>
      </c>
    </row>
    <row r="93" spans="1:8" x14ac:dyDescent="0.25">
      <c r="A93" t="s">
        <v>28</v>
      </c>
      <c r="B93" s="1">
        <v>43921</v>
      </c>
      <c r="C93" s="6">
        <v>955</v>
      </c>
      <c r="D93" s="3">
        <f>LEN(VolByCLient[[#This Row],[CLID]])</f>
        <v>7</v>
      </c>
      <c r="E93" s="3" t="str">
        <f>INDEX(Table6[GEOID],MATCH(VolByCLient[CLID],Table6[right],0))</f>
        <v>GEO1004</v>
      </c>
      <c r="F93" s="3" t="str">
        <f>VLOOKUP(VolByCLient[INDEX MATCH],GEONAMES[[#Headers],[#Data],[GEOID]:[GEONAME]],2,FALSE)</f>
        <v>LATAM</v>
      </c>
      <c r="G93" s="7" t="str">
        <f>"Q"&amp;ROUNDUP(MONTH(VolByCLient[[#This Row],[Date]])/3,0)&amp;" "&amp;YEAR(VolByCLient[[#This Row],[Date]])</f>
        <v>Q1 2020</v>
      </c>
      <c r="H93" s="7" t="str">
        <f>VLOOKUP(VolByCLient[[#This Row],[INDEX MATCH]],GEONAMES[[GEOID]:[GEONAME]],2,FALSE)</f>
        <v>LATAM</v>
      </c>
    </row>
    <row r="94" spans="1:8" x14ac:dyDescent="0.25">
      <c r="A94" t="s">
        <v>28</v>
      </c>
      <c r="B94" s="1">
        <v>43951</v>
      </c>
      <c r="C94" s="6">
        <v>1261</v>
      </c>
      <c r="D94" s="3">
        <f>LEN(VolByCLient[[#This Row],[CLID]])</f>
        <v>7</v>
      </c>
      <c r="E94" s="3" t="str">
        <f>INDEX(Table6[GEOID],MATCH(VolByCLient[CLID],Table6[right],0))</f>
        <v>GEO1004</v>
      </c>
      <c r="F94" s="3" t="str">
        <f>VLOOKUP(VolByCLient[INDEX MATCH],GEONAMES[[#Headers],[#Data],[GEOID]:[GEONAME]],2,FALSE)</f>
        <v>LATAM</v>
      </c>
      <c r="G94" s="7" t="str">
        <f>"Q"&amp;ROUNDUP(MONTH(VolByCLient[[#This Row],[Date]])/3,0)&amp;" "&amp;YEAR(VolByCLient[[#This Row],[Date]])</f>
        <v>Q2 2020</v>
      </c>
      <c r="H94" s="7" t="str">
        <f>VLOOKUP(VolByCLient[[#This Row],[INDEX MATCH]],GEONAMES[[GEOID]:[GEONAME]],2,FALSE)</f>
        <v>LATAM</v>
      </c>
    </row>
    <row r="95" spans="1:8" x14ac:dyDescent="0.25">
      <c r="A95" t="s">
        <v>28</v>
      </c>
      <c r="B95" s="1">
        <v>43982</v>
      </c>
      <c r="C95" s="6">
        <v>1058</v>
      </c>
      <c r="D95" s="3">
        <f>LEN(VolByCLient[[#This Row],[CLID]])</f>
        <v>7</v>
      </c>
      <c r="E95" s="3" t="str">
        <f>INDEX(Table6[GEOID],MATCH(VolByCLient[CLID],Table6[right],0))</f>
        <v>GEO1004</v>
      </c>
      <c r="F95" s="3" t="str">
        <f>VLOOKUP(VolByCLient[INDEX MATCH],GEONAMES[[#Headers],[#Data],[GEOID]:[GEONAME]],2,FALSE)</f>
        <v>LATAM</v>
      </c>
      <c r="G95" s="7" t="str">
        <f>"Q"&amp;ROUNDUP(MONTH(VolByCLient[[#This Row],[Date]])/3,0)&amp;" "&amp;YEAR(VolByCLient[[#This Row],[Date]])</f>
        <v>Q2 2020</v>
      </c>
      <c r="H95" s="7" t="str">
        <f>VLOOKUP(VolByCLient[[#This Row],[INDEX MATCH]],GEONAMES[[GEOID]:[GEONAME]],2,FALSE)</f>
        <v>LATAM</v>
      </c>
    </row>
    <row r="96" spans="1:8" x14ac:dyDescent="0.25">
      <c r="A96" t="s">
        <v>28</v>
      </c>
      <c r="B96" s="1">
        <v>44012</v>
      </c>
      <c r="C96" s="6">
        <v>855</v>
      </c>
      <c r="D96" s="3">
        <f>LEN(VolByCLient[[#This Row],[CLID]])</f>
        <v>7</v>
      </c>
      <c r="E96" s="3" t="str">
        <f>INDEX(Table6[GEOID],MATCH(VolByCLient[CLID],Table6[right],0))</f>
        <v>GEO1004</v>
      </c>
      <c r="F96" s="3" t="str">
        <f>VLOOKUP(VolByCLient[INDEX MATCH],GEONAMES[[#Headers],[#Data],[GEOID]:[GEONAME]],2,FALSE)</f>
        <v>LATAM</v>
      </c>
      <c r="G96" s="7" t="str">
        <f>"Q"&amp;ROUNDUP(MONTH(VolByCLient[[#This Row],[Date]])/3,0)&amp;" "&amp;YEAR(VolByCLient[[#This Row],[Date]])</f>
        <v>Q2 2020</v>
      </c>
      <c r="H96" s="7" t="str">
        <f>VLOOKUP(VolByCLient[[#This Row],[INDEX MATCH]],GEONAMES[[GEOID]:[GEONAME]],2,FALSE)</f>
        <v>LATAM</v>
      </c>
    </row>
    <row r="97" spans="1:8" x14ac:dyDescent="0.25">
      <c r="A97" t="s">
        <v>28</v>
      </c>
      <c r="B97" s="1">
        <v>44043</v>
      </c>
      <c r="C97" s="6">
        <v>654</v>
      </c>
      <c r="D97" s="3">
        <f>LEN(VolByCLient[[#This Row],[CLID]])</f>
        <v>7</v>
      </c>
      <c r="E97" s="3" t="str">
        <f>INDEX(Table6[GEOID],MATCH(VolByCLient[CLID],Table6[right],0))</f>
        <v>GEO1004</v>
      </c>
      <c r="F97" s="3" t="str">
        <f>VLOOKUP(VolByCLient[INDEX MATCH],GEONAMES[[#Headers],[#Data],[GEOID]:[GEONAME]],2,FALSE)</f>
        <v>LATAM</v>
      </c>
      <c r="G97" s="7" t="str">
        <f>"Q"&amp;ROUNDUP(MONTH(VolByCLient[[#This Row],[Date]])/3,0)&amp;" "&amp;YEAR(VolByCLient[[#This Row],[Date]])</f>
        <v>Q3 2020</v>
      </c>
      <c r="H97" s="7" t="str">
        <f>VLOOKUP(VolByCLient[[#This Row],[INDEX MATCH]],GEONAMES[[GEOID]:[GEONAME]],2,FALSE)</f>
        <v>LATAM</v>
      </c>
    </row>
    <row r="98" spans="1:8" x14ac:dyDescent="0.25">
      <c r="A98" t="s">
        <v>28</v>
      </c>
      <c r="B98" s="1">
        <v>44074</v>
      </c>
      <c r="C98" s="6">
        <v>656</v>
      </c>
      <c r="D98" s="3">
        <f>LEN(VolByCLient[[#This Row],[CLID]])</f>
        <v>7</v>
      </c>
      <c r="E98" s="3" t="str">
        <f>INDEX(Table6[GEOID],MATCH(VolByCLient[CLID],Table6[right],0))</f>
        <v>GEO1004</v>
      </c>
      <c r="F98" s="3" t="str">
        <f>VLOOKUP(VolByCLient[INDEX MATCH],GEONAMES[[#Headers],[#Data],[GEOID]:[GEONAME]],2,FALSE)</f>
        <v>LATAM</v>
      </c>
      <c r="G98" s="7" t="str">
        <f>"Q"&amp;ROUNDUP(MONTH(VolByCLient[[#This Row],[Date]])/3,0)&amp;" "&amp;YEAR(VolByCLient[[#This Row],[Date]])</f>
        <v>Q3 2020</v>
      </c>
      <c r="H98" s="7" t="str">
        <f>VLOOKUP(VolByCLient[[#This Row],[INDEX MATCH]],GEONAMES[[GEOID]:[GEONAME]],2,FALSE)</f>
        <v>LATAM</v>
      </c>
    </row>
    <row r="99" spans="1:8" x14ac:dyDescent="0.25">
      <c r="A99" t="s">
        <v>28</v>
      </c>
      <c r="B99" s="1">
        <v>44104</v>
      </c>
      <c r="C99" s="6">
        <v>554</v>
      </c>
      <c r="D99" s="3">
        <f>LEN(VolByCLient[[#This Row],[CLID]])</f>
        <v>7</v>
      </c>
      <c r="E99" s="3" t="str">
        <f>INDEX(Table6[GEOID],MATCH(VolByCLient[CLID],Table6[right],0))</f>
        <v>GEO1004</v>
      </c>
      <c r="F99" s="3" t="str">
        <f>VLOOKUP(VolByCLient[INDEX MATCH],GEONAMES[[#Headers],[#Data],[GEOID]:[GEONAME]],2,FALSE)</f>
        <v>LATAM</v>
      </c>
      <c r="G99" s="7" t="str">
        <f>"Q"&amp;ROUNDUP(MONTH(VolByCLient[[#This Row],[Date]])/3,0)&amp;" "&amp;YEAR(VolByCLient[[#This Row],[Date]])</f>
        <v>Q3 2020</v>
      </c>
      <c r="H99" s="7" t="str">
        <f>VLOOKUP(VolByCLient[[#This Row],[INDEX MATCH]],GEONAMES[[GEOID]:[GEONAME]],2,FALSE)</f>
        <v>LATAM</v>
      </c>
    </row>
    <row r="100" spans="1:8" x14ac:dyDescent="0.25">
      <c r="A100" t="s">
        <v>28</v>
      </c>
      <c r="B100" s="1">
        <v>44135</v>
      </c>
      <c r="C100" s="6">
        <v>760</v>
      </c>
      <c r="D100" s="3">
        <f>LEN(VolByCLient[[#This Row],[CLID]])</f>
        <v>7</v>
      </c>
      <c r="E100" s="3" t="str">
        <f>INDEX(Table6[GEOID],MATCH(VolByCLient[CLID],Table6[right],0))</f>
        <v>GEO1004</v>
      </c>
      <c r="F100" s="3" t="str">
        <f>VLOOKUP(VolByCLient[INDEX MATCH],GEONAMES[[#Headers],[#Data],[GEOID]:[GEONAME]],2,FALSE)</f>
        <v>LATAM</v>
      </c>
      <c r="G100" s="7" t="str">
        <f>"Q"&amp;ROUNDUP(MONTH(VolByCLient[[#This Row],[Date]])/3,0)&amp;" "&amp;YEAR(VolByCLient[[#This Row],[Date]])</f>
        <v>Q4 2020</v>
      </c>
      <c r="H100" s="7" t="str">
        <f>VLOOKUP(VolByCLient[[#This Row],[INDEX MATCH]],GEONAMES[[GEOID]:[GEONAME]],2,FALSE)</f>
        <v>LATAM</v>
      </c>
    </row>
    <row r="101" spans="1:8" x14ac:dyDescent="0.25">
      <c r="A101" t="s">
        <v>28</v>
      </c>
      <c r="B101" s="1">
        <v>44165</v>
      </c>
      <c r="C101" s="6">
        <v>759</v>
      </c>
      <c r="D101" s="3">
        <f>LEN(VolByCLient[[#This Row],[CLID]])</f>
        <v>7</v>
      </c>
      <c r="E101" s="3" t="str">
        <f>INDEX(Table6[GEOID],MATCH(VolByCLient[CLID],Table6[right],0))</f>
        <v>GEO1004</v>
      </c>
      <c r="F101" s="3" t="str">
        <f>VLOOKUP(VolByCLient[INDEX MATCH],GEONAMES[[#Headers],[#Data],[GEOID]:[GEONAME]],2,FALSE)</f>
        <v>LATAM</v>
      </c>
      <c r="G101" s="7" t="str">
        <f>"Q"&amp;ROUNDUP(MONTH(VolByCLient[[#This Row],[Date]])/3,0)&amp;" "&amp;YEAR(VolByCLient[[#This Row],[Date]])</f>
        <v>Q4 2020</v>
      </c>
      <c r="H101" s="7" t="str">
        <f>VLOOKUP(VolByCLient[[#This Row],[INDEX MATCH]],GEONAMES[[GEOID]:[GEONAME]],2,FALSE)</f>
        <v>LATAM</v>
      </c>
    </row>
    <row r="102" spans="1:8" x14ac:dyDescent="0.25">
      <c r="A102" t="s">
        <v>28</v>
      </c>
      <c r="B102" s="1">
        <v>44196</v>
      </c>
      <c r="C102" s="6">
        <v>857</v>
      </c>
      <c r="D102" s="3">
        <f>LEN(VolByCLient[[#This Row],[CLID]])</f>
        <v>7</v>
      </c>
      <c r="E102" s="3" t="str">
        <f>INDEX(Table6[GEOID],MATCH(VolByCLient[CLID],Table6[right],0))</f>
        <v>GEO1004</v>
      </c>
      <c r="F102" s="3" t="str">
        <f>VLOOKUP(VolByCLient[INDEX MATCH],GEONAMES[[#Headers],[#Data],[GEOID]:[GEONAME]],2,FALSE)</f>
        <v>LATAM</v>
      </c>
      <c r="G102" s="7" t="str">
        <f>"Q"&amp;ROUNDUP(MONTH(VolByCLient[[#This Row],[Date]])/3,0)&amp;" "&amp;YEAR(VolByCLient[[#This Row],[Date]])</f>
        <v>Q4 2020</v>
      </c>
      <c r="H102" s="7" t="str">
        <f>VLOOKUP(VolByCLient[[#This Row],[INDEX MATCH]],GEONAMES[[GEOID]:[GEONAME]],2,FALSE)</f>
        <v>LATAM</v>
      </c>
    </row>
    <row r="103" spans="1:8" x14ac:dyDescent="0.25">
      <c r="A103" t="s">
        <v>28</v>
      </c>
      <c r="B103" s="1">
        <v>44377</v>
      </c>
      <c r="C103" s="6">
        <v>865</v>
      </c>
      <c r="D103" s="3">
        <f>LEN(VolByCLient[[#This Row],[CLID]])</f>
        <v>7</v>
      </c>
      <c r="E103" s="3" t="str">
        <f>INDEX(Table6[GEOID],MATCH(VolByCLient[CLID],Table6[right],0))</f>
        <v>GEO1004</v>
      </c>
      <c r="F103" s="3" t="str">
        <f>VLOOKUP(VolByCLient[INDEX MATCH],GEONAMES[[#Headers],[#Data],[GEOID]:[GEONAME]],2,FALSE)</f>
        <v>LATAM</v>
      </c>
      <c r="G103" s="7" t="str">
        <f>"Q"&amp;ROUNDUP(MONTH(VolByCLient[[#This Row],[Date]])/3,0)&amp;" "&amp;YEAR(VolByCLient[[#This Row],[Date]])</f>
        <v>Q2 2021</v>
      </c>
      <c r="H103" s="7" t="str">
        <f>VLOOKUP(VolByCLient[[#This Row],[INDEX MATCH]],GEONAMES[[GEOID]:[GEONAME]],2,FALSE)</f>
        <v>LATAM</v>
      </c>
    </row>
    <row r="104" spans="1:8" x14ac:dyDescent="0.25">
      <c r="A104" t="s">
        <v>28</v>
      </c>
      <c r="B104" s="1">
        <v>44347</v>
      </c>
      <c r="C104" s="6">
        <v>1078</v>
      </c>
      <c r="D104" s="3">
        <f>LEN(VolByCLient[[#This Row],[CLID]])</f>
        <v>7</v>
      </c>
      <c r="E104" s="3" t="str">
        <f>INDEX(Table6[GEOID],MATCH(VolByCLient[CLID],Table6[right],0))</f>
        <v>GEO1004</v>
      </c>
      <c r="F104" s="3" t="str">
        <f>VLOOKUP(VolByCLient[INDEX MATCH],GEONAMES[[#Headers],[#Data],[GEOID]:[GEONAME]],2,FALSE)</f>
        <v>LATAM</v>
      </c>
      <c r="G104" s="7" t="str">
        <f>"Q"&amp;ROUNDUP(MONTH(VolByCLient[[#This Row],[Date]])/3,0)&amp;" "&amp;YEAR(VolByCLient[[#This Row],[Date]])</f>
        <v>Q2 2021</v>
      </c>
      <c r="H104" s="7" t="str">
        <f>VLOOKUP(VolByCLient[[#This Row],[INDEX MATCH]],GEONAMES[[GEOID]:[GEONAME]],2,FALSE)</f>
        <v>LATAM</v>
      </c>
    </row>
    <row r="105" spans="1:8" x14ac:dyDescent="0.25">
      <c r="A105" t="s">
        <v>28</v>
      </c>
      <c r="B105" s="1">
        <v>44316</v>
      </c>
      <c r="C105" s="6">
        <v>1305</v>
      </c>
      <c r="D105" s="3">
        <f>LEN(VolByCLient[[#This Row],[CLID]])</f>
        <v>7</v>
      </c>
      <c r="E105" s="3" t="str">
        <f>INDEX(Table6[GEOID],MATCH(VolByCLient[CLID],Table6[right],0))</f>
        <v>GEO1004</v>
      </c>
      <c r="F105" s="3" t="str">
        <f>VLOOKUP(VolByCLient[INDEX MATCH],GEONAMES[[#Headers],[#Data],[GEOID]:[GEONAME]],2,FALSE)</f>
        <v>LATAM</v>
      </c>
      <c r="G105" s="7" t="str">
        <f>"Q"&amp;ROUNDUP(MONTH(VolByCLient[[#This Row],[Date]])/3,0)&amp;" "&amp;YEAR(VolByCLient[[#This Row],[Date]])</f>
        <v>Q2 2021</v>
      </c>
      <c r="H105" s="7" t="str">
        <f>VLOOKUP(VolByCLient[[#This Row],[INDEX MATCH]],GEONAMES[[GEOID]:[GEONAME]],2,FALSE)</f>
        <v>LATAM</v>
      </c>
    </row>
    <row r="106" spans="1:8" x14ac:dyDescent="0.25">
      <c r="A106" t="s">
        <v>28</v>
      </c>
      <c r="B106" s="1">
        <v>44286</v>
      </c>
      <c r="C106" s="6">
        <v>950</v>
      </c>
      <c r="D106" s="3">
        <f>LEN(VolByCLient[[#This Row],[CLID]])</f>
        <v>7</v>
      </c>
      <c r="E106" s="3" t="str">
        <f>INDEX(Table6[GEOID],MATCH(VolByCLient[CLID],Table6[right],0))</f>
        <v>GEO1004</v>
      </c>
      <c r="F106" s="3" t="str">
        <f>VLOOKUP(VolByCLient[INDEX MATCH],GEONAMES[[#Headers],[#Data],[GEOID]:[GEONAME]],2,FALSE)</f>
        <v>LATAM</v>
      </c>
      <c r="G106" s="7" t="str">
        <f>"Q"&amp;ROUNDUP(MONTH(VolByCLient[[#This Row],[Date]])/3,0)&amp;" "&amp;YEAR(VolByCLient[[#This Row],[Date]])</f>
        <v>Q1 2021</v>
      </c>
      <c r="H106" s="7" t="str">
        <f>VLOOKUP(VolByCLient[[#This Row],[INDEX MATCH]],GEONAMES[[GEOID]:[GEONAME]],2,FALSE)</f>
        <v>LATAM</v>
      </c>
    </row>
    <row r="107" spans="1:8" x14ac:dyDescent="0.25">
      <c r="A107" t="s">
        <v>28</v>
      </c>
      <c r="B107" s="1">
        <v>44255</v>
      </c>
      <c r="C107" s="6">
        <v>968</v>
      </c>
      <c r="D107" s="3">
        <f>LEN(VolByCLient[[#This Row],[CLID]])</f>
        <v>7</v>
      </c>
      <c r="E107" s="3" t="str">
        <f>INDEX(Table6[GEOID],MATCH(VolByCLient[CLID],Table6[right],0))</f>
        <v>GEO1004</v>
      </c>
      <c r="F107" s="3" t="str">
        <f>VLOOKUP(VolByCLient[INDEX MATCH],GEONAMES[[#Headers],[#Data],[GEOID]:[GEONAME]],2,FALSE)</f>
        <v>LATAM</v>
      </c>
      <c r="G107" s="7" t="str">
        <f>"Q"&amp;ROUNDUP(MONTH(VolByCLient[[#This Row],[Date]])/3,0)&amp;" "&amp;YEAR(VolByCLient[[#This Row],[Date]])</f>
        <v>Q1 2021</v>
      </c>
      <c r="H107" s="7" t="str">
        <f>VLOOKUP(VolByCLient[[#This Row],[INDEX MATCH]],GEONAMES[[GEOID]:[GEONAME]],2,FALSE)</f>
        <v>LATAM</v>
      </c>
    </row>
    <row r="108" spans="1:8" x14ac:dyDescent="0.25">
      <c r="A108" t="s">
        <v>28</v>
      </c>
      <c r="B108" s="1">
        <v>44227</v>
      </c>
      <c r="C108" s="6">
        <v>749</v>
      </c>
      <c r="D108" s="3">
        <f>LEN(VolByCLient[[#This Row],[CLID]])</f>
        <v>7</v>
      </c>
      <c r="E108" s="3" t="str">
        <f>INDEX(Table6[GEOID],MATCH(VolByCLient[CLID],Table6[right],0))</f>
        <v>GEO1004</v>
      </c>
      <c r="F108" s="3" t="str">
        <f>VLOOKUP(VolByCLient[INDEX MATCH],GEONAMES[[#Headers],[#Data],[GEOID]:[GEONAME]],2,FALSE)</f>
        <v>LATAM</v>
      </c>
      <c r="G108" s="7" t="str">
        <f>"Q"&amp;ROUNDUP(MONTH(VolByCLient[[#This Row],[Date]])/3,0)&amp;" "&amp;YEAR(VolByCLient[[#This Row],[Date]])</f>
        <v>Q1 2021</v>
      </c>
      <c r="H108" s="7" t="str">
        <f>VLOOKUP(VolByCLient[[#This Row],[INDEX MATCH]],GEONAMES[[GEOID]:[GEONAME]],2,FALSE)</f>
        <v>LATAM</v>
      </c>
    </row>
    <row r="109" spans="1:8" x14ac:dyDescent="0.25">
      <c r="A109" t="s">
        <v>30</v>
      </c>
      <c r="B109" s="1">
        <v>43861</v>
      </c>
      <c r="C109" s="6">
        <v>945</v>
      </c>
      <c r="D109" s="3">
        <f>LEN(VolByCLient[[#This Row],[CLID]])</f>
        <v>7</v>
      </c>
      <c r="E109" s="3" t="str">
        <f>INDEX(Table6[GEOID],MATCH(VolByCLient[CLID],Table6[right],0))</f>
        <v>GEO1002</v>
      </c>
      <c r="F109" s="3" t="str">
        <f>VLOOKUP(VolByCLient[INDEX MATCH],GEONAMES[[#Headers],[#Data],[GEOID]:[GEONAME]],2,FALSE)</f>
        <v>APAC</v>
      </c>
      <c r="G109" s="7" t="str">
        <f>"Q"&amp;ROUNDUP(MONTH(VolByCLient[[#This Row],[Date]])/3,0)&amp;" "&amp;YEAR(VolByCLient[[#This Row],[Date]])</f>
        <v>Q1 2020</v>
      </c>
      <c r="H109" s="7" t="str">
        <f>VLOOKUP(VolByCLient[[#This Row],[INDEX MATCH]],GEONAMES[[GEOID]:[GEONAME]],2,FALSE)</f>
        <v>APAC</v>
      </c>
    </row>
    <row r="110" spans="1:8" x14ac:dyDescent="0.25">
      <c r="A110" t="s">
        <v>30</v>
      </c>
      <c r="B110" s="1">
        <v>43890</v>
      </c>
      <c r="C110" s="6">
        <v>941</v>
      </c>
      <c r="D110" s="3">
        <f>LEN(VolByCLient[[#This Row],[CLID]])</f>
        <v>7</v>
      </c>
      <c r="E110" s="3" t="str">
        <f>INDEX(Table6[GEOID],MATCH(VolByCLient[CLID],Table6[right],0))</f>
        <v>GEO1002</v>
      </c>
      <c r="F110" s="3" t="str">
        <f>VLOOKUP(VolByCLient[INDEX MATCH],GEONAMES[[#Headers],[#Data],[GEOID]:[GEONAME]],2,FALSE)</f>
        <v>APAC</v>
      </c>
      <c r="G110" s="7" t="str">
        <f>"Q"&amp;ROUNDUP(MONTH(VolByCLient[[#This Row],[Date]])/3,0)&amp;" "&amp;YEAR(VolByCLient[[#This Row],[Date]])</f>
        <v>Q1 2020</v>
      </c>
      <c r="H110" s="7" t="str">
        <f>VLOOKUP(VolByCLient[[#This Row],[INDEX MATCH]],GEONAMES[[GEOID]:[GEONAME]],2,FALSE)</f>
        <v>APAC</v>
      </c>
    </row>
    <row r="111" spans="1:8" x14ac:dyDescent="0.25">
      <c r="A111" t="s">
        <v>30</v>
      </c>
      <c r="B111" s="1">
        <v>43921</v>
      </c>
      <c r="C111" s="6">
        <v>1164</v>
      </c>
      <c r="D111" s="3">
        <f>LEN(VolByCLient[[#This Row],[CLID]])</f>
        <v>7</v>
      </c>
      <c r="E111" s="3" t="str">
        <f>INDEX(Table6[GEOID],MATCH(VolByCLient[CLID],Table6[right],0))</f>
        <v>GEO1002</v>
      </c>
      <c r="F111" s="3" t="str">
        <f>VLOOKUP(VolByCLient[INDEX MATCH],GEONAMES[[#Headers],[#Data],[GEOID]:[GEONAME]],2,FALSE)</f>
        <v>APAC</v>
      </c>
      <c r="G111" s="7" t="str">
        <f>"Q"&amp;ROUNDUP(MONTH(VolByCLient[[#This Row],[Date]])/3,0)&amp;" "&amp;YEAR(VolByCLient[[#This Row],[Date]])</f>
        <v>Q1 2020</v>
      </c>
      <c r="H111" s="7" t="str">
        <f>VLOOKUP(VolByCLient[[#This Row],[INDEX MATCH]],GEONAMES[[GEOID]:[GEONAME]],2,FALSE)</f>
        <v>APAC</v>
      </c>
    </row>
    <row r="112" spans="1:8" x14ac:dyDescent="0.25">
      <c r="A112" t="s">
        <v>30</v>
      </c>
      <c r="B112" s="1">
        <v>43951</v>
      </c>
      <c r="C112" s="6">
        <v>1276</v>
      </c>
      <c r="D112" s="3">
        <f>LEN(VolByCLient[[#This Row],[CLID]])</f>
        <v>7</v>
      </c>
      <c r="E112" s="3" t="str">
        <f>INDEX(Table6[GEOID],MATCH(VolByCLient[CLID],Table6[right],0))</f>
        <v>GEO1002</v>
      </c>
      <c r="F112" s="3" t="str">
        <f>VLOOKUP(VolByCLient[INDEX MATCH],GEONAMES[[#Headers],[#Data],[GEOID]:[GEONAME]],2,FALSE)</f>
        <v>APAC</v>
      </c>
      <c r="G112" s="7" t="str">
        <f>"Q"&amp;ROUNDUP(MONTH(VolByCLient[[#This Row],[Date]])/3,0)&amp;" "&amp;YEAR(VolByCLient[[#This Row],[Date]])</f>
        <v>Q2 2020</v>
      </c>
      <c r="H112" s="7" t="str">
        <f>VLOOKUP(VolByCLient[[#This Row],[INDEX MATCH]],GEONAMES[[GEOID]:[GEONAME]],2,FALSE)</f>
        <v>APAC</v>
      </c>
    </row>
    <row r="113" spans="1:8" x14ac:dyDescent="0.25">
      <c r="A113" t="s">
        <v>30</v>
      </c>
      <c r="B113" s="1">
        <v>43982</v>
      </c>
      <c r="C113" s="6">
        <v>1275</v>
      </c>
      <c r="D113" s="3">
        <f>LEN(VolByCLient[[#This Row],[CLID]])</f>
        <v>7</v>
      </c>
      <c r="E113" s="3" t="str">
        <f>INDEX(Table6[GEOID],MATCH(VolByCLient[CLID],Table6[right],0))</f>
        <v>GEO1002</v>
      </c>
      <c r="F113" s="3" t="str">
        <f>VLOOKUP(VolByCLient[INDEX MATCH],GEONAMES[[#Headers],[#Data],[GEOID]:[GEONAME]],2,FALSE)</f>
        <v>APAC</v>
      </c>
      <c r="G113" s="7" t="str">
        <f>"Q"&amp;ROUNDUP(MONTH(VolByCLient[[#This Row],[Date]])/3,0)&amp;" "&amp;YEAR(VolByCLient[[#This Row],[Date]])</f>
        <v>Q2 2020</v>
      </c>
      <c r="H113" s="7" t="str">
        <f>VLOOKUP(VolByCLient[[#This Row],[INDEX MATCH]],GEONAMES[[GEOID]:[GEONAME]],2,FALSE)</f>
        <v>APAC</v>
      </c>
    </row>
    <row r="114" spans="1:8" x14ac:dyDescent="0.25">
      <c r="A114" t="s">
        <v>30</v>
      </c>
      <c r="B114" s="1">
        <v>44012</v>
      </c>
      <c r="C114" s="6">
        <v>834</v>
      </c>
      <c r="D114" s="3">
        <f>LEN(VolByCLient[[#This Row],[CLID]])</f>
        <v>7</v>
      </c>
      <c r="E114" s="3" t="str">
        <f>INDEX(Table6[GEOID],MATCH(VolByCLient[CLID],Table6[right],0))</f>
        <v>GEO1002</v>
      </c>
      <c r="F114" s="3" t="str">
        <f>VLOOKUP(VolByCLient[INDEX MATCH],GEONAMES[[#Headers],[#Data],[GEOID]:[GEONAME]],2,FALSE)</f>
        <v>APAC</v>
      </c>
      <c r="G114" s="7" t="str">
        <f>"Q"&amp;ROUNDUP(MONTH(VolByCLient[[#This Row],[Date]])/3,0)&amp;" "&amp;YEAR(VolByCLient[[#This Row],[Date]])</f>
        <v>Q2 2020</v>
      </c>
      <c r="H114" s="7" t="str">
        <f>VLOOKUP(VolByCLient[[#This Row],[INDEX MATCH]],GEONAMES[[GEOID]:[GEONAME]],2,FALSE)</f>
        <v>APAC</v>
      </c>
    </row>
    <row r="115" spans="1:8" x14ac:dyDescent="0.25">
      <c r="A115" t="s">
        <v>30</v>
      </c>
      <c r="B115" s="1">
        <v>44043</v>
      </c>
      <c r="C115" s="6">
        <v>833</v>
      </c>
      <c r="D115" s="3">
        <f>LEN(VolByCLient[[#This Row],[CLID]])</f>
        <v>7</v>
      </c>
      <c r="E115" s="3" t="str">
        <f>INDEX(Table6[GEOID],MATCH(VolByCLient[CLID],Table6[right],0))</f>
        <v>GEO1002</v>
      </c>
      <c r="F115" s="3" t="str">
        <f>VLOOKUP(VolByCLient[INDEX MATCH],GEONAMES[[#Headers],[#Data],[GEOID]:[GEONAME]],2,FALSE)</f>
        <v>APAC</v>
      </c>
      <c r="G115" s="7" t="str">
        <f>"Q"&amp;ROUNDUP(MONTH(VolByCLient[[#This Row],[Date]])/3,0)&amp;" "&amp;YEAR(VolByCLient[[#This Row],[Date]])</f>
        <v>Q3 2020</v>
      </c>
      <c r="H115" s="7" t="str">
        <f>VLOOKUP(VolByCLient[[#This Row],[INDEX MATCH]],GEONAMES[[GEOID]:[GEONAME]],2,FALSE)</f>
        <v>APAC</v>
      </c>
    </row>
    <row r="116" spans="1:8" x14ac:dyDescent="0.25">
      <c r="A116" t="s">
        <v>30</v>
      </c>
      <c r="B116" s="1">
        <v>44074</v>
      </c>
      <c r="C116" s="6">
        <v>610</v>
      </c>
      <c r="D116" s="3">
        <f>LEN(VolByCLient[[#This Row],[CLID]])</f>
        <v>7</v>
      </c>
      <c r="E116" s="3" t="str">
        <f>INDEX(Table6[GEOID],MATCH(VolByCLient[CLID],Table6[right],0))</f>
        <v>GEO1002</v>
      </c>
      <c r="F116" s="3" t="str">
        <f>VLOOKUP(VolByCLient[INDEX MATCH],GEONAMES[[#Headers],[#Data],[GEOID]:[GEONAME]],2,FALSE)</f>
        <v>APAC</v>
      </c>
      <c r="G116" s="7" t="str">
        <f>"Q"&amp;ROUNDUP(MONTH(VolByCLient[[#This Row],[Date]])/3,0)&amp;" "&amp;YEAR(VolByCLient[[#This Row],[Date]])</f>
        <v>Q3 2020</v>
      </c>
      <c r="H116" s="7" t="str">
        <f>VLOOKUP(VolByCLient[[#This Row],[INDEX MATCH]],GEONAMES[[GEOID]:[GEONAME]],2,FALSE)</f>
        <v>APAC</v>
      </c>
    </row>
    <row r="117" spans="1:8" x14ac:dyDescent="0.25">
      <c r="A117" t="s">
        <v>30</v>
      </c>
      <c r="B117" s="1">
        <v>44104</v>
      </c>
      <c r="C117" s="6">
        <v>722</v>
      </c>
      <c r="D117" s="3">
        <f>LEN(VolByCLient[[#This Row],[CLID]])</f>
        <v>7</v>
      </c>
      <c r="E117" s="3" t="str">
        <f>INDEX(Table6[GEOID],MATCH(VolByCLient[CLID],Table6[right],0))</f>
        <v>GEO1002</v>
      </c>
      <c r="F117" s="3" t="str">
        <f>VLOOKUP(VolByCLient[INDEX MATCH],GEONAMES[[#Headers],[#Data],[GEOID]:[GEONAME]],2,FALSE)</f>
        <v>APAC</v>
      </c>
      <c r="G117" s="7" t="str">
        <f>"Q"&amp;ROUNDUP(MONTH(VolByCLient[[#This Row],[Date]])/3,0)&amp;" "&amp;YEAR(VolByCLient[[#This Row],[Date]])</f>
        <v>Q3 2020</v>
      </c>
      <c r="H117" s="7" t="str">
        <f>VLOOKUP(VolByCLient[[#This Row],[INDEX MATCH]],GEONAMES[[GEOID]:[GEONAME]],2,FALSE)</f>
        <v>APAC</v>
      </c>
    </row>
    <row r="118" spans="1:8" x14ac:dyDescent="0.25">
      <c r="A118" t="s">
        <v>30</v>
      </c>
      <c r="B118" s="1">
        <v>44135</v>
      </c>
      <c r="C118" s="6">
        <v>722</v>
      </c>
      <c r="D118" s="3">
        <f>LEN(VolByCLient[[#This Row],[CLID]])</f>
        <v>7</v>
      </c>
      <c r="E118" s="3" t="str">
        <f>INDEX(Table6[GEOID],MATCH(VolByCLient[CLID],Table6[right],0))</f>
        <v>GEO1002</v>
      </c>
      <c r="F118" s="3" t="str">
        <f>VLOOKUP(VolByCLient[INDEX MATCH],GEONAMES[[#Headers],[#Data],[GEOID]:[GEONAME]],2,FALSE)</f>
        <v>APAC</v>
      </c>
      <c r="G118" s="7" t="str">
        <f>"Q"&amp;ROUNDUP(MONTH(VolByCLient[[#This Row],[Date]])/3,0)&amp;" "&amp;YEAR(VolByCLient[[#This Row],[Date]])</f>
        <v>Q4 2020</v>
      </c>
      <c r="H118" s="7" t="str">
        <f>VLOOKUP(VolByCLient[[#This Row],[INDEX MATCH]],GEONAMES[[GEOID]:[GEONAME]],2,FALSE)</f>
        <v>APAC</v>
      </c>
    </row>
    <row r="119" spans="1:8" x14ac:dyDescent="0.25">
      <c r="A119" t="s">
        <v>30</v>
      </c>
      <c r="B119" s="1">
        <v>44165</v>
      </c>
      <c r="C119" s="6">
        <v>939</v>
      </c>
      <c r="D119" s="3">
        <f>LEN(VolByCLient[[#This Row],[CLID]])</f>
        <v>7</v>
      </c>
      <c r="E119" s="3" t="str">
        <f>INDEX(Table6[GEOID],MATCH(VolByCLient[CLID],Table6[right],0))</f>
        <v>GEO1002</v>
      </c>
      <c r="F119" s="3" t="str">
        <f>VLOOKUP(VolByCLient[INDEX MATCH],GEONAMES[[#Headers],[#Data],[GEOID]:[GEONAME]],2,FALSE)</f>
        <v>APAC</v>
      </c>
      <c r="G119" s="7" t="str">
        <f>"Q"&amp;ROUNDUP(MONTH(VolByCLient[[#This Row],[Date]])/3,0)&amp;" "&amp;YEAR(VolByCLient[[#This Row],[Date]])</f>
        <v>Q4 2020</v>
      </c>
      <c r="H119" s="7" t="str">
        <f>VLOOKUP(VolByCLient[[#This Row],[INDEX MATCH]],GEONAMES[[GEOID]:[GEONAME]],2,FALSE)</f>
        <v>APAC</v>
      </c>
    </row>
    <row r="120" spans="1:8" x14ac:dyDescent="0.25">
      <c r="A120" t="s">
        <v>30</v>
      </c>
      <c r="B120" s="1">
        <v>44196</v>
      </c>
      <c r="C120" s="6">
        <v>829</v>
      </c>
      <c r="D120" s="3">
        <f>LEN(VolByCLient[[#This Row],[CLID]])</f>
        <v>7</v>
      </c>
      <c r="E120" s="3" t="str">
        <f>INDEX(Table6[GEOID],MATCH(VolByCLient[CLID],Table6[right],0))</f>
        <v>GEO1002</v>
      </c>
      <c r="F120" s="3" t="str">
        <f>VLOOKUP(VolByCLient[INDEX MATCH],GEONAMES[[#Headers],[#Data],[GEOID]:[GEONAME]],2,FALSE)</f>
        <v>APAC</v>
      </c>
      <c r="G120" s="7" t="str">
        <f>"Q"&amp;ROUNDUP(MONTH(VolByCLient[[#This Row],[Date]])/3,0)&amp;" "&amp;YEAR(VolByCLient[[#This Row],[Date]])</f>
        <v>Q4 2020</v>
      </c>
      <c r="H120" s="7" t="str">
        <f>VLOOKUP(VolByCLient[[#This Row],[INDEX MATCH]],GEONAMES[[GEOID]:[GEONAME]],2,FALSE)</f>
        <v>APAC</v>
      </c>
    </row>
    <row r="121" spans="1:8" x14ac:dyDescent="0.25">
      <c r="A121" t="s">
        <v>30</v>
      </c>
      <c r="B121" s="1">
        <v>44377</v>
      </c>
      <c r="C121" s="6">
        <v>848</v>
      </c>
      <c r="D121" s="3">
        <f>LEN(VolByCLient[[#This Row],[CLID]])</f>
        <v>7</v>
      </c>
      <c r="E121" s="3" t="str">
        <f>INDEX(Table6[GEOID],MATCH(VolByCLient[CLID],Table6[right],0))</f>
        <v>GEO1002</v>
      </c>
      <c r="F121" s="3" t="str">
        <f>VLOOKUP(VolByCLient[INDEX MATCH],GEONAMES[[#Headers],[#Data],[GEOID]:[GEONAME]],2,FALSE)</f>
        <v>APAC</v>
      </c>
      <c r="G121" s="7" t="str">
        <f>"Q"&amp;ROUNDUP(MONTH(VolByCLient[[#This Row],[Date]])/3,0)&amp;" "&amp;YEAR(VolByCLient[[#This Row],[Date]])</f>
        <v>Q2 2021</v>
      </c>
      <c r="H121" s="7" t="str">
        <f>VLOOKUP(VolByCLient[[#This Row],[INDEX MATCH]],GEONAMES[[GEOID]:[GEONAME]],2,FALSE)</f>
        <v>APAC</v>
      </c>
    </row>
    <row r="122" spans="1:8" x14ac:dyDescent="0.25">
      <c r="A122" t="s">
        <v>30</v>
      </c>
      <c r="B122" s="1">
        <v>44347</v>
      </c>
      <c r="C122" s="6">
        <v>1326</v>
      </c>
      <c r="D122" s="3">
        <f>LEN(VolByCLient[[#This Row],[CLID]])</f>
        <v>7</v>
      </c>
      <c r="E122" s="3" t="str">
        <f>INDEX(Table6[GEOID],MATCH(VolByCLient[CLID],Table6[right],0))</f>
        <v>GEO1002</v>
      </c>
      <c r="F122" s="3" t="str">
        <f>VLOOKUP(VolByCLient[INDEX MATCH],GEONAMES[[#Headers],[#Data],[GEOID]:[GEONAME]],2,FALSE)</f>
        <v>APAC</v>
      </c>
      <c r="G122" s="7" t="str">
        <f>"Q"&amp;ROUNDUP(MONTH(VolByCLient[[#This Row],[Date]])/3,0)&amp;" "&amp;YEAR(VolByCLient[[#This Row],[Date]])</f>
        <v>Q2 2021</v>
      </c>
      <c r="H122" s="7" t="str">
        <f>VLOOKUP(VolByCLient[[#This Row],[INDEX MATCH]],GEONAMES[[GEOID]:[GEONAME]],2,FALSE)</f>
        <v>APAC</v>
      </c>
    </row>
    <row r="123" spans="1:8" x14ac:dyDescent="0.25">
      <c r="A123" t="s">
        <v>30</v>
      </c>
      <c r="B123" s="1">
        <v>44316</v>
      </c>
      <c r="C123" s="6">
        <v>1309</v>
      </c>
      <c r="D123" s="3">
        <f>LEN(VolByCLient[[#This Row],[CLID]])</f>
        <v>7</v>
      </c>
      <c r="E123" s="3" t="str">
        <f>INDEX(Table6[GEOID],MATCH(VolByCLient[CLID],Table6[right],0))</f>
        <v>GEO1002</v>
      </c>
      <c r="F123" s="3" t="str">
        <f>VLOOKUP(VolByCLient[INDEX MATCH],GEONAMES[[#Headers],[#Data],[GEOID]:[GEONAME]],2,FALSE)</f>
        <v>APAC</v>
      </c>
      <c r="G123" s="7" t="str">
        <f>"Q"&amp;ROUNDUP(MONTH(VolByCLient[[#This Row],[Date]])/3,0)&amp;" "&amp;YEAR(VolByCLient[[#This Row],[Date]])</f>
        <v>Q2 2021</v>
      </c>
      <c r="H123" s="7" t="str">
        <f>VLOOKUP(VolByCLient[[#This Row],[INDEX MATCH]],GEONAMES[[GEOID]:[GEONAME]],2,FALSE)</f>
        <v>APAC</v>
      </c>
    </row>
    <row r="124" spans="1:8" x14ac:dyDescent="0.25">
      <c r="A124" t="s">
        <v>30</v>
      </c>
      <c r="B124" s="1">
        <v>44286</v>
      </c>
      <c r="C124" s="6">
        <v>1173</v>
      </c>
      <c r="D124" s="3">
        <f>LEN(VolByCLient[[#This Row],[CLID]])</f>
        <v>7</v>
      </c>
      <c r="E124" s="3" t="str">
        <f>INDEX(Table6[GEOID],MATCH(VolByCLient[CLID],Table6[right],0))</f>
        <v>GEO1002</v>
      </c>
      <c r="F124" s="3" t="str">
        <f>VLOOKUP(VolByCLient[INDEX MATCH],GEONAMES[[#Headers],[#Data],[GEOID]:[GEONAME]],2,FALSE)</f>
        <v>APAC</v>
      </c>
      <c r="G124" s="7" t="str">
        <f>"Q"&amp;ROUNDUP(MONTH(VolByCLient[[#This Row],[Date]])/3,0)&amp;" "&amp;YEAR(VolByCLient[[#This Row],[Date]])</f>
        <v>Q1 2021</v>
      </c>
      <c r="H124" s="7" t="str">
        <f>VLOOKUP(VolByCLient[[#This Row],[INDEX MATCH]],GEONAMES[[GEOID]:[GEONAME]],2,FALSE)</f>
        <v>APAC</v>
      </c>
    </row>
    <row r="125" spans="1:8" x14ac:dyDescent="0.25">
      <c r="A125" t="s">
        <v>30</v>
      </c>
      <c r="B125" s="1">
        <v>44255</v>
      </c>
      <c r="C125" s="6">
        <v>935</v>
      </c>
      <c r="D125" s="3">
        <f>LEN(VolByCLient[[#This Row],[CLID]])</f>
        <v>7</v>
      </c>
      <c r="E125" s="3" t="str">
        <f>INDEX(Table6[GEOID],MATCH(VolByCLient[CLID],Table6[right],0))</f>
        <v>GEO1002</v>
      </c>
      <c r="F125" s="3" t="str">
        <f>VLOOKUP(VolByCLient[INDEX MATCH],GEONAMES[[#Headers],[#Data],[GEOID]:[GEONAME]],2,FALSE)</f>
        <v>APAC</v>
      </c>
      <c r="G125" s="7" t="str">
        <f>"Q"&amp;ROUNDUP(MONTH(VolByCLient[[#This Row],[Date]])/3,0)&amp;" "&amp;YEAR(VolByCLient[[#This Row],[Date]])</f>
        <v>Q1 2021</v>
      </c>
      <c r="H125" s="7" t="str">
        <f>VLOOKUP(VolByCLient[[#This Row],[INDEX MATCH]],GEONAMES[[GEOID]:[GEONAME]],2,FALSE)</f>
        <v>APAC</v>
      </c>
    </row>
    <row r="126" spans="1:8" x14ac:dyDescent="0.25">
      <c r="A126" t="s">
        <v>30</v>
      </c>
      <c r="B126" s="1">
        <v>44227</v>
      </c>
      <c r="C126" s="6">
        <v>973</v>
      </c>
      <c r="D126" s="3">
        <f>LEN(VolByCLient[[#This Row],[CLID]])</f>
        <v>7</v>
      </c>
      <c r="E126" s="3" t="str">
        <f>INDEX(Table6[GEOID],MATCH(VolByCLient[CLID],Table6[right],0))</f>
        <v>GEO1002</v>
      </c>
      <c r="F126" s="3" t="str">
        <f>VLOOKUP(VolByCLient[INDEX MATCH],GEONAMES[[#Headers],[#Data],[GEOID]:[GEONAME]],2,FALSE)</f>
        <v>APAC</v>
      </c>
      <c r="G126" s="7" t="str">
        <f>"Q"&amp;ROUNDUP(MONTH(VolByCLient[[#This Row],[Date]])/3,0)&amp;" "&amp;YEAR(VolByCLient[[#This Row],[Date]])</f>
        <v>Q1 2021</v>
      </c>
      <c r="H126" s="7" t="str">
        <f>VLOOKUP(VolByCLient[[#This Row],[INDEX MATCH]],GEONAMES[[GEOID]:[GEONAME]],2,FALSE)</f>
        <v>APAC</v>
      </c>
    </row>
    <row r="127" spans="1:8" x14ac:dyDescent="0.25">
      <c r="A127" t="s">
        <v>6</v>
      </c>
      <c r="B127" s="1">
        <v>43861</v>
      </c>
      <c r="C127" s="6">
        <v>188</v>
      </c>
      <c r="D127" s="3">
        <f>LEN(VolByCLient[[#This Row],[CLID]])</f>
        <v>7</v>
      </c>
      <c r="E127" s="3" t="str">
        <f>INDEX(Table6[GEOID],MATCH(VolByCLient[CLID],Table6[right],0))</f>
        <v>GEO1004</v>
      </c>
      <c r="F127" s="3" t="str">
        <f>VLOOKUP(VolByCLient[INDEX MATCH],GEONAMES[[#Headers],[#Data],[GEOID]:[GEONAME]],2,FALSE)</f>
        <v>LATAM</v>
      </c>
      <c r="G127" s="7" t="str">
        <f>"Q"&amp;ROUNDUP(MONTH(VolByCLient[[#This Row],[Date]])/3,0)&amp;" "&amp;YEAR(VolByCLient[[#This Row],[Date]])</f>
        <v>Q1 2020</v>
      </c>
      <c r="H127" s="7" t="str">
        <f>VLOOKUP(VolByCLient[[#This Row],[INDEX MATCH]],GEONAMES[[GEOID]:[GEONAME]],2,FALSE)</f>
        <v>LATAM</v>
      </c>
    </row>
    <row r="128" spans="1:8" x14ac:dyDescent="0.25">
      <c r="A128" t="s">
        <v>6</v>
      </c>
      <c r="B128" s="1">
        <v>43890</v>
      </c>
      <c r="C128" s="6">
        <v>168</v>
      </c>
      <c r="D128" s="3">
        <f>LEN(VolByCLient[[#This Row],[CLID]])</f>
        <v>7</v>
      </c>
      <c r="E128" s="3" t="str">
        <f>INDEX(Table6[GEOID],MATCH(VolByCLient[CLID],Table6[right],0))</f>
        <v>GEO1004</v>
      </c>
      <c r="F128" s="3" t="str">
        <f>VLOOKUP(VolByCLient[INDEX MATCH],GEONAMES[[#Headers],[#Data],[GEOID]:[GEONAME]],2,FALSE)</f>
        <v>LATAM</v>
      </c>
      <c r="G128" s="7" t="str">
        <f>"Q"&amp;ROUNDUP(MONTH(VolByCLient[[#This Row],[Date]])/3,0)&amp;" "&amp;YEAR(VolByCLient[[#This Row],[Date]])</f>
        <v>Q1 2020</v>
      </c>
      <c r="H128" s="7" t="str">
        <f>VLOOKUP(VolByCLient[[#This Row],[INDEX MATCH]],GEONAMES[[GEOID]:[GEONAME]],2,FALSE)</f>
        <v>LATAM</v>
      </c>
    </row>
    <row r="129" spans="1:8" x14ac:dyDescent="0.25">
      <c r="A129" t="s">
        <v>6</v>
      </c>
      <c r="B129" s="1">
        <v>43921</v>
      </c>
      <c r="C129" s="6">
        <v>226</v>
      </c>
      <c r="D129" s="3">
        <f>LEN(VolByCLient[[#This Row],[CLID]])</f>
        <v>7</v>
      </c>
      <c r="E129" s="3" t="str">
        <f>INDEX(Table6[GEOID],MATCH(VolByCLient[CLID],Table6[right],0))</f>
        <v>GEO1004</v>
      </c>
      <c r="F129" s="3" t="str">
        <f>VLOOKUP(VolByCLient[INDEX MATCH],GEONAMES[[#Headers],[#Data],[GEOID]:[GEONAME]],2,FALSE)</f>
        <v>LATAM</v>
      </c>
      <c r="G129" s="7" t="str">
        <f>"Q"&amp;ROUNDUP(MONTH(VolByCLient[[#This Row],[Date]])/3,0)&amp;" "&amp;YEAR(VolByCLient[[#This Row],[Date]])</f>
        <v>Q1 2020</v>
      </c>
      <c r="H129" s="7" t="str">
        <f>VLOOKUP(VolByCLient[[#This Row],[INDEX MATCH]],GEONAMES[[GEOID]:[GEONAME]],2,FALSE)</f>
        <v>LATAM</v>
      </c>
    </row>
    <row r="130" spans="1:8" x14ac:dyDescent="0.25">
      <c r="A130" t="s">
        <v>6</v>
      </c>
      <c r="B130" s="1">
        <v>43951</v>
      </c>
      <c r="C130" s="6">
        <v>223</v>
      </c>
      <c r="D130" s="3">
        <f>LEN(VolByCLient[[#This Row],[CLID]])</f>
        <v>7</v>
      </c>
      <c r="E130" s="3" t="str">
        <f>INDEX(Table6[GEOID],MATCH(VolByCLient[CLID],Table6[right],0))</f>
        <v>GEO1004</v>
      </c>
      <c r="F130" s="3" t="str">
        <f>VLOOKUP(VolByCLient[INDEX MATCH],GEONAMES[[#Headers],[#Data],[GEOID]:[GEONAME]],2,FALSE)</f>
        <v>LATAM</v>
      </c>
      <c r="G130" s="7" t="str">
        <f>"Q"&amp;ROUNDUP(MONTH(VolByCLient[[#This Row],[Date]])/3,0)&amp;" "&amp;YEAR(VolByCLient[[#This Row],[Date]])</f>
        <v>Q2 2020</v>
      </c>
      <c r="H130" s="7" t="str">
        <f>VLOOKUP(VolByCLient[[#This Row],[INDEX MATCH]],GEONAMES[[GEOID]:[GEONAME]],2,FALSE)</f>
        <v>LATAM</v>
      </c>
    </row>
    <row r="131" spans="1:8" x14ac:dyDescent="0.25">
      <c r="A131" t="s">
        <v>6</v>
      </c>
      <c r="B131" s="1">
        <v>43982</v>
      </c>
      <c r="C131" s="6">
        <v>247</v>
      </c>
      <c r="D131" s="3">
        <f>LEN(VolByCLient[[#This Row],[CLID]])</f>
        <v>7</v>
      </c>
      <c r="E131" s="3" t="str">
        <f>INDEX(Table6[GEOID],MATCH(VolByCLient[CLID],Table6[right],0))</f>
        <v>GEO1004</v>
      </c>
      <c r="F131" s="3" t="str">
        <f>VLOOKUP(VolByCLient[INDEX MATCH],GEONAMES[[#Headers],[#Data],[GEOID]:[GEONAME]],2,FALSE)</f>
        <v>LATAM</v>
      </c>
      <c r="G131" s="7" t="str">
        <f>"Q"&amp;ROUNDUP(MONTH(VolByCLient[[#This Row],[Date]])/3,0)&amp;" "&amp;YEAR(VolByCLient[[#This Row],[Date]])</f>
        <v>Q2 2020</v>
      </c>
      <c r="H131" s="7" t="str">
        <f>VLOOKUP(VolByCLient[[#This Row],[INDEX MATCH]],GEONAMES[[GEOID]:[GEONAME]],2,FALSE)</f>
        <v>LATAM</v>
      </c>
    </row>
    <row r="132" spans="1:8" x14ac:dyDescent="0.25">
      <c r="A132" t="s">
        <v>6</v>
      </c>
      <c r="B132" s="1">
        <v>44012</v>
      </c>
      <c r="C132" s="6">
        <v>142</v>
      </c>
      <c r="D132" s="3">
        <f>LEN(VolByCLient[[#This Row],[CLID]])</f>
        <v>7</v>
      </c>
      <c r="E132" s="3" t="str">
        <f>INDEX(Table6[GEOID],MATCH(VolByCLient[CLID],Table6[right],0))</f>
        <v>GEO1004</v>
      </c>
      <c r="F132" s="3" t="str">
        <f>VLOOKUP(VolByCLient[INDEX MATCH],GEONAMES[[#Headers],[#Data],[GEOID]:[GEONAME]],2,FALSE)</f>
        <v>LATAM</v>
      </c>
      <c r="G132" s="7" t="str">
        <f>"Q"&amp;ROUNDUP(MONTH(VolByCLient[[#This Row],[Date]])/3,0)&amp;" "&amp;YEAR(VolByCLient[[#This Row],[Date]])</f>
        <v>Q2 2020</v>
      </c>
      <c r="H132" s="7" t="str">
        <f>VLOOKUP(VolByCLient[[#This Row],[INDEX MATCH]],GEONAMES[[GEOID]:[GEONAME]],2,FALSE)</f>
        <v>LATAM</v>
      </c>
    </row>
    <row r="133" spans="1:8" x14ac:dyDescent="0.25">
      <c r="A133" t="s">
        <v>6</v>
      </c>
      <c r="B133" s="1">
        <v>44043</v>
      </c>
      <c r="C133" s="6">
        <v>163</v>
      </c>
      <c r="D133" s="3">
        <f>LEN(VolByCLient[[#This Row],[CLID]])</f>
        <v>7</v>
      </c>
      <c r="E133" s="3" t="str">
        <f>INDEX(Table6[GEOID],MATCH(VolByCLient[CLID],Table6[right],0))</f>
        <v>GEO1004</v>
      </c>
      <c r="F133" s="3" t="str">
        <f>VLOOKUP(VolByCLient[INDEX MATCH],GEONAMES[[#Headers],[#Data],[GEOID]:[GEONAME]],2,FALSE)</f>
        <v>LATAM</v>
      </c>
      <c r="G133" s="7" t="str">
        <f>"Q"&amp;ROUNDUP(MONTH(VolByCLient[[#This Row],[Date]])/3,0)&amp;" "&amp;YEAR(VolByCLient[[#This Row],[Date]])</f>
        <v>Q3 2020</v>
      </c>
      <c r="H133" s="7" t="str">
        <f>VLOOKUP(VolByCLient[[#This Row],[INDEX MATCH]],GEONAMES[[GEOID]:[GEONAME]],2,FALSE)</f>
        <v>LATAM</v>
      </c>
    </row>
    <row r="134" spans="1:8" x14ac:dyDescent="0.25">
      <c r="A134" t="s">
        <v>6</v>
      </c>
      <c r="B134" s="1">
        <v>44074</v>
      </c>
      <c r="C134" s="6">
        <v>101</v>
      </c>
      <c r="D134" s="3">
        <f>LEN(VolByCLient[[#This Row],[CLID]])</f>
        <v>7</v>
      </c>
      <c r="E134" s="3" t="str">
        <f>INDEX(Table6[GEOID],MATCH(VolByCLient[CLID],Table6[right],0))</f>
        <v>GEO1004</v>
      </c>
      <c r="F134" s="3" t="str">
        <f>VLOOKUP(VolByCLient[INDEX MATCH],GEONAMES[[#Headers],[#Data],[GEOID]:[GEONAME]],2,FALSE)</f>
        <v>LATAM</v>
      </c>
      <c r="G134" s="7" t="str">
        <f>"Q"&amp;ROUNDUP(MONTH(VolByCLient[[#This Row],[Date]])/3,0)&amp;" "&amp;YEAR(VolByCLient[[#This Row],[Date]])</f>
        <v>Q3 2020</v>
      </c>
      <c r="H134" s="7" t="str">
        <f>VLOOKUP(VolByCLient[[#This Row],[INDEX MATCH]],GEONAMES[[GEOID]:[GEONAME]],2,FALSE)</f>
        <v>LATAM</v>
      </c>
    </row>
    <row r="135" spans="1:8" x14ac:dyDescent="0.25">
      <c r="A135" t="s">
        <v>6</v>
      </c>
      <c r="B135" s="1">
        <v>44104</v>
      </c>
      <c r="C135" s="6">
        <v>142</v>
      </c>
      <c r="D135" s="3">
        <f>LEN(VolByCLient[[#This Row],[CLID]])</f>
        <v>7</v>
      </c>
      <c r="E135" s="3" t="str">
        <f>INDEX(Table6[GEOID],MATCH(VolByCLient[CLID],Table6[right],0))</f>
        <v>GEO1004</v>
      </c>
      <c r="F135" s="3" t="str">
        <f>VLOOKUP(VolByCLient[INDEX MATCH],GEONAMES[[#Headers],[#Data],[GEOID]:[GEONAME]],2,FALSE)</f>
        <v>LATAM</v>
      </c>
      <c r="G135" s="7" t="str">
        <f>"Q"&amp;ROUNDUP(MONTH(VolByCLient[[#This Row],[Date]])/3,0)&amp;" "&amp;YEAR(VolByCLient[[#This Row],[Date]])</f>
        <v>Q3 2020</v>
      </c>
      <c r="H135" s="7" t="str">
        <f>VLOOKUP(VolByCLient[[#This Row],[INDEX MATCH]],GEONAMES[[GEOID]:[GEONAME]],2,FALSE)</f>
        <v>LATAM</v>
      </c>
    </row>
    <row r="136" spans="1:8" x14ac:dyDescent="0.25">
      <c r="A136" t="s">
        <v>6</v>
      </c>
      <c r="B136" s="1">
        <v>44135</v>
      </c>
      <c r="C136" s="6">
        <v>123</v>
      </c>
      <c r="D136" s="3">
        <f>LEN(VolByCLient[[#This Row],[CLID]])</f>
        <v>7</v>
      </c>
      <c r="E136" s="3" t="str">
        <f>INDEX(Table6[GEOID],MATCH(VolByCLient[CLID],Table6[right],0))</f>
        <v>GEO1004</v>
      </c>
      <c r="F136" s="3" t="str">
        <f>VLOOKUP(VolByCLient[INDEX MATCH],GEONAMES[[#Headers],[#Data],[GEOID]:[GEONAME]],2,FALSE)</f>
        <v>LATAM</v>
      </c>
      <c r="G136" s="7" t="str">
        <f>"Q"&amp;ROUNDUP(MONTH(VolByCLient[[#This Row],[Date]])/3,0)&amp;" "&amp;YEAR(VolByCLient[[#This Row],[Date]])</f>
        <v>Q4 2020</v>
      </c>
      <c r="H136" s="7" t="str">
        <f>VLOOKUP(VolByCLient[[#This Row],[INDEX MATCH]],GEONAMES[[GEOID]:[GEONAME]],2,FALSE)</f>
        <v>LATAM</v>
      </c>
    </row>
    <row r="137" spans="1:8" x14ac:dyDescent="0.25">
      <c r="A137" t="s">
        <v>6</v>
      </c>
      <c r="B137" s="1">
        <v>44165</v>
      </c>
      <c r="C137" s="6">
        <v>183</v>
      </c>
      <c r="D137" s="3">
        <f>LEN(VolByCLient[[#This Row],[CLID]])</f>
        <v>7</v>
      </c>
      <c r="E137" s="3" t="str">
        <f>INDEX(Table6[GEOID],MATCH(VolByCLient[CLID],Table6[right],0))</f>
        <v>GEO1004</v>
      </c>
      <c r="F137" s="3" t="str">
        <f>VLOOKUP(VolByCLient[INDEX MATCH],GEONAMES[[#Headers],[#Data],[GEOID]:[GEONAME]],2,FALSE)</f>
        <v>LATAM</v>
      </c>
      <c r="G137" s="7" t="str">
        <f>"Q"&amp;ROUNDUP(MONTH(VolByCLient[[#This Row],[Date]])/3,0)&amp;" "&amp;YEAR(VolByCLient[[#This Row],[Date]])</f>
        <v>Q4 2020</v>
      </c>
      <c r="H137" s="7" t="str">
        <f>VLOOKUP(VolByCLient[[#This Row],[INDEX MATCH]],GEONAMES[[GEOID]:[GEONAME]],2,FALSE)</f>
        <v>LATAM</v>
      </c>
    </row>
    <row r="138" spans="1:8" x14ac:dyDescent="0.25">
      <c r="A138" t="s">
        <v>6</v>
      </c>
      <c r="B138" s="1">
        <v>44196</v>
      </c>
      <c r="C138" s="6">
        <v>144</v>
      </c>
      <c r="D138" s="3">
        <f>LEN(VolByCLient[[#This Row],[CLID]])</f>
        <v>7</v>
      </c>
      <c r="E138" s="3" t="str">
        <f>INDEX(Table6[GEOID],MATCH(VolByCLient[CLID],Table6[right],0))</f>
        <v>GEO1004</v>
      </c>
      <c r="F138" s="3" t="str">
        <f>VLOOKUP(VolByCLient[INDEX MATCH],GEONAMES[[#Headers],[#Data],[GEOID]:[GEONAME]],2,FALSE)</f>
        <v>LATAM</v>
      </c>
      <c r="G138" s="7" t="str">
        <f>"Q"&amp;ROUNDUP(MONTH(VolByCLient[[#This Row],[Date]])/3,0)&amp;" "&amp;YEAR(VolByCLient[[#This Row],[Date]])</f>
        <v>Q4 2020</v>
      </c>
      <c r="H138" s="7" t="str">
        <f>VLOOKUP(VolByCLient[[#This Row],[INDEX MATCH]],GEONAMES[[GEOID]:[GEONAME]],2,FALSE)</f>
        <v>LATAM</v>
      </c>
    </row>
    <row r="139" spans="1:8" x14ac:dyDescent="0.25">
      <c r="A139" t="s">
        <v>6</v>
      </c>
      <c r="B139" s="1">
        <v>44377</v>
      </c>
      <c r="C139" s="6">
        <v>145</v>
      </c>
      <c r="D139" s="3">
        <f>LEN(VolByCLient[[#This Row],[CLID]])</f>
        <v>7</v>
      </c>
      <c r="E139" s="3" t="str">
        <f>INDEX(Table6[GEOID],MATCH(VolByCLient[CLID],Table6[right],0))</f>
        <v>GEO1004</v>
      </c>
      <c r="F139" s="3" t="str">
        <f>VLOOKUP(VolByCLient[INDEX MATCH],GEONAMES[[#Headers],[#Data],[GEOID]:[GEONAME]],2,FALSE)</f>
        <v>LATAM</v>
      </c>
      <c r="G139" s="7" t="str">
        <f>"Q"&amp;ROUNDUP(MONTH(VolByCLient[[#This Row],[Date]])/3,0)&amp;" "&amp;YEAR(VolByCLient[[#This Row],[Date]])</f>
        <v>Q2 2021</v>
      </c>
      <c r="H139" s="7" t="str">
        <f>VLOOKUP(VolByCLient[[#This Row],[INDEX MATCH]],GEONAMES[[GEOID]:[GEONAME]],2,FALSE)</f>
        <v>LATAM</v>
      </c>
    </row>
    <row r="140" spans="1:8" x14ac:dyDescent="0.25">
      <c r="A140" t="s">
        <v>6</v>
      </c>
      <c r="B140" s="1">
        <v>44347</v>
      </c>
      <c r="C140" s="6">
        <v>244</v>
      </c>
      <c r="D140" s="3">
        <f>LEN(VolByCLient[[#This Row],[CLID]])</f>
        <v>7</v>
      </c>
      <c r="E140" s="3" t="str">
        <f>INDEX(Table6[GEOID],MATCH(VolByCLient[CLID],Table6[right],0))</f>
        <v>GEO1004</v>
      </c>
      <c r="F140" s="3" t="str">
        <f>VLOOKUP(VolByCLient[INDEX MATCH],GEONAMES[[#Headers],[#Data],[GEOID]:[GEONAME]],2,FALSE)</f>
        <v>LATAM</v>
      </c>
      <c r="G140" s="7" t="str">
        <f>"Q"&amp;ROUNDUP(MONTH(VolByCLient[[#This Row],[Date]])/3,0)&amp;" "&amp;YEAR(VolByCLient[[#This Row],[Date]])</f>
        <v>Q2 2021</v>
      </c>
      <c r="H140" s="7" t="str">
        <f>VLOOKUP(VolByCLient[[#This Row],[INDEX MATCH]],GEONAMES[[GEOID]:[GEONAME]],2,FALSE)</f>
        <v>LATAM</v>
      </c>
    </row>
    <row r="141" spans="1:8" x14ac:dyDescent="0.25">
      <c r="A141" t="s">
        <v>6</v>
      </c>
      <c r="B141" s="1">
        <v>44316</v>
      </c>
      <c r="C141" s="6">
        <v>226</v>
      </c>
      <c r="D141" s="3">
        <f>LEN(VolByCLient[[#This Row],[CLID]])</f>
        <v>7</v>
      </c>
      <c r="E141" s="3" t="str">
        <f>INDEX(Table6[GEOID],MATCH(VolByCLient[CLID],Table6[right],0))</f>
        <v>GEO1004</v>
      </c>
      <c r="F141" s="3" t="str">
        <f>VLOOKUP(VolByCLient[INDEX MATCH],GEONAMES[[#Headers],[#Data],[GEOID]:[GEONAME]],2,FALSE)</f>
        <v>LATAM</v>
      </c>
      <c r="G141" s="7" t="str">
        <f>"Q"&amp;ROUNDUP(MONTH(VolByCLient[[#This Row],[Date]])/3,0)&amp;" "&amp;YEAR(VolByCLient[[#This Row],[Date]])</f>
        <v>Q2 2021</v>
      </c>
      <c r="H141" s="7" t="str">
        <f>VLOOKUP(VolByCLient[[#This Row],[INDEX MATCH]],GEONAMES[[GEOID]:[GEONAME]],2,FALSE)</f>
        <v>LATAM</v>
      </c>
    </row>
    <row r="142" spans="1:8" x14ac:dyDescent="0.25">
      <c r="A142" t="s">
        <v>6</v>
      </c>
      <c r="B142" s="1">
        <v>44286</v>
      </c>
      <c r="C142" s="6">
        <v>227</v>
      </c>
      <c r="D142" s="3">
        <f>LEN(VolByCLient[[#This Row],[CLID]])</f>
        <v>7</v>
      </c>
      <c r="E142" s="3" t="str">
        <f>INDEX(Table6[GEOID],MATCH(VolByCLient[CLID],Table6[right],0))</f>
        <v>GEO1004</v>
      </c>
      <c r="F142" s="3" t="str">
        <f>VLOOKUP(VolByCLient[INDEX MATCH],GEONAMES[[#Headers],[#Data],[GEOID]:[GEONAME]],2,FALSE)</f>
        <v>LATAM</v>
      </c>
      <c r="G142" s="7" t="str">
        <f>"Q"&amp;ROUNDUP(MONTH(VolByCLient[[#This Row],[Date]])/3,0)&amp;" "&amp;YEAR(VolByCLient[[#This Row],[Date]])</f>
        <v>Q1 2021</v>
      </c>
      <c r="H142" s="7" t="str">
        <f>VLOOKUP(VolByCLient[[#This Row],[INDEX MATCH]],GEONAMES[[GEOID]:[GEONAME]],2,FALSE)</f>
        <v>LATAM</v>
      </c>
    </row>
    <row r="143" spans="1:8" x14ac:dyDescent="0.25">
      <c r="A143" t="s">
        <v>6</v>
      </c>
      <c r="B143" s="1">
        <v>44255</v>
      </c>
      <c r="C143" s="6">
        <v>172</v>
      </c>
      <c r="D143" s="3">
        <f>LEN(VolByCLient[[#This Row],[CLID]])</f>
        <v>7</v>
      </c>
      <c r="E143" s="3" t="str">
        <f>INDEX(Table6[GEOID],MATCH(VolByCLient[CLID],Table6[right],0))</f>
        <v>GEO1004</v>
      </c>
      <c r="F143" s="3" t="str">
        <f>VLOOKUP(VolByCLient[INDEX MATCH],GEONAMES[[#Headers],[#Data],[GEOID]:[GEONAME]],2,FALSE)</f>
        <v>LATAM</v>
      </c>
      <c r="G143" s="7" t="str">
        <f>"Q"&amp;ROUNDUP(MONTH(VolByCLient[[#This Row],[Date]])/3,0)&amp;" "&amp;YEAR(VolByCLient[[#This Row],[Date]])</f>
        <v>Q1 2021</v>
      </c>
      <c r="H143" s="7" t="str">
        <f>VLOOKUP(VolByCLient[[#This Row],[INDEX MATCH]],GEONAMES[[GEOID]:[GEONAME]],2,FALSE)</f>
        <v>LATAM</v>
      </c>
    </row>
    <row r="144" spans="1:8" x14ac:dyDescent="0.25">
      <c r="A144" t="s">
        <v>6</v>
      </c>
      <c r="B144" s="1">
        <v>44227</v>
      </c>
      <c r="C144" s="6">
        <v>190</v>
      </c>
      <c r="D144" s="3">
        <f>LEN(VolByCLient[[#This Row],[CLID]])</f>
        <v>7</v>
      </c>
      <c r="E144" s="3" t="str">
        <f>INDEX(Table6[GEOID],MATCH(VolByCLient[CLID],Table6[right],0))</f>
        <v>GEO1004</v>
      </c>
      <c r="F144" s="3" t="str">
        <f>VLOOKUP(VolByCLient[INDEX MATCH],GEONAMES[[#Headers],[#Data],[GEOID]:[GEONAME]],2,FALSE)</f>
        <v>LATAM</v>
      </c>
      <c r="G144" s="7" t="str">
        <f>"Q"&amp;ROUNDUP(MONTH(VolByCLient[[#This Row],[Date]])/3,0)&amp;" "&amp;YEAR(VolByCLient[[#This Row],[Date]])</f>
        <v>Q1 2021</v>
      </c>
      <c r="H144" s="7" t="str">
        <f>VLOOKUP(VolByCLient[[#This Row],[INDEX MATCH]],GEONAMES[[GEOID]:[GEONAME]],2,FALSE)</f>
        <v>LATAM</v>
      </c>
    </row>
    <row r="145" spans="1:8" x14ac:dyDescent="0.25">
      <c r="A145" t="s">
        <v>15</v>
      </c>
      <c r="B145" s="1">
        <v>43861</v>
      </c>
      <c r="C145" s="6">
        <v>391</v>
      </c>
      <c r="D145" s="3">
        <f>LEN(VolByCLient[[#This Row],[CLID]])</f>
        <v>7</v>
      </c>
      <c r="E145" s="3" t="str">
        <f>INDEX(Table6[GEOID],MATCH(VolByCLient[CLID],Table6[right],0))</f>
        <v>GEO1003</v>
      </c>
      <c r="F145" s="3" t="str">
        <f>VLOOKUP(VolByCLient[INDEX MATCH],GEONAMES[[#Headers],[#Data],[GEOID]:[GEONAME]],2,FALSE)</f>
        <v>EMEA</v>
      </c>
      <c r="G145" s="7" t="str">
        <f>"Q"&amp;ROUNDUP(MONTH(VolByCLient[[#This Row],[Date]])/3,0)&amp;" "&amp;YEAR(VolByCLient[[#This Row],[Date]])</f>
        <v>Q1 2020</v>
      </c>
      <c r="H145" s="7" t="str">
        <f>VLOOKUP(VolByCLient[[#This Row],[INDEX MATCH]],GEONAMES[[GEOID]:[GEONAME]],2,FALSE)</f>
        <v>EMEA</v>
      </c>
    </row>
    <row r="146" spans="1:8" x14ac:dyDescent="0.25">
      <c r="A146" t="s">
        <v>15</v>
      </c>
      <c r="B146" s="1">
        <v>43890</v>
      </c>
      <c r="C146" s="6">
        <v>553</v>
      </c>
      <c r="D146" s="3">
        <f>LEN(VolByCLient[[#This Row],[CLID]])</f>
        <v>7</v>
      </c>
      <c r="E146" s="3" t="str">
        <f>INDEX(Table6[GEOID],MATCH(VolByCLient[CLID],Table6[right],0))</f>
        <v>GEO1003</v>
      </c>
      <c r="F146" s="3" t="str">
        <f>VLOOKUP(VolByCLient[INDEX MATCH],GEONAMES[[#Headers],[#Data],[GEOID]:[GEONAME]],2,FALSE)</f>
        <v>EMEA</v>
      </c>
      <c r="G146" s="7" t="str">
        <f>"Q"&amp;ROUNDUP(MONTH(VolByCLient[[#This Row],[Date]])/3,0)&amp;" "&amp;YEAR(VolByCLient[[#This Row],[Date]])</f>
        <v>Q1 2020</v>
      </c>
      <c r="H146" s="7" t="str">
        <f>VLOOKUP(VolByCLient[[#This Row],[INDEX MATCH]],GEONAMES[[GEOID]:[GEONAME]],2,FALSE)</f>
        <v>EMEA</v>
      </c>
    </row>
    <row r="147" spans="1:8" x14ac:dyDescent="0.25">
      <c r="A147" t="s">
        <v>15</v>
      </c>
      <c r="B147" s="1">
        <v>43921</v>
      </c>
      <c r="C147" s="6">
        <v>498</v>
      </c>
      <c r="D147" s="3">
        <f>LEN(VolByCLient[[#This Row],[CLID]])</f>
        <v>7</v>
      </c>
      <c r="E147" s="3" t="str">
        <f>INDEX(Table6[GEOID],MATCH(VolByCLient[CLID],Table6[right],0))</f>
        <v>GEO1003</v>
      </c>
      <c r="F147" s="3" t="str">
        <f>VLOOKUP(VolByCLient[INDEX MATCH],GEONAMES[[#Headers],[#Data],[GEOID]:[GEONAME]],2,FALSE)</f>
        <v>EMEA</v>
      </c>
      <c r="G147" s="7" t="str">
        <f>"Q"&amp;ROUNDUP(MONTH(VolByCLient[[#This Row],[Date]])/3,0)&amp;" "&amp;YEAR(VolByCLient[[#This Row],[Date]])</f>
        <v>Q1 2020</v>
      </c>
      <c r="H147" s="7" t="str">
        <f>VLOOKUP(VolByCLient[[#This Row],[INDEX MATCH]],GEONAMES[[GEOID]:[GEONAME]],2,FALSE)</f>
        <v>EMEA</v>
      </c>
    </row>
    <row r="148" spans="1:8" x14ac:dyDescent="0.25">
      <c r="A148" t="s">
        <v>15</v>
      </c>
      <c r="B148" s="1">
        <v>43951</v>
      </c>
      <c r="C148" s="6">
        <v>719</v>
      </c>
      <c r="D148" s="3">
        <f>LEN(VolByCLient[[#This Row],[CLID]])</f>
        <v>7</v>
      </c>
      <c r="E148" s="3" t="str">
        <f>INDEX(Table6[GEOID],MATCH(VolByCLient[CLID],Table6[right],0))</f>
        <v>GEO1003</v>
      </c>
      <c r="F148" s="3" t="str">
        <f>VLOOKUP(VolByCLient[INDEX MATCH],GEONAMES[[#Headers],[#Data],[GEOID]:[GEONAME]],2,FALSE)</f>
        <v>EMEA</v>
      </c>
      <c r="G148" s="7" t="str">
        <f>"Q"&amp;ROUNDUP(MONTH(VolByCLient[[#This Row],[Date]])/3,0)&amp;" "&amp;YEAR(VolByCLient[[#This Row],[Date]])</f>
        <v>Q2 2020</v>
      </c>
      <c r="H148" s="7" t="str">
        <f>VLOOKUP(VolByCLient[[#This Row],[INDEX MATCH]],GEONAMES[[GEOID]:[GEONAME]],2,FALSE)</f>
        <v>EMEA</v>
      </c>
    </row>
    <row r="149" spans="1:8" x14ac:dyDescent="0.25">
      <c r="A149" t="s">
        <v>15</v>
      </c>
      <c r="B149" s="1">
        <v>43982</v>
      </c>
      <c r="C149" s="6">
        <v>555</v>
      </c>
      <c r="D149" s="3">
        <f>LEN(VolByCLient[[#This Row],[CLID]])</f>
        <v>7</v>
      </c>
      <c r="E149" s="3" t="str">
        <f>INDEX(Table6[GEOID],MATCH(VolByCLient[CLID],Table6[right],0))</f>
        <v>GEO1003</v>
      </c>
      <c r="F149" s="3" t="str">
        <f>VLOOKUP(VolByCLient[INDEX MATCH],GEONAMES[[#Headers],[#Data],[GEOID]:[GEONAME]],2,FALSE)</f>
        <v>EMEA</v>
      </c>
      <c r="G149" s="7" t="str">
        <f>"Q"&amp;ROUNDUP(MONTH(VolByCLient[[#This Row],[Date]])/3,0)&amp;" "&amp;YEAR(VolByCLient[[#This Row],[Date]])</f>
        <v>Q2 2020</v>
      </c>
      <c r="H149" s="7" t="str">
        <f>VLOOKUP(VolByCLient[[#This Row],[INDEX MATCH]],GEONAMES[[GEOID]:[GEONAME]],2,FALSE)</f>
        <v>EMEA</v>
      </c>
    </row>
    <row r="150" spans="1:8" x14ac:dyDescent="0.25">
      <c r="A150" t="s">
        <v>15</v>
      </c>
      <c r="B150" s="1">
        <v>44012</v>
      </c>
      <c r="C150" s="6">
        <v>499</v>
      </c>
      <c r="D150" s="3">
        <f>LEN(VolByCLient[[#This Row],[CLID]])</f>
        <v>7</v>
      </c>
      <c r="E150" s="3" t="str">
        <f>INDEX(Table6[GEOID],MATCH(VolByCLient[CLID],Table6[right],0))</f>
        <v>GEO1003</v>
      </c>
      <c r="F150" s="3" t="str">
        <f>VLOOKUP(VolByCLient[INDEX MATCH],GEONAMES[[#Headers],[#Data],[GEOID]:[GEONAME]],2,FALSE)</f>
        <v>EMEA</v>
      </c>
      <c r="G150" s="7" t="str">
        <f>"Q"&amp;ROUNDUP(MONTH(VolByCLient[[#This Row],[Date]])/3,0)&amp;" "&amp;YEAR(VolByCLient[[#This Row],[Date]])</f>
        <v>Q2 2020</v>
      </c>
      <c r="H150" s="7" t="str">
        <f>VLOOKUP(VolByCLient[[#This Row],[INDEX MATCH]],GEONAMES[[GEOID]:[GEONAME]],2,FALSE)</f>
        <v>EMEA</v>
      </c>
    </row>
    <row r="151" spans="1:8" x14ac:dyDescent="0.25">
      <c r="A151" t="s">
        <v>15</v>
      </c>
      <c r="B151" s="1">
        <v>44043</v>
      </c>
      <c r="C151" s="6">
        <v>338</v>
      </c>
      <c r="D151" s="3">
        <f>LEN(VolByCLient[[#This Row],[CLID]])</f>
        <v>7</v>
      </c>
      <c r="E151" s="3" t="str">
        <f>INDEX(Table6[GEOID],MATCH(VolByCLient[CLID],Table6[right],0))</f>
        <v>GEO1003</v>
      </c>
      <c r="F151" s="3" t="str">
        <f>VLOOKUP(VolByCLient[INDEX MATCH],GEONAMES[[#Headers],[#Data],[GEOID]:[GEONAME]],2,FALSE)</f>
        <v>EMEA</v>
      </c>
      <c r="G151" s="7" t="str">
        <f>"Q"&amp;ROUNDUP(MONTH(VolByCLient[[#This Row],[Date]])/3,0)&amp;" "&amp;YEAR(VolByCLient[[#This Row],[Date]])</f>
        <v>Q3 2020</v>
      </c>
      <c r="H151" s="7" t="str">
        <f>VLOOKUP(VolByCLient[[#This Row],[INDEX MATCH]],GEONAMES[[GEOID]:[GEONAME]],2,FALSE)</f>
        <v>EMEA</v>
      </c>
    </row>
    <row r="152" spans="1:8" x14ac:dyDescent="0.25">
      <c r="A152" t="s">
        <v>15</v>
      </c>
      <c r="B152" s="1">
        <v>44074</v>
      </c>
      <c r="C152" s="6">
        <v>391</v>
      </c>
      <c r="D152" s="3">
        <f>LEN(VolByCLient[[#This Row],[CLID]])</f>
        <v>7</v>
      </c>
      <c r="E152" s="3" t="str">
        <f>INDEX(Table6[GEOID],MATCH(VolByCLient[CLID],Table6[right],0))</f>
        <v>GEO1003</v>
      </c>
      <c r="F152" s="3" t="str">
        <f>VLOOKUP(VolByCLient[INDEX MATCH],GEONAMES[[#Headers],[#Data],[GEOID]:[GEONAME]],2,FALSE)</f>
        <v>EMEA</v>
      </c>
      <c r="G152" s="7" t="str">
        <f>"Q"&amp;ROUNDUP(MONTH(VolByCLient[[#This Row],[Date]])/3,0)&amp;" "&amp;YEAR(VolByCLient[[#This Row],[Date]])</f>
        <v>Q3 2020</v>
      </c>
      <c r="H152" s="7" t="str">
        <f>VLOOKUP(VolByCLient[[#This Row],[INDEX MATCH]],GEONAMES[[GEOID]:[GEONAME]],2,FALSE)</f>
        <v>EMEA</v>
      </c>
    </row>
    <row r="153" spans="1:8" x14ac:dyDescent="0.25">
      <c r="A153" t="s">
        <v>15</v>
      </c>
      <c r="B153" s="1">
        <v>44104</v>
      </c>
      <c r="C153" s="6">
        <v>279</v>
      </c>
      <c r="D153" s="3">
        <f>LEN(VolByCLient[[#This Row],[CLID]])</f>
        <v>7</v>
      </c>
      <c r="E153" s="3" t="str">
        <f>INDEX(Table6[GEOID],MATCH(VolByCLient[CLID],Table6[right],0))</f>
        <v>GEO1003</v>
      </c>
      <c r="F153" s="3" t="str">
        <f>VLOOKUP(VolByCLient[INDEX MATCH],GEONAMES[[#Headers],[#Data],[GEOID]:[GEONAME]],2,FALSE)</f>
        <v>EMEA</v>
      </c>
      <c r="G153" s="7" t="str">
        <f>"Q"&amp;ROUNDUP(MONTH(VolByCLient[[#This Row],[Date]])/3,0)&amp;" "&amp;YEAR(VolByCLient[[#This Row],[Date]])</f>
        <v>Q3 2020</v>
      </c>
      <c r="H153" s="7" t="str">
        <f>VLOOKUP(VolByCLient[[#This Row],[INDEX MATCH]],GEONAMES[[GEOID]:[GEONAME]],2,FALSE)</f>
        <v>EMEA</v>
      </c>
    </row>
    <row r="154" spans="1:8" x14ac:dyDescent="0.25">
      <c r="A154" t="s">
        <v>15</v>
      </c>
      <c r="B154" s="1">
        <v>44135</v>
      </c>
      <c r="C154" s="6">
        <v>447</v>
      </c>
      <c r="D154" s="3">
        <f>LEN(VolByCLient[[#This Row],[CLID]])</f>
        <v>7</v>
      </c>
      <c r="E154" s="3" t="str">
        <f>INDEX(Table6[GEOID],MATCH(VolByCLient[CLID],Table6[right],0))</f>
        <v>GEO1003</v>
      </c>
      <c r="F154" s="3" t="str">
        <f>VLOOKUP(VolByCLient[INDEX MATCH],GEONAMES[[#Headers],[#Data],[GEOID]:[GEONAME]],2,FALSE)</f>
        <v>EMEA</v>
      </c>
      <c r="G154" s="7" t="str">
        <f>"Q"&amp;ROUNDUP(MONTH(VolByCLient[[#This Row],[Date]])/3,0)&amp;" "&amp;YEAR(VolByCLient[[#This Row],[Date]])</f>
        <v>Q4 2020</v>
      </c>
      <c r="H154" s="7" t="str">
        <f>VLOOKUP(VolByCLient[[#This Row],[INDEX MATCH]],GEONAMES[[GEOID]:[GEONAME]],2,FALSE)</f>
        <v>EMEA</v>
      </c>
    </row>
    <row r="155" spans="1:8" x14ac:dyDescent="0.25">
      <c r="A155" t="s">
        <v>15</v>
      </c>
      <c r="B155" s="1">
        <v>44165</v>
      </c>
      <c r="C155" s="6">
        <v>390</v>
      </c>
      <c r="D155" s="3">
        <f>LEN(VolByCLient[[#This Row],[CLID]])</f>
        <v>7</v>
      </c>
      <c r="E155" s="3" t="str">
        <f>INDEX(Table6[GEOID],MATCH(VolByCLient[CLID],Table6[right],0))</f>
        <v>GEO1003</v>
      </c>
      <c r="F155" s="3" t="str">
        <f>VLOOKUP(VolByCLient[INDEX MATCH],GEONAMES[[#Headers],[#Data],[GEOID]:[GEONAME]],2,FALSE)</f>
        <v>EMEA</v>
      </c>
      <c r="G155" s="7" t="str">
        <f>"Q"&amp;ROUNDUP(MONTH(VolByCLient[[#This Row],[Date]])/3,0)&amp;" "&amp;YEAR(VolByCLient[[#This Row],[Date]])</f>
        <v>Q4 2020</v>
      </c>
      <c r="H155" s="7" t="str">
        <f>VLOOKUP(VolByCLient[[#This Row],[INDEX MATCH]],GEONAMES[[GEOID]:[GEONAME]],2,FALSE)</f>
        <v>EMEA</v>
      </c>
    </row>
    <row r="156" spans="1:8" x14ac:dyDescent="0.25">
      <c r="A156" t="s">
        <v>15</v>
      </c>
      <c r="B156" s="1">
        <v>44196</v>
      </c>
      <c r="C156" s="6">
        <v>500</v>
      </c>
      <c r="D156" s="3">
        <f>LEN(VolByCLient[[#This Row],[CLID]])</f>
        <v>7</v>
      </c>
      <c r="E156" s="3" t="str">
        <f>INDEX(Table6[GEOID],MATCH(VolByCLient[CLID],Table6[right],0))</f>
        <v>GEO1003</v>
      </c>
      <c r="F156" s="3" t="str">
        <f>VLOOKUP(VolByCLient[INDEX MATCH],GEONAMES[[#Headers],[#Data],[GEOID]:[GEONAME]],2,FALSE)</f>
        <v>EMEA</v>
      </c>
      <c r="G156" s="7" t="str">
        <f>"Q"&amp;ROUNDUP(MONTH(VolByCLient[[#This Row],[Date]])/3,0)&amp;" "&amp;YEAR(VolByCLient[[#This Row],[Date]])</f>
        <v>Q4 2020</v>
      </c>
      <c r="H156" s="7" t="str">
        <f>VLOOKUP(VolByCLient[[#This Row],[INDEX MATCH]],GEONAMES[[GEOID]:[GEONAME]],2,FALSE)</f>
        <v>EMEA</v>
      </c>
    </row>
    <row r="157" spans="1:8" x14ac:dyDescent="0.25">
      <c r="A157" t="s">
        <v>15</v>
      </c>
      <c r="B157" s="1">
        <v>44377</v>
      </c>
      <c r="C157" s="6">
        <v>505</v>
      </c>
      <c r="D157" s="3">
        <f>LEN(VolByCLient[[#This Row],[CLID]])</f>
        <v>7</v>
      </c>
      <c r="E157" s="3" t="str">
        <f>INDEX(Table6[GEOID],MATCH(VolByCLient[CLID],Table6[right],0))</f>
        <v>GEO1003</v>
      </c>
      <c r="F157" s="3" t="str">
        <f>VLOOKUP(VolByCLient[INDEX MATCH],GEONAMES[[#Headers],[#Data],[GEOID]:[GEONAME]],2,FALSE)</f>
        <v>EMEA</v>
      </c>
      <c r="G157" s="7" t="str">
        <f>"Q"&amp;ROUNDUP(MONTH(VolByCLient[[#This Row],[Date]])/3,0)&amp;" "&amp;YEAR(VolByCLient[[#This Row],[Date]])</f>
        <v>Q2 2021</v>
      </c>
      <c r="H157" s="7" t="str">
        <f>VLOOKUP(VolByCLient[[#This Row],[INDEX MATCH]],GEONAMES[[GEOID]:[GEONAME]],2,FALSE)</f>
        <v>EMEA</v>
      </c>
    </row>
    <row r="158" spans="1:8" x14ac:dyDescent="0.25">
      <c r="A158" t="s">
        <v>15</v>
      </c>
      <c r="B158" s="1">
        <v>44347</v>
      </c>
      <c r="C158" s="6">
        <v>574</v>
      </c>
      <c r="D158" s="3">
        <f>LEN(VolByCLient[[#This Row],[CLID]])</f>
        <v>7</v>
      </c>
      <c r="E158" s="3" t="str">
        <f>INDEX(Table6[GEOID],MATCH(VolByCLient[CLID],Table6[right],0))</f>
        <v>GEO1003</v>
      </c>
      <c r="F158" s="3" t="str">
        <f>VLOOKUP(VolByCLient[INDEX MATCH],GEONAMES[[#Headers],[#Data],[GEOID]:[GEONAME]],2,FALSE)</f>
        <v>EMEA</v>
      </c>
      <c r="G158" s="7" t="str">
        <f>"Q"&amp;ROUNDUP(MONTH(VolByCLient[[#This Row],[Date]])/3,0)&amp;" "&amp;YEAR(VolByCLient[[#This Row],[Date]])</f>
        <v>Q2 2021</v>
      </c>
      <c r="H158" s="7" t="str">
        <f>VLOOKUP(VolByCLient[[#This Row],[INDEX MATCH]],GEONAMES[[GEOID]:[GEONAME]],2,FALSE)</f>
        <v>EMEA</v>
      </c>
    </row>
    <row r="159" spans="1:8" x14ac:dyDescent="0.25">
      <c r="A159" t="s">
        <v>15</v>
      </c>
      <c r="B159" s="1">
        <v>44316</v>
      </c>
      <c r="C159" s="6">
        <v>747</v>
      </c>
      <c r="D159" s="3">
        <f>LEN(VolByCLient[[#This Row],[CLID]])</f>
        <v>7</v>
      </c>
      <c r="E159" s="3" t="str">
        <f>INDEX(Table6[GEOID],MATCH(VolByCLient[CLID],Table6[right],0))</f>
        <v>GEO1003</v>
      </c>
      <c r="F159" s="3" t="str">
        <f>VLOOKUP(VolByCLient[INDEX MATCH],GEONAMES[[#Headers],[#Data],[GEOID]:[GEONAME]],2,FALSE)</f>
        <v>EMEA</v>
      </c>
      <c r="G159" s="7" t="str">
        <f>"Q"&amp;ROUNDUP(MONTH(VolByCLient[[#This Row],[Date]])/3,0)&amp;" "&amp;YEAR(VolByCLient[[#This Row],[Date]])</f>
        <v>Q2 2021</v>
      </c>
      <c r="H159" s="7" t="str">
        <f>VLOOKUP(VolByCLient[[#This Row],[INDEX MATCH]],GEONAMES[[GEOID]:[GEONAME]],2,FALSE)</f>
        <v>EMEA</v>
      </c>
    </row>
    <row r="160" spans="1:8" x14ac:dyDescent="0.25">
      <c r="A160" t="s">
        <v>15</v>
      </c>
      <c r="B160" s="1">
        <v>44286</v>
      </c>
      <c r="C160" s="6">
        <v>515</v>
      </c>
      <c r="D160" s="3">
        <f>LEN(VolByCLient[[#This Row],[CLID]])</f>
        <v>7</v>
      </c>
      <c r="E160" s="3" t="str">
        <f>INDEX(Table6[GEOID],MATCH(VolByCLient[CLID],Table6[right],0))</f>
        <v>GEO1003</v>
      </c>
      <c r="F160" s="3" t="str">
        <f>VLOOKUP(VolByCLient[INDEX MATCH],GEONAMES[[#Headers],[#Data],[GEOID]:[GEONAME]],2,FALSE)</f>
        <v>EMEA</v>
      </c>
      <c r="G160" s="7" t="str">
        <f>"Q"&amp;ROUNDUP(MONTH(VolByCLient[[#This Row],[Date]])/3,0)&amp;" "&amp;YEAR(VolByCLient[[#This Row],[Date]])</f>
        <v>Q1 2021</v>
      </c>
      <c r="H160" s="7" t="str">
        <f>VLOOKUP(VolByCLient[[#This Row],[INDEX MATCH]],GEONAMES[[GEOID]:[GEONAME]],2,FALSE)</f>
        <v>EMEA</v>
      </c>
    </row>
    <row r="161" spans="1:8" x14ac:dyDescent="0.25">
      <c r="A161" t="s">
        <v>15</v>
      </c>
      <c r="B161" s="1">
        <v>44255</v>
      </c>
      <c r="C161" s="6">
        <v>564</v>
      </c>
      <c r="D161" s="3">
        <f>LEN(VolByCLient[[#This Row],[CLID]])</f>
        <v>7</v>
      </c>
      <c r="E161" s="3" t="str">
        <f>INDEX(Table6[GEOID],MATCH(VolByCLient[CLID],Table6[right],0))</f>
        <v>GEO1003</v>
      </c>
      <c r="F161" s="3" t="str">
        <f>VLOOKUP(VolByCLient[INDEX MATCH],GEONAMES[[#Headers],[#Data],[GEOID]:[GEONAME]],2,FALSE)</f>
        <v>EMEA</v>
      </c>
      <c r="G161" s="7" t="str">
        <f>"Q"&amp;ROUNDUP(MONTH(VolByCLient[[#This Row],[Date]])/3,0)&amp;" "&amp;YEAR(VolByCLient[[#This Row],[Date]])</f>
        <v>Q1 2021</v>
      </c>
      <c r="H161" s="7" t="str">
        <f>VLOOKUP(VolByCLient[[#This Row],[INDEX MATCH]],GEONAMES[[GEOID]:[GEONAME]],2,FALSE)</f>
        <v>EMEA</v>
      </c>
    </row>
    <row r="162" spans="1:8" x14ac:dyDescent="0.25">
      <c r="A162" t="s">
        <v>15</v>
      </c>
      <c r="B162" s="1">
        <v>44227</v>
      </c>
      <c r="C162" s="6">
        <v>404</v>
      </c>
      <c r="D162" s="3">
        <f>LEN(VolByCLient[[#This Row],[CLID]])</f>
        <v>7</v>
      </c>
      <c r="E162" s="3" t="str">
        <f>INDEX(Table6[GEOID],MATCH(VolByCLient[CLID],Table6[right],0))</f>
        <v>GEO1003</v>
      </c>
      <c r="F162" s="3" t="str">
        <f>VLOOKUP(VolByCLient[INDEX MATCH],GEONAMES[[#Headers],[#Data],[GEOID]:[GEONAME]],2,FALSE)</f>
        <v>EMEA</v>
      </c>
      <c r="G162" s="7" t="str">
        <f>"Q"&amp;ROUNDUP(MONTH(VolByCLient[[#This Row],[Date]])/3,0)&amp;" "&amp;YEAR(VolByCLient[[#This Row],[Date]])</f>
        <v>Q1 2021</v>
      </c>
      <c r="H162" s="7" t="str">
        <f>VLOOKUP(VolByCLient[[#This Row],[INDEX MATCH]],GEONAMES[[GEOID]:[GEONAME]],2,FALSE)</f>
        <v>EMEA</v>
      </c>
    </row>
    <row r="163" spans="1:8" x14ac:dyDescent="0.25">
      <c r="A163" t="s">
        <v>36</v>
      </c>
      <c r="B163" s="1">
        <v>43861</v>
      </c>
      <c r="C163" s="6">
        <v>16996</v>
      </c>
      <c r="D163" s="3">
        <f>LEN(VolByCLient[[#This Row],[CLID]])</f>
        <v>7</v>
      </c>
      <c r="E163" s="3" t="str">
        <f>INDEX(Table6[GEOID],MATCH(VolByCLient[CLID],Table6[right],0))</f>
        <v>GEO1001</v>
      </c>
      <c r="F163" s="3" t="str">
        <f>VLOOKUP(VolByCLient[INDEX MATCH],GEONAMES[[#Headers],[#Data],[GEOID]:[GEONAME]],2,FALSE)</f>
        <v>NAM</v>
      </c>
      <c r="G163" s="7" t="str">
        <f>"Q"&amp;ROUNDUP(MONTH(VolByCLient[[#This Row],[Date]])/3,0)&amp;" "&amp;YEAR(VolByCLient[[#This Row],[Date]])</f>
        <v>Q1 2020</v>
      </c>
      <c r="H163" s="7" t="str">
        <f>VLOOKUP(VolByCLient[[#This Row],[INDEX MATCH]],GEONAMES[[GEOID]:[GEONAME]],2,FALSE)</f>
        <v>NAM</v>
      </c>
    </row>
    <row r="164" spans="1:8" x14ac:dyDescent="0.25">
      <c r="A164" t="s">
        <v>36</v>
      </c>
      <c r="B164" s="1">
        <v>43890</v>
      </c>
      <c r="C164" s="6">
        <v>19114</v>
      </c>
      <c r="D164" s="3">
        <f>LEN(VolByCLient[[#This Row],[CLID]])</f>
        <v>7</v>
      </c>
      <c r="E164" s="3" t="str">
        <f>INDEX(Table6[GEOID],MATCH(VolByCLient[CLID],Table6[right],0))</f>
        <v>GEO1001</v>
      </c>
      <c r="F164" s="3" t="str">
        <f>VLOOKUP(VolByCLient[INDEX MATCH],GEONAMES[[#Headers],[#Data],[GEOID]:[GEONAME]],2,FALSE)</f>
        <v>NAM</v>
      </c>
      <c r="G164" s="7" t="str">
        <f>"Q"&amp;ROUNDUP(MONTH(VolByCLient[[#This Row],[Date]])/3,0)&amp;" "&amp;YEAR(VolByCLient[[#This Row],[Date]])</f>
        <v>Q1 2020</v>
      </c>
      <c r="H164" s="7" t="str">
        <f>VLOOKUP(VolByCLient[[#This Row],[INDEX MATCH]],GEONAMES[[GEOID]:[GEONAME]],2,FALSE)</f>
        <v>NAM</v>
      </c>
    </row>
    <row r="165" spans="1:8" x14ac:dyDescent="0.25">
      <c r="A165" t="s">
        <v>36</v>
      </c>
      <c r="B165" s="1">
        <v>43921</v>
      </c>
      <c r="C165" s="6">
        <v>21243</v>
      </c>
      <c r="D165" s="3">
        <f>LEN(VolByCLient[[#This Row],[CLID]])</f>
        <v>7</v>
      </c>
      <c r="E165" s="3" t="str">
        <f>INDEX(Table6[GEOID],MATCH(VolByCLient[CLID],Table6[right],0))</f>
        <v>GEO1001</v>
      </c>
      <c r="F165" s="3" t="str">
        <f>VLOOKUP(VolByCLient[INDEX MATCH],GEONAMES[[#Headers],[#Data],[GEOID]:[GEONAME]],2,FALSE)</f>
        <v>NAM</v>
      </c>
      <c r="G165" s="7" t="str">
        <f>"Q"&amp;ROUNDUP(MONTH(VolByCLient[[#This Row],[Date]])/3,0)&amp;" "&amp;YEAR(VolByCLient[[#This Row],[Date]])</f>
        <v>Q1 2020</v>
      </c>
      <c r="H165" s="7" t="str">
        <f>VLOOKUP(VolByCLient[[#This Row],[INDEX MATCH]],GEONAMES[[GEOID]:[GEONAME]],2,FALSE)</f>
        <v>NAM</v>
      </c>
    </row>
    <row r="166" spans="1:8" x14ac:dyDescent="0.25">
      <c r="A166" t="s">
        <v>36</v>
      </c>
      <c r="B166" s="1">
        <v>43951</v>
      </c>
      <c r="C166" s="6">
        <v>25486</v>
      </c>
      <c r="D166" s="3">
        <f>LEN(VolByCLient[[#This Row],[CLID]])</f>
        <v>7</v>
      </c>
      <c r="E166" s="3" t="str">
        <f>INDEX(Table6[GEOID],MATCH(VolByCLient[CLID],Table6[right],0))</f>
        <v>GEO1001</v>
      </c>
      <c r="F166" s="3" t="str">
        <f>VLOOKUP(VolByCLient[INDEX MATCH],GEONAMES[[#Headers],[#Data],[GEOID]:[GEONAME]],2,FALSE)</f>
        <v>NAM</v>
      </c>
      <c r="G166" s="7" t="str">
        <f>"Q"&amp;ROUNDUP(MONTH(VolByCLient[[#This Row],[Date]])/3,0)&amp;" "&amp;YEAR(VolByCLient[[#This Row],[Date]])</f>
        <v>Q2 2020</v>
      </c>
      <c r="H166" s="7" t="str">
        <f>VLOOKUP(VolByCLient[[#This Row],[INDEX MATCH]],GEONAMES[[GEOID]:[GEONAME]],2,FALSE)</f>
        <v>NAM</v>
      </c>
    </row>
    <row r="167" spans="1:8" x14ac:dyDescent="0.25">
      <c r="A167" t="s">
        <v>36</v>
      </c>
      <c r="B167" s="1">
        <v>43982</v>
      </c>
      <c r="C167" s="6">
        <v>23366</v>
      </c>
      <c r="D167" s="3">
        <f>LEN(VolByCLient[[#This Row],[CLID]])</f>
        <v>7</v>
      </c>
      <c r="E167" s="3" t="str">
        <f>INDEX(Table6[GEOID],MATCH(VolByCLient[CLID],Table6[right],0))</f>
        <v>GEO1001</v>
      </c>
      <c r="F167" s="3" t="str">
        <f>VLOOKUP(VolByCLient[INDEX MATCH],GEONAMES[[#Headers],[#Data],[GEOID]:[GEONAME]],2,FALSE)</f>
        <v>NAM</v>
      </c>
      <c r="G167" s="7" t="str">
        <f>"Q"&amp;ROUNDUP(MONTH(VolByCLient[[#This Row],[Date]])/3,0)&amp;" "&amp;YEAR(VolByCLient[[#This Row],[Date]])</f>
        <v>Q2 2020</v>
      </c>
      <c r="H167" s="7" t="str">
        <f>VLOOKUP(VolByCLient[[#This Row],[INDEX MATCH]],GEONAMES[[GEOID]:[GEONAME]],2,FALSE)</f>
        <v>NAM</v>
      </c>
    </row>
    <row r="168" spans="1:8" x14ac:dyDescent="0.25">
      <c r="A168" t="s">
        <v>36</v>
      </c>
      <c r="B168" s="1">
        <v>44012</v>
      </c>
      <c r="C168" s="6">
        <v>16995</v>
      </c>
      <c r="D168" s="3">
        <f>LEN(VolByCLient[[#This Row],[CLID]])</f>
        <v>7</v>
      </c>
      <c r="E168" s="3" t="str">
        <f>INDEX(Table6[GEOID],MATCH(VolByCLient[CLID],Table6[right],0))</f>
        <v>GEO1001</v>
      </c>
      <c r="F168" s="3" t="str">
        <f>VLOOKUP(VolByCLient[INDEX MATCH],GEONAMES[[#Headers],[#Data],[GEOID]:[GEONAME]],2,FALSE)</f>
        <v>NAM</v>
      </c>
      <c r="G168" s="7" t="str">
        <f>"Q"&amp;ROUNDUP(MONTH(VolByCLient[[#This Row],[Date]])/3,0)&amp;" "&amp;YEAR(VolByCLient[[#This Row],[Date]])</f>
        <v>Q2 2020</v>
      </c>
      <c r="H168" s="7" t="str">
        <f>VLOOKUP(VolByCLient[[#This Row],[INDEX MATCH]],GEONAMES[[GEOID]:[GEONAME]],2,FALSE)</f>
        <v>NAM</v>
      </c>
    </row>
    <row r="169" spans="1:8" x14ac:dyDescent="0.25">
      <c r="A169" t="s">
        <v>36</v>
      </c>
      <c r="B169" s="1">
        <v>44043</v>
      </c>
      <c r="C169" s="6">
        <v>14870</v>
      </c>
      <c r="D169" s="3">
        <f>LEN(VolByCLient[[#This Row],[CLID]])</f>
        <v>7</v>
      </c>
      <c r="E169" s="3" t="str">
        <f>INDEX(Table6[GEOID],MATCH(VolByCLient[CLID],Table6[right],0))</f>
        <v>GEO1001</v>
      </c>
      <c r="F169" s="3" t="str">
        <f>VLOOKUP(VolByCLient[INDEX MATCH],GEONAMES[[#Headers],[#Data],[GEOID]:[GEONAME]],2,FALSE)</f>
        <v>NAM</v>
      </c>
      <c r="G169" s="7" t="str">
        <f>"Q"&amp;ROUNDUP(MONTH(VolByCLient[[#This Row],[Date]])/3,0)&amp;" "&amp;YEAR(VolByCLient[[#This Row],[Date]])</f>
        <v>Q3 2020</v>
      </c>
      <c r="H169" s="7" t="str">
        <f>VLOOKUP(VolByCLient[[#This Row],[INDEX MATCH]],GEONAMES[[GEOID]:[GEONAME]],2,FALSE)</f>
        <v>NAM</v>
      </c>
    </row>
    <row r="170" spans="1:8" x14ac:dyDescent="0.25">
      <c r="A170" t="s">
        <v>36</v>
      </c>
      <c r="B170" s="1">
        <v>44074</v>
      </c>
      <c r="C170" s="6">
        <v>12746</v>
      </c>
      <c r="D170" s="3">
        <f>LEN(VolByCLient[[#This Row],[CLID]])</f>
        <v>7</v>
      </c>
      <c r="E170" s="3" t="str">
        <f>INDEX(Table6[GEOID],MATCH(VolByCLient[CLID],Table6[right],0))</f>
        <v>GEO1001</v>
      </c>
      <c r="F170" s="3" t="str">
        <f>VLOOKUP(VolByCLient[INDEX MATCH],GEONAMES[[#Headers],[#Data],[GEOID]:[GEONAME]],2,FALSE)</f>
        <v>NAM</v>
      </c>
      <c r="G170" s="7" t="str">
        <f>"Q"&amp;ROUNDUP(MONTH(VolByCLient[[#This Row],[Date]])/3,0)&amp;" "&amp;YEAR(VolByCLient[[#This Row],[Date]])</f>
        <v>Q3 2020</v>
      </c>
      <c r="H170" s="7" t="str">
        <f>VLOOKUP(VolByCLient[[#This Row],[INDEX MATCH]],GEONAMES[[GEOID]:[GEONAME]],2,FALSE)</f>
        <v>NAM</v>
      </c>
    </row>
    <row r="171" spans="1:8" x14ac:dyDescent="0.25">
      <c r="A171" t="s">
        <v>36</v>
      </c>
      <c r="B171" s="1">
        <v>44104</v>
      </c>
      <c r="C171" s="6">
        <v>12748</v>
      </c>
      <c r="D171" s="3">
        <f>LEN(VolByCLient[[#This Row],[CLID]])</f>
        <v>7</v>
      </c>
      <c r="E171" s="3" t="str">
        <f>INDEX(Table6[GEOID],MATCH(VolByCLient[CLID],Table6[right],0))</f>
        <v>GEO1001</v>
      </c>
      <c r="F171" s="3" t="str">
        <f>VLOOKUP(VolByCLient[INDEX MATCH],GEONAMES[[#Headers],[#Data],[GEOID]:[GEONAME]],2,FALSE)</f>
        <v>NAM</v>
      </c>
      <c r="G171" s="7" t="str">
        <f>"Q"&amp;ROUNDUP(MONTH(VolByCLient[[#This Row],[Date]])/3,0)&amp;" "&amp;YEAR(VolByCLient[[#This Row],[Date]])</f>
        <v>Q3 2020</v>
      </c>
      <c r="H171" s="7" t="str">
        <f>VLOOKUP(VolByCLient[[#This Row],[INDEX MATCH]],GEONAMES[[GEOID]:[GEONAME]],2,FALSE)</f>
        <v>NAM</v>
      </c>
    </row>
    <row r="172" spans="1:8" x14ac:dyDescent="0.25">
      <c r="A172" t="s">
        <v>36</v>
      </c>
      <c r="B172" s="1">
        <v>44135</v>
      </c>
      <c r="C172" s="6">
        <v>14871</v>
      </c>
      <c r="D172" s="3">
        <f>LEN(VolByCLient[[#This Row],[CLID]])</f>
        <v>7</v>
      </c>
      <c r="E172" s="3" t="str">
        <f>INDEX(Table6[GEOID],MATCH(VolByCLient[CLID],Table6[right],0))</f>
        <v>GEO1001</v>
      </c>
      <c r="F172" s="3" t="str">
        <f>VLOOKUP(VolByCLient[INDEX MATCH],GEONAMES[[#Headers],[#Data],[GEOID]:[GEONAME]],2,FALSE)</f>
        <v>NAM</v>
      </c>
      <c r="G172" s="7" t="str">
        <f>"Q"&amp;ROUNDUP(MONTH(VolByCLient[[#This Row],[Date]])/3,0)&amp;" "&amp;YEAR(VolByCLient[[#This Row],[Date]])</f>
        <v>Q4 2020</v>
      </c>
      <c r="H172" s="7" t="str">
        <f>VLOOKUP(VolByCLient[[#This Row],[INDEX MATCH]],GEONAMES[[GEOID]:[GEONAME]],2,FALSE)</f>
        <v>NAM</v>
      </c>
    </row>
    <row r="173" spans="1:8" x14ac:dyDescent="0.25">
      <c r="A173" t="s">
        <v>36</v>
      </c>
      <c r="B173" s="1">
        <v>44165</v>
      </c>
      <c r="C173" s="6">
        <v>16997</v>
      </c>
      <c r="D173" s="3">
        <f>LEN(VolByCLient[[#This Row],[CLID]])</f>
        <v>7</v>
      </c>
      <c r="E173" s="3" t="str">
        <f>INDEX(Table6[GEOID],MATCH(VolByCLient[CLID],Table6[right],0))</f>
        <v>GEO1001</v>
      </c>
      <c r="F173" s="3" t="str">
        <f>VLOOKUP(VolByCLient[INDEX MATCH],GEONAMES[[#Headers],[#Data],[GEOID]:[GEONAME]],2,FALSE)</f>
        <v>NAM</v>
      </c>
      <c r="G173" s="7" t="str">
        <f>"Q"&amp;ROUNDUP(MONTH(VolByCLient[[#This Row],[Date]])/3,0)&amp;" "&amp;YEAR(VolByCLient[[#This Row],[Date]])</f>
        <v>Q4 2020</v>
      </c>
      <c r="H173" s="7" t="str">
        <f>VLOOKUP(VolByCLient[[#This Row],[INDEX MATCH]],GEONAMES[[GEOID]:[GEONAME]],2,FALSE)</f>
        <v>NAM</v>
      </c>
    </row>
    <row r="174" spans="1:8" x14ac:dyDescent="0.25">
      <c r="A174" t="s">
        <v>36</v>
      </c>
      <c r="B174" s="1">
        <v>44196</v>
      </c>
      <c r="C174" s="6">
        <v>16997</v>
      </c>
      <c r="D174" s="3">
        <f>LEN(VolByCLient[[#This Row],[CLID]])</f>
        <v>7</v>
      </c>
      <c r="E174" s="3" t="str">
        <f>INDEX(Table6[GEOID],MATCH(VolByCLient[CLID],Table6[right],0))</f>
        <v>GEO1001</v>
      </c>
      <c r="F174" s="3" t="str">
        <f>VLOOKUP(VolByCLient[INDEX MATCH],GEONAMES[[#Headers],[#Data],[GEOID]:[GEONAME]],2,FALSE)</f>
        <v>NAM</v>
      </c>
      <c r="G174" s="7" t="str">
        <f>"Q"&amp;ROUNDUP(MONTH(VolByCLient[[#This Row],[Date]])/3,0)&amp;" "&amp;YEAR(VolByCLient[[#This Row],[Date]])</f>
        <v>Q4 2020</v>
      </c>
      <c r="H174" s="7" t="str">
        <f>VLOOKUP(VolByCLient[[#This Row],[INDEX MATCH]],GEONAMES[[GEOID]:[GEONAME]],2,FALSE)</f>
        <v>NAM</v>
      </c>
    </row>
    <row r="175" spans="1:8" x14ac:dyDescent="0.25">
      <c r="A175" t="s">
        <v>36</v>
      </c>
      <c r="B175" s="1">
        <v>44377</v>
      </c>
      <c r="C175" s="6">
        <v>17844</v>
      </c>
      <c r="D175" s="3">
        <f>LEN(VolByCLient[[#This Row],[CLID]])</f>
        <v>7</v>
      </c>
      <c r="E175" s="3" t="str">
        <f>INDEX(Table6[GEOID],MATCH(VolByCLient[CLID],Table6[right],0))</f>
        <v>GEO1001</v>
      </c>
      <c r="F175" s="3" t="str">
        <f>VLOOKUP(VolByCLient[INDEX MATCH],GEONAMES[[#Headers],[#Data],[GEOID]:[GEONAME]],2,FALSE)</f>
        <v>NAM</v>
      </c>
      <c r="G175" s="7" t="str">
        <f>"Q"&amp;ROUNDUP(MONTH(VolByCLient[[#This Row],[Date]])/3,0)&amp;" "&amp;YEAR(VolByCLient[[#This Row],[Date]])</f>
        <v>Q2 2021</v>
      </c>
      <c r="H175" s="7" t="str">
        <f>VLOOKUP(VolByCLient[[#This Row],[INDEX MATCH]],GEONAMES[[GEOID]:[GEONAME]],2,FALSE)</f>
        <v>NAM</v>
      </c>
    </row>
    <row r="176" spans="1:8" x14ac:dyDescent="0.25">
      <c r="A176" t="s">
        <v>36</v>
      </c>
      <c r="B176" s="1">
        <v>44347</v>
      </c>
      <c r="C176" s="6">
        <v>23129</v>
      </c>
      <c r="D176" s="3">
        <f>LEN(VolByCLient[[#This Row],[CLID]])</f>
        <v>7</v>
      </c>
      <c r="E176" s="3" t="str">
        <f>INDEX(Table6[GEOID],MATCH(VolByCLient[CLID],Table6[right],0))</f>
        <v>GEO1001</v>
      </c>
      <c r="F176" s="3" t="str">
        <f>VLOOKUP(VolByCLient[INDEX MATCH],GEONAMES[[#Headers],[#Data],[GEOID]:[GEONAME]],2,FALSE)</f>
        <v>NAM</v>
      </c>
      <c r="G176" s="7" t="str">
        <f>"Q"&amp;ROUNDUP(MONTH(VolByCLient[[#This Row],[Date]])/3,0)&amp;" "&amp;YEAR(VolByCLient[[#This Row],[Date]])</f>
        <v>Q2 2021</v>
      </c>
      <c r="H176" s="7" t="str">
        <f>VLOOKUP(VolByCLient[[#This Row],[INDEX MATCH]],GEONAMES[[GEOID]:[GEONAME]],2,FALSE)</f>
        <v>NAM</v>
      </c>
    </row>
    <row r="177" spans="1:8" x14ac:dyDescent="0.25">
      <c r="A177" t="s">
        <v>36</v>
      </c>
      <c r="B177" s="1">
        <v>44316</v>
      </c>
      <c r="C177" s="6">
        <v>26253</v>
      </c>
      <c r="D177" s="3">
        <f>LEN(VolByCLient[[#This Row],[CLID]])</f>
        <v>7</v>
      </c>
      <c r="E177" s="3" t="str">
        <f>INDEX(Table6[GEOID],MATCH(VolByCLient[CLID],Table6[right],0))</f>
        <v>GEO1001</v>
      </c>
      <c r="F177" s="3" t="str">
        <f>VLOOKUP(VolByCLient[INDEX MATCH],GEONAMES[[#Headers],[#Data],[GEOID]:[GEONAME]],2,FALSE)</f>
        <v>NAM</v>
      </c>
      <c r="G177" s="7" t="str">
        <f>"Q"&amp;ROUNDUP(MONTH(VolByCLient[[#This Row],[Date]])/3,0)&amp;" "&amp;YEAR(VolByCLient[[#This Row],[Date]])</f>
        <v>Q2 2021</v>
      </c>
      <c r="H177" s="7" t="str">
        <f>VLOOKUP(VolByCLient[[#This Row],[INDEX MATCH]],GEONAMES[[GEOID]:[GEONAME]],2,FALSE)</f>
        <v>NAM</v>
      </c>
    </row>
    <row r="178" spans="1:8" x14ac:dyDescent="0.25">
      <c r="A178" t="s">
        <v>36</v>
      </c>
      <c r="B178" s="1">
        <v>44286</v>
      </c>
      <c r="C178" s="6">
        <v>21877</v>
      </c>
      <c r="D178" s="3">
        <f>LEN(VolByCLient[[#This Row],[CLID]])</f>
        <v>7</v>
      </c>
      <c r="E178" s="3" t="str">
        <f>INDEX(Table6[GEOID],MATCH(VolByCLient[CLID],Table6[right],0))</f>
        <v>GEO1001</v>
      </c>
      <c r="F178" s="3" t="str">
        <f>VLOOKUP(VolByCLient[INDEX MATCH],GEONAMES[[#Headers],[#Data],[GEOID]:[GEONAME]],2,FALSE)</f>
        <v>NAM</v>
      </c>
      <c r="G178" s="7" t="str">
        <f>"Q"&amp;ROUNDUP(MONTH(VolByCLient[[#This Row],[Date]])/3,0)&amp;" "&amp;YEAR(VolByCLient[[#This Row],[Date]])</f>
        <v>Q1 2021</v>
      </c>
      <c r="H178" s="7" t="str">
        <f>VLOOKUP(VolByCLient[[#This Row],[INDEX MATCH]],GEONAMES[[GEOID]:[GEONAME]],2,FALSE)</f>
        <v>NAM</v>
      </c>
    </row>
    <row r="179" spans="1:8" x14ac:dyDescent="0.25">
      <c r="A179" t="s">
        <v>36</v>
      </c>
      <c r="B179" s="1">
        <v>44255</v>
      </c>
      <c r="C179" s="6">
        <v>19020</v>
      </c>
      <c r="D179" s="3">
        <f>LEN(VolByCLient[[#This Row],[CLID]])</f>
        <v>7</v>
      </c>
      <c r="E179" s="3" t="str">
        <f>INDEX(Table6[GEOID],MATCH(VolByCLient[CLID],Table6[right],0))</f>
        <v>GEO1001</v>
      </c>
      <c r="F179" s="3" t="str">
        <f>VLOOKUP(VolByCLient[INDEX MATCH],GEONAMES[[#Headers],[#Data],[GEOID]:[GEONAME]],2,FALSE)</f>
        <v>NAM</v>
      </c>
      <c r="G179" s="7" t="str">
        <f>"Q"&amp;ROUNDUP(MONTH(VolByCLient[[#This Row],[Date]])/3,0)&amp;" "&amp;YEAR(VolByCLient[[#This Row],[Date]])</f>
        <v>Q1 2021</v>
      </c>
      <c r="H179" s="7" t="str">
        <f>VLOOKUP(VolByCLient[[#This Row],[INDEX MATCH]],GEONAMES[[GEOID]:[GEONAME]],2,FALSE)</f>
        <v>NAM</v>
      </c>
    </row>
    <row r="180" spans="1:8" x14ac:dyDescent="0.25">
      <c r="A180" t="s">
        <v>36</v>
      </c>
      <c r="B180" s="1">
        <v>44227</v>
      </c>
      <c r="C180" s="6">
        <v>17843</v>
      </c>
      <c r="D180" s="3">
        <f>LEN(VolByCLient[[#This Row],[CLID]])</f>
        <v>7</v>
      </c>
      <c r="E180" s="3" t="str">
        <f>INDEX(Table6[GEOID],MATCH(VolByCLient[CLID],Table6[right],0))</f>
        <v>GEO1001</v>
      </c>
      <c r="F180" s="3" t="str">
        <f>VLOOKUP(VolByCLient[INDEX MATCH],GEONAMES[[#Headers],[#Data],[GEOID]:[GEONAME]],2,FALSE)</f>
        <v>NAM</v>
      </c>
      <c r="G180" s="7" t="str">
        <f>"Q"&amp;ROUNDUP(MONTH(VolByCLient[[#This Row],[Date]])/3,0)&amp;" "&amp;YEAR(VolByCLient[[#This Row],[Date]])</f>
        <v>Q1 2021</v>
      </c>
      <c r="H180" s="7" t="str">
        <f>VLOOKUP(VolByCLient[[#This Row],[INDEX MATCH]],GEONAMES[[GEOID]:[GEONAME]],2,FALSE)</f>
        <v>NAM</v>
      </c>
    </row>
    <row r="181" spans="1:8" x14ac:dyDescent="0.25">
      <c r="A181" t="s">
        <v>3</v>
      </c>
      <c r="B181" s="1">
        <v>43861</v>
      </c>
      <c r="C181" s="6">
        <v>13879</v>
      </c>
      <c r="D181" s="3">
        <f>LEN(VolByCLient[[#This Row],[CLID]])</f>
        <v>7</v>
      </c>
      <c r="E181" s="3" t="str">
        <f>INDEX(Table6[GEOID],MATCH(VolByCLient[CLID],Table6[right],0))</f>
        <v>GEO1001</v>
      </c>
      <c r="F181" s="3" t="str">
        <f>VLOOKUP(VolByCLient[INDEX MATCH],GEONAMES[[#Headers],[#Data],[GEOID]:[GEONAME]],2,FALSE)</f>
        <v>NAM</v>
      </c>
      <c r="G181" s="7" t="str">
        <f>"Q"&amp;ROUNDUP(MONTH(VolByCLient[[#This Row],[Date]])/3,0)&amp;" "&amp;YEAR(VolByCLient[[#This Row],[Date]])</f>
        <v>Q1 2020</v>
      </c>
      <c r="H181" s="7" t="str">
        <f>VLOOKUP(VolByCLient[[#This Row],[INDEX MATCH]],GEONAMES[[GEOID]:[GEONAME]],2,FALSE)</f>
        <v>NAM</v>
      </c>
    </row>
    <row r="182" spans="1:8" x14ac:dyDescent="0.25">
      <c r="A182" t="s">
        <v>3</v>
      </c>
      <c r="B182" s="1">
        <v>43890</v>
      </c>
      <c r="C182" s="6">
        <v>19822</v>
      </c>
      <c r="D182" s="3">
        <f>LEN(VolByCLient[[#This Row],[CLID]])</f>
        <v>7</v>
      </c>
      <c r="E182" s="3" t="str">
        <f>INDEX(Table6[GEOID],MATCH(VolByCLient[CLID],Table6[right],0))</f>
        <v>GEO1001</v>
      </c>
      <c r="F182" s="3" t="str">
        <f>VLOOKUP(VolByCLient[INDEX MATCH],GEONAMES[[#Headers],[#Data],[GEOID]:[GEONAME]],2,FALSE)</f>
        <v>NAM</v>
      </c>
      <c r="G182" s="7" t="str">
        <f>"Q"&amp;ROUNDUP(MONTH(VolByCLient[[#This Row],[Date]])/3,0)&amp;" "&amp;YEAR(VolByCLient[[#This Row],[Date]])</f>
        <v>Q1 2020</v>
      </c>
      <c r="H182" s="7" t="str">
        <f>VLOOKUP(VolByCLient[[#This Row],[INDEX MATCH]],GEONAMES[[GEOID]:[GEONAME]],2,FALSE)</f>
        <v>NAM</v>
      </c>
    </row>
    <row r="183" spans="1:8" x14ac:dyDescent="0.25">
      <c r="A183" t="s">
        <v>3</v>
      </c>
      <c r="B183" s="1">
        <v>43921</v>
      </c>
      <c r="C183" s="6">
        <v>17842</v>
      </c>
      <c r="D183" s="3">
        <f>LEN(VolByCLient[[#This Row],[CLID]])</f>
        <v>7</v>
      </c>
      <c r="E183" s="3" t="str">
        <f>INDEX(Table6[GEOID],MATCH(VolByCLient[CLID],Table6[right],0))</f>
        <v>GEO1001</v>
      </c>
      <c r="F183" s="3" t="str">
        <f>VLOOKUP(VolByCLient[INDEX MATCH],GEONAMES[[#Headers],[#Data],[GEOID]:[GEONAME]],2,FALSE)</f>
        <v>NAM</v>
      </c>
      <c r="G183" s="7" t="str">
        <f>"Q"&amp;ROUNDUP(MONTH(VolByCLient[[#This Row],[Date]])/3,0)&amp;" "&amp;YEAR(VolByCLient[[#This Row],[Date]])</f>
        <v>Q1 2020</v>
      </c>
      <c r="H183" s="7" t="str">
        <f>VLOOKUP(VolByCLient[[#This Row],[INDEX MATCH]],GEONAMES[[GEOID]:[GEONAME]],2,FALSE)</f>
        <v>NAM</v>
      </c>
    </row>
    <row r="184" spans="1:8" x14ac:dyDescent="0.25">
      <c r="A184" t="s">
        <v>3</v>
      </c>
      <c r="B184" s="1">
        <v>43951</v>
      </c>
      <c r="C184" s="6">
        <v>25770</v>
      </c>
      <c r="D184" s="3">
        <f>LEN(VolByCLient[[#This Row],[CLID]])</f>
        <v>7</v>
      </c>
      <c r="E184" s="3" t="str">
        <f>INDEX(Table6[GEOID],MATCH(VolByCLient[CLID],Table6[right],0))</f>
        <v>GEO1001</v>
      </c>
      <c r="F184" s="3" t="str">
        <f>VLOOKUP(VolByCLient[INDEX MATCH],GEONAMES[[#Headers],[#Data],[GEOID]:[GEONAME]],2,FALSE)</f>
        <v>NAM</v>
      </c>
      <c r="G184" s="7" t="str">
        <f>"Q"&amp;ROUNDUP(MONTH(VolByCLient[[#This Row],[Date]])/3,0)&amp;" "&amp;YEAR(VolByCLient[[#This Row],[Date]])</f>
        <v>Q2 2020</v>
      </c>
      <c r="H184" s="7" t="str">
        <f>VLOOKUP(VolByCLient[[#This Row],[INDEX MATCH]],GEONAMES[[GEOID]:[GEONAME]],2,FALSE)</f>
        <v>NAM</v>
      </c>
    </row>
    <row r="185" spans="1:8" x14ac:dyDescent="0.25">
      <c r="A185" t="s">
        <v>3</v>
      </c>
      <c r="B185" s="1">
        <v>43982</v>
      </c>
      <c r="C185" s="6">
        <v>19823</v>
      </c>
      <c r="D185" s="3">
        <f>LEN(VolByCLient[[#This Row],[CLID]])</f>
        <v>7</v>
      </c>
      <c r="E185" s="3" t="str">
        <f>INDEX(Table6[GEOID],MATCH(VolByCLient[CLID],Table6[right],0))</f>
        <v>GEO1001</v>
      </c>
      <c r="F185" s="3" t="str">
        <f>VLOOKUP(VolByCLient[INDEX MATCH],GEONAMES[[#Headers],[#Data],[GEOID]:[GEONAME]],2,FALSE)</f>
        <v>NAM</v>
      </c>
      <c r="G185" s="7" t="str">
        <f>"Q"&amp;ROUNDUP(MONTH(VolByCLient[[#This Row],[Date]])/3,0)&amp;" "&amp;YEAR(VolByCLient[[#This Row],[Date]])</f>
        <v>Q2 2020</v>
      </c>
      <c r="H185" s="7" t="str">
        <f>VLOOKUP(VolByCLient[[#This Row],[INDEX MATCH]],GEONAMES[[GEOID]:[GEONAME]],2,FALSE)</f>
        <v>NAM</v>
      </c>
    </row>
    <row r="186" spans="1:8" x14ac:dyDescent="0.25">
      <c r="A186" t="s">
        <v>3</v>
      </c>
      <c r="B186" s="1">
        <v>44012</v>
      </c>
      <c r="C186" s="6">
        <v>17845</v>
      </c>
      <c r="D186" s="3">
        <f>LEN(VolByCLient[[#This Row],[CLID]])</f>
        <v>7</v>
      </c>
      <c r="E186" s="3" t="str">
        <f>INDEX(Table6[GEOID],MATCH(VolByCLient[CLID],Table6[right],0))</f>
        <v>GEO1001</v>
      </c>
      <c r="F186" s="3" t="str">
        <f>VLOOKUP(VolByCLient[INDEX MATCH],GEONAMES[[#Headers],[#Data],[GEOID]:[GEONAME]],2,FALSE)</f>
        <v>NAM</v>
      </c>
      <c r="G186" s="7" t="str">
        <f>"Q"&amp;ROUNDUP(MONTH(VolByCLient[[#This Row],[Date]])/3,0)&amp;" "&amp;YEAR(VolByCLient[[#This Row],[Date]])</f>
        <v>Q2 2020</v>
      </c>
      <c r="H186" s="7" t="str">
        <f>VLOOKUP(VolByCLient[[#This Row],[INDEX MATCH]],GEONAMES[[GEOID]:[GEONAME]],2,FALSE)</f>
        <v>NAM</v>
      </c>
    </row>
    <row r="187" spans="1:8" x14ac:dyDescent="0.25">
      <c r="A187" t="s">
        <v>3</v>
      </c>
      <c r="B187" s="1">
        <v>44043</v>
      </c>
      <c r="C187" s="6">
        <v>11899</v>
      </c>
      <c r="D187" s="3">
        <f>LEN(VolByCLient[[#This Row],[CLID]])</f>
        <v>7</v>
      </c>
      <c r="E187" s="3" t="str">
        <f>INDEX(Table6[GEOID],MATCH(VolByCLient[CLID],Table6[right],0))</f>
        <v>GEO1001</v>
      </c>
      <c r="F187" s="3" t="str">
        <f>VLOOKUP(VolByCLient[INDEX MATCH],GEONAMES[[#Headers],[#Data],[GEOID]:[GEONAME]],2,FALSE)</f>
        <v>NAM</v>
      </c>
      <c r="G187" s="7" t="str">
        <f>"Q"&amp;ROUNDUP(MONTH(VolByCLient[[#This Row],[Date]])/3,0)&amp;" "&amp;YEAR(VolByCLient[[#This Row],[Date]])</f>
        <v>Q3 2020</v>
      </c>
      <c r="H187" s="7" t="str">
        <f>VLOOKUP(VolByCLient[[#This Row],[INDEX MATCH]],GEONAMES[[GEOID]:[GEONAME]],2,FALSE)</f>
        <v>NAM</v>
      </c>
    </row>
    <row r="188" spans="1:8" x14ac:dyDescent="0.25">
      <c r="A188" t="s">
        <v>3</v>
      </c>
      <c r="B188" s="1">
        <v>44074</v>
      </c>
      <c r="C188" s="6">
        <v>13879</v>
      </c>
      <c r="D188" s="3">
        <f>LEN(VolByCLient[[#This Row],[CLID]])</f>
        <v>7</v>
      </c>
      <c r="E188" s="3" t="str">
        <f>INDEX(Table6[GEOID],MATCH(VolByCLient[CLID],Table6[right],0))</f>
        <v>GEO1001</v>
      </c>
      <c r="F188" s="3" t="str">
        <f>VLOOKUP(VolByCLient[INDEX MATCH],GEONAMES[[#Headers],[#Data],[GEOID]:[GEONAME]],2,FALSE)</f>
        <v>NAM</v>
      </c>
      <c r="G188" s="7" t="str">
        <f>"Q"&amp;ROUNDUP(MONTH(VolByCLient[[#This Row],[Date]])/3,0)&amp;" "&amp;YEAR(VolByCLient[[#This Row],[Date]])</f>
        <v>Q3 2020</v>
      </c>
      <c r="H188" s="7" t="str">
        <f>VLOOKUP(VolByCLient[[#This Row],[INDEX MATCH]],GEONAMES[[GEOID]:[GEONAME]],2,FALSE)</f>
        <v>NAM</v>
      </c>
    </row>
    <row r="189" spans="1:8" x14ac:dyDescent="0.25">
      <c r="A189" t="s">
        <v>3</v>
      </c>
      <c r="B189" s="1">
        <v>44104</v>
      </c>
      <c r="C189" s="6">
        <v>9913</v>
      </c>
      <c r="D189" s="3">
        <f>LEN(VolByCLient[[#This Row],[CLID]])</f>
        <v>7</v>
      </c>
      <c r="E189" s="3" t="str">
        <f>INDEX(Table6[GEOID],MATCH(VolByCLient[CLID],Table6[right],0))</f>
        <v>GEO1001</v>
      </c>
      <c r="F189" s="3" t="str">
        <f>VLOOKUP(VolByCLient[INDEX MATCH],GEONAMES[[#Headers],[#Data],[GEOID]:[GEONAME]],2,FALSE)</f>
        <v>NAM</v>
      </c>
      <c r="G189" s="7" t="str">
        <f>"Q"&amp;ROUNDUP(MONTH(VolByCLient[[#This Row],[Date]])/3,0)&amp;" "&amp;YEAR(VolByCLient[[#This Row],[Date]])</f>
        <v>Q3 2020</v>
      </c>
      <c r="H189" s="7" t="str">
        <f>VLOOKUP(VolByCLient[[#This Row],[INDEX MATCH]],GEONAMES[[GEOID]:[GEONAME]],2,FALSE)</f>
        <v>NAM</v>
      </c>
    </row>
    <row r="190" spans="1:8" x14ac:dyDescent="0.25">
      <c r="A190" t="s">
        <v>3</v>
      </c>
      <c r="B190" s="1">
        <v>44135</v>
      </c>
      <c r="C190" s="6">
        <v>15858</v>
      </c>
      <c r="D190" s="3">
        <f>LEN(VolByCLient[[#This Row],[CLID]])</f>
        <v>7</v>
      </c>
      <c r="E190" s="3" t="str">
        <f>INDEX(Table6[GEOID],MATCH(VolByCLient[CLID],Table6[right],0))</f>
        <v>GEO1001</v>
      </c>
      <c r="F190" s="3" t="str">
        <f>VLOOKUP(VolByCLient[INDEX MATCH],GEONAMES[[#Headers],[#Data],[GEOID]:[GEONAME]],2,FALSE)</f>
        <v>NAM</v>
      </c>
      <c r="G190" s="7" t="str">
        <f>"Q"&amp;ROUNDUP(MONTH(VolByCLient[[#This Row],[Date]])/3,0)&amp;" "&amp;YEAR(VolByCLient[[#This Row],[Date]])</f>
        <v>Q4 2020</v>
      </c>
      <c r="H190" s="7" t="str">
        <f>VLOOKUP(VolByCLient[[#This Row],[INDEX MATCH]],GEONAMES[[GEOID]:[GEONAME]],2,FALSE)</f>
        <v>NAM</v>
      </c>
    </row>
    <row r="191" spans="1:8" x14ac:dyDescent="0.25">
      <c r="A191" t="s">
        <v>3</v>
      </c>
      <c r="B191" s="1">
        <v>44165</v>
      </c>
      <c r="C191" s="6">
        <v>13882</v>
      </c>
      <c r="D191" s="3">
        <f>LEN(VolByCLient[[#This Row],[CLID]])</f>
        <v>7</v>
      </c>
      <c r="E191" s="3" t="str">
        <f>INDEX(Table6[GEOID],MATCH(VolByCLient[CLID],Table6[right],0))</f>
        <v>GEO1001</v>
      </c>
      <c r="F191" s="3" t="str">
        <f>VLOOKUP(VolByCLient[INDEX MATCH],GEONAMES[[#Headers],[#Data],[GEOID]:[GEONAME]],2,FALSE)</f>
        <v>NAM</v>
      </c>
      <c r="G191" s="7" t="str">
        <f>"Q"&amp;ROUNDUP(MONTH(VolByCLient[[#This Row],[Date]])/3,0)&amp;" "&amp;YEAR(VolByCLient[[#This Row],[Date]])</f>
        <v>Q4 2020</v>
      </c>
      <c r="H191" s="7" t="str">
        <f>VLOOKUP(VolByCLient[[#This Row],[INDEX MATCH]],GEONAMES[[GEOID]:[GEONAME]],2,FALSE)</f>
        <v>NAM</v>
      </c>
    </row>
    <row r="192" spans="1:8" x14ac:dyDescent="0.25">
      <c r="A192" t="s">
        <v>3</v>
      </c>
      <c r="B192" s="1">
        <v>44196</v>
      </c>
      <c r="C192" s="6">
        <v>17841</v>
      </c>
      <c r="D192" s="3">
        <f>LEN(VolByCLient[[#This Row],[CLID]])</f>
        <v>7</v>
      </c>
      <c r="E192" s="3" t="str">
        <f>INDEX(Table6[GEOID],MATCH(VolByCLient[CLID],Table6[right],0))</f>
        <v>GEO1001</v>
      </c>
      <c r="F192" s="3" t="str">
        <f>VLOOKUP(VolByCLient[INDEX MATCH],GEONAMES[[#Headers],[#Data],[GEOID]:[GEONAME]],2,FALSE)</f>
        <v>NAM</v>
      </c>
      <c r="G192" s="7" t="str">
        <f>"Q"&amp;ROUNDUP(MONTH(VolByCLient[[#This Row],[Date]])/3,0)&amp;" "&amp;YEAR(VolByCLient[[#This Row],[Date]])</f>
        <v>Q4 2020</v>
      </c>
      <c r="H192" s="7" t="str">
        <f>VLOOKUP(VolByCLient[[#This Row],[INDEX MATCH]],GEONAMES[[GEOID]:[GEONAME]],2,FALSE)</f>
        <v>NAM</v>
      </c>
    </row>
    <row r="193" spans="1:8" x14ac:dyDescent="0.25">
      <c r="A193" t="s">
        <v>3</v>
      </c>
      <c r="B193" s="1">
        <v>44377</v>
      </c>
      <c r="C193" s="6">
        <v>18554</v>
      </c>
      <c r="D193" s="3">
        <f>LEN(VolByCLient[[#This Row],[CLID]])</f>
        <v>7</v>
      </c>
      <c r="E193" s="3" t="str">
        <f>INDEX(Table6[GEOID],MATCH(VolByCLient[CLID],Table6[right],0))</f>
        <v>GEO1001</v>
      </c>
      <c r="F193" s="3" t="str">
        <f>VLOOKUP(VolByCLient[INDEX MATCH],GEONAMES[[#Headers],[#Data],[GEOID]:[GEONAME]],2,FALSE)</f>
        <v>NAM</v>
      </c>
      <c r="G193" s="7" t="str">
        <f>"Q"&amp;ROUNDUP(MONTH(VolByCLient[[#This Row],[Date]])/3,0)&amp;" "&amp;YEAR(VolByCLient[[#This Row],[Date]])</f>
        <v>Q2 2021</v>
      </c>
      <c r="H193" s="7" t="str">
        <f>VLOOKUP(VolByCLient[[#This Row],[INDEX MATCH]],GEONAMES[[GEOID]:[GEONAME]],2,FALSE)</f>
        <v>NAM</v>
      </c>
    </row>
    <row r="194" spans="1:8" x14ac:dyDescent="0.25">
      <c r="A194" t="s">
        <v>3</v>
      </c>
      <c r="B194" s="1">
        <v>44347</v>
      </c>
      <c r="C194" s="6">
        <v>20218</v>
      </c>
      <c r="D194" s="3">
        <f>LEN(VolByCLient[[#This Row],[CLID]])</f>
        <v>7</v>
      </c>
      <c r="E194" s="3" t="str">
        <f>INDEX(Table6[GEOID],MATCH(VolByCLient[CLID],Table6[right],0))</f>
        <v>GEO1001</v>
      </c>
      <c r="F194" s="3" t="str">
        <f>VLOOKUP(VolByCLient[INDEX MATCH],GEONAMES[[#Headers],[#Data],[GEOID]:[GEONAME]],2,FALSE)</f>
        <v>NAM</v>
      </c>
      <c r="G194" s="7" t="str">
        <f>"Q"&amp;ROUNDUP(MONTH(VolByCLient[[#This Row],[Date]])/3,0)&amp;" "&amp;YEAR(VolByCLient[[#This Row],[Date]])</f>
        <v>Q2 2021</v>
      </c>
      <c r="H194" s="7" t="str">
        <f>VLOOKUP(VolByCLient[[#This Row],[INDEX MATCH]],GEONAMES[[GEOID]:[GEONAME]],2,FALSE)</f>
        <v>NAM</v>
      </c>
    </row>
    <row r="195" spans="1:8" x14ac:dyDescent="0.25">
      <c r="A195" t="s">
        <v>3</v>
      </c>
      <c r="B195" s="1">
        <v>44316</v>
      </c>
      <c r="C195" s="6">
        <v>27062</v>
      </c>
      <c r="D195" s="3">
        <f>LEN(VolByCLient[[#This Row],[CLID]])</f>
        <v>7</v>
      </c>
      <c r="E195" s="3" t="str">
        <f>INDEX(Table6[GEOID],MATCH(VolByCLient[CLID],Table6[right],0))</f>
        <v>GEO1001</v>
      </c>
      <c r="F195" s="3" t="str">
        <f>VLOOKUP(VolByCLient[INDEX MATCH],GEONAMES[[#Headers],[#Data],[GEOID]:[GEONAME]],2,FALSE)</f>
        <v>NAM</v>
      </c>
      <c r="G195" s="7" t="str">
        <f>"Q"&amp;ROUNDUP(MONTH(VolByCLient[[#This Row],[Date]])/3,0)&amp;" "&amp;YEAR(VolByCLient[[#This Row],[Date]])</f>
        <v>Q2 2021</v>
      </c>
      <c r="H195" s="7" t="str">
        <f>VLOOKUP(VolByCLient[[#This Row],[INDEX MATCH]],GEONAMES[[GEOID]:[GEONAME]],2,FALSE)</f>
        <v>NAM</v>
      </c>
    </row>
    <row r="196" spans="1:8" x14ac:dyDescent="0.25">
      <c r="A196" t="s">
        <v>3</v>
      </c>
      <c r="B196" s="1">
        <v>44286</v>
      </c>
      <c r="C196" s="6">
        <v>18378</v>
      </c>
      <c r="D196" s="3">
        <f>LEN(VolByCLient[[#This Row],[CLID]])</f>
        <v>7</v>
      </c>
      <c r="E196" s="3" t="str">
        <f>INDEX(Table6[GEOID],MATCH(VolByCLient[CLID],Table6[right],0))</f>
        <v>GEO1001</v>
      </c>
      <c r="F196" s="3" t="str">
        <f>VLOOKUP(VolByCLient[INDEX MATCH],GEONAMES[[#Headers],[#Data],[GEOID]:[GEONAME]],2,FALSE)</f>
        <v>NAM</v>
      </c>
      <c r="G196" s="7" t="str">
        <f>"Q"&amp;ROUNDUP(MONTH(VolByCLient[[#This Row],[Date]])/3,0)&amp;" "&amp;YEAR(VolByCLient[[#This Row],[Date]])</f>
        <v>Q1 2021</v>
      </c>
      <c r="H196" s="7" t="str">
        <f>VLOOKUP(VolByCLient[[#This Row],[INDEX MATCH]],GEONAMES[[GEOID]:[GEONAME]],2,FALSE)</f>
        <v>NAM</v>
      </c>
    </row>
    <row r="197" spans="1:8" x14ac:dyDescent="0.25">
      <c r="A197" t="s">
        <v>3</v>
      </c>
      <c r="B197" s="1">
        <v>44255</v>
      </c>
      <c r="C197" s="6">
        <v>19729</v>
      </c>
      <c r="D197" s="3">
        <f>LEN(VolByCLient[[#This Row],[CLID]])</f>
        <v>7</v>
      </c>
      <c r="E197" s="3" t="str">
        <f>INDEX(Table6[GEOID],MATCH(VolByCLient[CLID],Table6[right],0))</f>
        <v>GEO1001</v>
      </c>
      <c r="F197" s="3" t="str">
        <f>VLOOKUP(VolByCLient[INDEX MATCH],GEONAMES[[#Headers],[#Data],[GEOID]:[GEONAME]],2,FALSE)</f>
        <v>NAM</v>
      </c>
      <c r="G197" s="7" t="str">
        <f>"Q"&amp;ROUNDUP(MONTH(VolByCLient[[#This Row],[Date]])/3,0)&amp;" "&amp;YEAR(VolByCLient[[#This Row],[Date]])</f>
        <v>Q1 2021</v>
      </c>
      <c r="H197" s="7" t="str">
        <f>VLOOKUP(VolByCLient[[#This Row],[INDEX MATCH]],GEONAMES[[GEOID]:[GEONAME]],2,FALSE)</f>
        <v>NAM</v>
      </c>
    </row>
    <row r="198" spans="1:8" x14ac:dyDescent="0.25">
      <c r="A198" t="s">
        <v>3</v>
      </c>
      <c r="B198" s="1">
        <v>44227</v>
      </c>
      <c r="C198" s="6">
        <v>14159</v>
      </c>
      <c r="D198" s="3">
        <f>LEN(VolByCLient[[#This Row],[CLID]])</f>
        <v>7</v>
      </c>
      <c r="E198" s="3" t="str">
        <f>INDEX(Table6[GEOID],MATCH(VolByCLient[CLID],Table6[right],0))</f>
        <v>GEO1001</v>
      </c>
      <c r="F198" s="3" t="str">
        <f>VLOOKUP(VolByCLient[INDEX MATCH],GEONAMES[[#Headers],[#Data],[GEOID]:[GEONAME]],2,FALSE)</f>
        <v>NAM</v>
      </c>
      <c r="G198" s="7" t="str">
        <f>"Q"&amp;ROUNDUP(MONTH(VolByCLient[[#This Row],[Date]])/3,0)&amp;" "&amp;YEAR(VolByCLient[[#This Row],[Date]])</f>
        <v>Q1 2021</v>
      </c>
      <c r="H198" s="7" t="str">
        <f>VLOOKUP(VolByCLient[[#This Row],[INDEX MATCH]],GEONAMES[[GEOID]:[GEONAME]],2,FALSE)</f>
        <v>NAM</v>
      </c>
    </row>
    <row r="199" spans="1:8" x14ac:dyDescent="0.25">
      <c r="A199" t="s">
        <v>25</v>
      </c>
      <c r="B199" s="1">
        <v>43890</v>
      </c>
      <c r="C199" s="6">
        <v>815</v>
      </c>
      <c r="D199" s="3">
        <f>LEN(VolByCLient[[#This Row],[CLID]])</f>
        <v>7</v>
      </c>
      <c r="E199" s="3" t="str">
        <f>INDEX(Table6[GEOID],MATCH(VolByCLient[CLID],Table6[right],0))</f>
        <v>GEO1002</v>
      </c>
      <c r="F199" s="3" t="str">
        <f>VLOOKUP(VolByCLient[INDEX MATCH],GEONAMES[[#Headers],[#Data],[GEOID]:[GEONAME]],2,FALSE)</f>
        <v>APAC</v>
      </c>
      <c r="G199" s="7" t="str">
        <f>"Q"&amp;ROUNDUP(MONTH(VolByCLient[[#This Row],[Date]])/3,0)&amp;" "&amp;YEAR(VolByCLient[[#This Row],[Date]])</f>
        <v>Q1 2020</v>
      </c>
      <c r="H199" s="7" t="str">
        <f>VLOOKUP(VolByCLient[[#This Row],[INDEX MATCH]],GEONAMES[[GEOID]:[GEONAME]],2,FALSE)</f>
        <v>APAC</v>
      </c>
    </row>
    <row r="200" spans="1:8" x14ac:dyDescent="0.25">
      <c r="A200" t="s">
        <v>25</v>
      </c>
      <c r="B200" s="1">
        <v>43921</v>
      </c>
      <c r="C200" s="6">
        <v>910</v>
      </c>
      <c r="D200" s="3">
        <f>LEN(VolByCLient[[#This Row],[CLID]])</f>
        <v>7</v>
      </c>
      <c r="E200" s="3" t="str">
        <f>INDEX(Table6[GEOID],MATCH(VolByCLient[CLID],Table6[right],0))</f>
        <v>GEO1002</v>
      </c>
      <c r="F200" s="3" t="str">
        <f>VLOOKUP(VolByCLient[INDEX MATCH],GEONAMES[[#Headers],[#Data],[GEOID]:[GEONAME]],2,FALSE)</f>
        <v>APAC</v>
      </c>
      <c r="G200" s="7" t="str">
        <f>"Q"&amp;ROUNDUP(MONTH(VolByCLient[[#This Row],[Date]])/3,0)&amp;" "&amp;YEAR(VolByCLient[[#This Row],[Date]])</f>
        <v>Q1 2020</v>
      </c>
      <c r="H200" s="7" t="str">
        <f>VLOOKUP(VolByCLient[[#This Row],[INDEX MATCH]],GEONAMES[[GEOID]:[GEONAME]],2,FALSE)</f>
        <v>APAC</v>
      </c>
    </row>
    <row r="201" spans="1:8" x14ac:dyDescent="0.25">
      <c r="A201" t="s">
        <v>25</v>
      </c>
      <c r="B201" s="1">
        <v>43951</v>
      </c>
      <c r="C201" s="6">
        <v>1091</v>
      </c>
      <c r="D201" s="3">
        <f>LEN(VolByCLient[[#This Row],[CLID]])</f>
        <v>7</v>
      </c>
      <c r="E201" s="3" t="str">
        <f>INDEX(Table6[GEOID],MATCH(VolByCLient[CLID],Table6[right],0))</f>
        <v>GEO1002</v>
      </c>
      <c r="F201" s="3" t="str">
        <f>VLOOKUP(VolByCLient[INDEX MATCH],GEONAMES[[#Headers],[#Data],[GEOID]:[GEONAME]],2,FALSE)</f>
        <v>APAC</v>
      </c>
      <c r="G201" s="7" t="str">
        <f>"Q"&amp;ROUNDUP(MONTH(VolByCLient[[#This Row],[Date]])/3,0)&amp;" "&amp;YEAR(VolByCLient[[#This Row],[Date]])</f>
        <v>Q2 2020</v>
      </c>
      <c r="H201" s="7" t="str">
        <f>VLOOKUP(VolByCLient[[#This Row],[INDEX MATCH]],GEONAMES[[GEOID]:[GEONAME]],2,FALSE)</f>
        <v>APAC</v>
      </c>
    </row>
    <row r="202" spans="1:8" x14ac:dyDescent="0.25">
      <c r="A202" t="s">
        <v>25</v>
      </c>
      <c r="B202" s="1">
        <v>43982</v>
      </c>
      <c r="C202" s="6">
        <v>995</v>
      </c>
      <c r="D202" s="3">
        <f>LEN(VolByCLient[[#This Row],[CLID]])</f>
        <v>7</v>
      </c>
      <c r="E202" s="3" t="str">
        <f>INDEX(Table6[GEOID],MATCH(VolByCLient[CLID],Table6[right],0))</f>
        <v>GEO1002</v>
      </c>
      <c r="F202" s="3" t="str">
        <f>VLOOKUP(VolByCLient[INDEX MATCH],GEONAMES[[#Headers],[#Data],[GEOID]:[GEONAME]],2,FALSE)</f>
        <v>APAC</v>
      </c>
      <c r="G202" s="7" t="str">
        <f>"Q"&amp;ROUNDUP(MONTH(VolByCLient[[#This Row],[Date]])/3,0)&amp;" "&amp;YEAR(VolByCLient[[#This Row],[Date]])</f>
        <v>Q2 2020</v>
      </c>
      <c r="H202" s="7" t="str">
        <f>VLOOKUP(VolByCLient[[#This Row],[INDEX MATCH]],GEONAMES[[GEOID]:[GEONAME]],2,FALSE)</f>
        <v>APAC</v>
      </c>
    </row>
    <row r="203" spans="1:8" x14ac:dyDescent="0.25">
      <c r="A203" t="s">
        <v>25</v>
      </c>
      <c r="B203" s="1">
        <v>44012</v>
      </c>
      <c r="C203" s="6">
        <v>727</v>
      </c>
      <c r="D203" s="3">
        <f>LEN(VolByCLient[[#This Row],[CLID]])</f>
        <v>7</v>
      </c>
      <c r="E203" s="3" t="str">
        <f>INDEX(Table6[GEOID],MATCH(VolByCLient[CLID],Table6[right],0))</f>
        <v>GEO1002</v>
      </c>
      <c r="F203" s="3" t="str">
        <f>VLOOKUP(VolByCLient[INDEX MATCH],GEONAMES[[#Headers],[#Data],[GEOID]:[GEONAME]],2,FALSE)</f>
        <v>APAC</v>
      </c>
      <c r="G203" s="7" t="str">
        <f>"Q"&amp;ROUNDUP(MONTH(VolByCLient[[#This Row],[Date]])/3,0)&amp;" "&amp;YEAR(VolByCLient[[#This Row],[Date]])</f>
        <v>Q2 2020</v>
      </c>
      <c r="H203" s="7" t="str">
        <f>VLOOKUP(VolByCLient[[#This Row],[INDEX MATCH]],GEONAMES[[GEOID]:[GEONAME]],2,FALSE)</f>
        <v>APAC</v>
      </c>
    </row>
    <row r="204" spans="1:8" x14ac:dyDescent="0.25">
      <c r="A204" t="s">
        <v>25</v>
      </c>
      <c r="B204" s="1">
        <v>44043</v>
      </c>
      <c r="C204" s="6">
        <v>635</v>
      </c>
      <c r="D204" s="3">
        <f>LEN(VolByCLient[[#This Row],[CLID]])</f>
        <v>7</v>
      </c>
      <c r="E204" s="3" t="str">
        <f>INDEX(Table6[GEOID],MATCH(VolByCLient[CLID],Table6[right],0))</f>
        <v>GEO1002</v>
      </c>
      <c r="F204" s="3" t="str">
        <f>VLOOKUP(VolByCLient[INDEX MATCH],GEONAMES[[#Headers],[#Data],[GEOID]:[GEONAME]],2,FALSE)</f>
        <v>APAC</v>
      </c>
      <c r="G204" s="7" t="str">
        <f>"Q"&amp;ROUNDUP(MONTH(VolByCLient[[#This Row],[Date]])/3,0)&amp;" "&amp;YEAR(VolByCLient[[#This Row],[Date]])</f>
        <v>Q3 2020</v>
      </c>
      <c r="H204" s="7" t="str">
        <f>VLOOKUP(VolByCLient[[#This Row],[INDEX MATCH]],GEONAMES[[GEOID]:[GEONAME]],2,FALSE)</f>
        <v>APAC</v>
      </c>
    </row>
    <row r="205" spans="1:8" x14ac:dyDescent="0.25">
      <c r="A205" t="s">
        <v>25</v>
      </c>
      <c r="B205" s="1">
        <v>44074</v>
      </c>
      <c r="C205" s="6">
        <v>544</v>
      </c>
      <c r="D205" s="3">
        <f>LEN(VolByCLient[[#This Row],[CLID]])</f>
        <v>7</v>
      </c>
      <c r="E205" s="3" t="str">
        <f>INDEX(Table6[GEOID],MATCH(VolByCLient[CLID],Table6[right],0))</f>
        <v>GEO1002</v>
      </c>
      <c r="F205" s="3" t="str">
        <f>VLOOKUP(VolByCLient[INDEX MATCH],GEONAMES[[#Headers],[#Data],[GEOID]:[GEONAME]],2,FALSE)</f>
        <v>APAC</v>
      </c>
      <c r="G205" s="7" t="str">
        <f>"Q"&amp;ROUNDUP(MONTH(VolByCLient[[#This Row],[Date]])/3,0)&amp;" "&amp;YEAR(VolByCLient[[#This Row],[Date]])</f>
        <v>Q3 2020</v>
      </c>
      <c r="H205" s="7" t="str">
        <f>VLOOKUP(VolByCLient[[#This Row],[INDEX MATCH]],GEONAMES[[GEOID]:[GEONAME]],2,FALSE)</f>
        <v>APAC</v>
      </c>
    </row>
    <row r="206" spans="1:8" x14ac:dyDescent="0.25">
      <c r="A206" t="s">
        <v>25</v>
      </c>
      <c r="B206" s="1">
        <v>44104</v>
      </c>
      <c r="C206" s="6">
        <v>545</v>
      </c>
      <c r="D206" s="3">
        <f>LEN(VolByCLient[[#This Row],[CLID]])</f>
        <v>7</v>
      </c>
      <c r="E206" s="3" t="str">
        <f>INDEX(Table6[GEOID],MATCH(VolByCLient[CLID],Table6[right],0))</f>
        <v>GEO1002</v>
      </c>
      <c r="F206" s="3" t="str">
        <f>VLOOKUP(VolByCLient[INDEX MATCH],GEONAMES[[#Headers],[#Data],[GEOID]:[GEONAME]],2,FALSE)</f>
        <v>APAC</v>
      </c>
      <c r="G206" s="7" t="str">
        <f>"Q"&amp;ROUNDUP(MONTH(VolByCLient[[#This Row],[Date]])/3,0)&amp;" "&amp;YEAR(VolByCLient[[#This Row],[Date]])</f>
        <v>Q3 2020</v>
      </c>
      <c r="H206" s="7" t="str">
        <f>VLOOKUP(VolByCLient[[#This Row],[INDEX MATCH]],GEONAMES[[GEOID]:[GEONAME]],2,FALSE)</f>
        <v>APAC</v>
      </c>
    </row>
    <row r="207" spans="1:8" x14ac:dyDescent="0.25">
      <c r="A207" t="s">
        <v>25</v>
      </c>
      <c r="B207" s="1">
        <v>44135</v>
      </c>
      <c r="C207" s="6">
        <v>637</v>
      </c>
      <c r="D207" s="3">
        <f>LEN(VolByCLient[[#This Row],[CLID]])</f>
        <v>7</v>
      </c>
      <c r="E207" s="3" t="str">
        <f>INDEX(Table6[GEOID],MATCH(VolByCLient[CLID],Table6[right],0))</f>
        <v>GEO1002</v>
      </c>
      <c r="F207" s="3" t="str">
        <f>VLOOKUP(VolByCLient[INDEX MATCH],GEONAMES[[#Headers],[#Data],[GEOID]:[GEONAME]],2,FALSE)</f>
        <v>APAC</v>
      </c>
      <c r="G207" s="7" t="str">
        <f>"Q"&amp;ROUNDUP(MONTH(VolByCLient[[#This Row],[Date]])/3,0)&amp;" "&amp;YEAR(VolByCLient[[#This Row],[Date]])</f>
        <v>Q4 2020</v>
      </c>
      <c r="H207" s="7" t="str">
        <f>VLOOKUP(VolByCLient[[#This Row],[INDEX MATCH]],GEONAMES[[GEOID]:[GEONAME]],2,FALSE)</f>
        <v>APAC</v>
      </c>
    </row>
    <row r="208" spans="1:8" x14ac:dyDescent="0.25">
      <c r="A208" t="s">
        <v>25</v>
      </c>
      <c r="B208" s="1">
        <v>44165</v>
      </c>
      <c r="C208" s="6">
        <v>723</v>
      </c>
      <c r="D208" s="3">
        <f>LEN(VolByCLient[[#This Row],[CLID]])</f>
        <v>7</v>
      </c>
      <c r="E208" s="3" t="str">
        <f>INDEX(Table6[GEOID],MATCH(VolByCLient[CLID],Table6[right],0))</f>
        <v>GEO1002</v>
      </c>
      <c r="F208" s="3" t="str">
        <f>VLOOKUP(VolByCLient[INDEX MATCH],GEONAMES[[#Headers],[#Data],[GEOID]:[GEONAME]],2,FALSE)</f>
        <v>APAC</v>
      </c>
      <c r="G208" s="7" t="str">
        <f>"Q"&amp;ROUNDUP(MONTH(VolByCLient[[#This Row],[Date]])/3,0)&amp;" "&amp;YEAR(VolByCLient[[#This Row],[Date]])</f>
        <v>Q4 2020</v>
      </c>
      <c r="H208" s="7" t="str">
        <f>VLOOKUP(VolByCLient[[#This Row],[INDEX MATCH]],GEONAMES[[GEOID]:[GEONAME]],2,FALSE)</f>
        <v>APAC</v>
      </c>
    </row>
    <row r="209" spans="1:8" x14ac:dyDescent="0.25">
      <c r="A209" t="s">
        <v>25</v>
      </c>
      <c r="B209" s="1">
        <v>44196</v>
      </c>
      <c r="C209" s="6">
        <v>727</v>
      </c>
      <c r="D209" s="3">
        <f>LEN(VolByCLient[[#This Row],[CLID]])</f>
        <v>7</v>
      </c>
      <c r="E209" s="3" t="str">
        <f>INDEX(Table6[GEOID],MATCH(VolByCLient[CLID],Table6[right],0))</f>
        <v>GEO1002</v>
      </c>
      <c r="F209" s="3" t="str">
        <f>VLOOKUP(VolByCLient[INDEX MATCH],GEONAMES[[#Headers],[#Data],[GEOID]:[GEONAME]],2,FALSE)</f>
        <v>APAC</v>
      </c>
      <c r="G209" s="7" t="str">
        <f>"Q"&amp;ROUNDUP(MONTH(VolByCLient[[#This Row],[Date]])/3,0)&amp;" "&amp;YEAR(VolByCLient[[#This Row],[Date]])</f>
        <v>Q4 2020</v>
      </c>
      <c r="H209" s="7" t="str">
        <f>VLOOKUP(VolByCLient[[#This Row],[INDEX MATCH]],GEONAMES[[GEOID]:[GEONAME]],2,FALSE)</f>
        <v>APAC</v>
      </c>
    </row>
    <row r="210" spans="1:8" x14ac:dyDescent="0.25">
      <c r="A210" t="s">
        <v>25</v>
      </c>
      <c r="B210" s="1">
        <v>44377</v>
      </c>
      <c r="C210" s="6">
        <v>722</v>
      </c>
      <c r="D210" s="3">
        <f>LEN(VolByCLient[[#This Row],[CLID]])</f>
        <v>7</v>
      </c>
      <c r="E210" s="3" t="str">
        <f>INDEX(Table6[GEOID],MATCH(VolByCLient[CLID],Table6[right],0))</f>
        <v>GEO1002</v>
      </c>
      <c r="F210" s="3" t="str">
        <f>VLOOKUP(VolByCLient[INDEX MATCH],GEONAMES[[#Headers],[#Data],[GEOID]:[GEONAME]],2,FALSE)</f>
        <v>APAC</v>
      </c>
      <c r="G210" s="7" t="str">
        <f>"Q"&amp;ROUNDUP(MONTH(VolByCLient[[#This Row],[Date]])/3,0)&amp;" "&amp;YEAR(VolByCLient[[#This Row],[Date]])</f>
        <v>Q2 2021</v>
      </c>
      <c r="H210" s="7" t="str">
        <f>VLOOKUP(VolByCLient[[#This Row],[INDEX MATCH]],GEONAMES[[GEOID]:[GEONAME]],2,FALSE)</f>
        <v>APAC</v>
      </c>
    </row>
    <row r="211" spans="1:8" x14ac:dyDescent="0.25">
      <c r="A211" t="s">
        <v>25</v>
      </c>
      <c r="B211" s="1">
        <v>44347</v>
      </c>
      <c r="C211" s="6">
        <v>1039</v>
      </c>
      <c r="D211" s="3">
        <f>LEN(VolByCLient[[#This Row],[CLID]])</f>
        <v>7</v>
      </c>
      <c r="E211" s="3" t="str">
        <f>INDEX(Table6[GEOID],MATCH(VolByCLient[CLID],Table6[right],0))</f>
        <v>GEO1002</v>
      </c>
      <c r="F211" s="3" t="str">
        <f>VLOOKUP(VolByCLient[INDEX MATCH],GEONAMES[[#Headers],[#Data],[GEOID]:[GEONAME]],2,FALSE)</f>
        <v>APAC</v>
      </c>
      <c r="G211" s="7" t="str">
        <f>"Q"&amp;ROUNDUP(MONTH(VolByCLient[[#This Row],[Date]])/3,0)&amp;" "&amp;YEAR(VolByCLient[[#This Row],[Date]])</f>
        <v>Q2 2021</v>
      </c>
      <c r="H211" s="7" t="str">
        <f>VLOOKUP(VolByCLient[[#This Row],[INDEX MATCH]],GEONAMES[[GEOID]:[GEONAME]],2,FALSE)</f>
        <v>APAC</v>
      </c>
    </row>
    <row r="212" spans="1:8" x14ac:dyDescent="0.25">
      <c r="A212" t="s">
        <v>25</v>
      </c>
      <c r="B212" s="1">
        <v>44316</v>
      </c>
      <c r="C212" s="6">
        <v>1124</v>
      </c>
      <c r="D212" s="3">
        <f>LEN(VolByCLient[[#This Row],[CLID]])</f>
        <v>7</v>
      </c>
      <c r="E212" s="3" t="str">
        <f>INDEX(Table6[GEOID],MATCH(VolByCLient[CLID],Table6[right],0))</f>
        <v>GEO1002</v>
      </c>
      <c r="F212" s="3" t="str">
        <f>VLOOKUP(VolByCLient[INDEX MATCH],GEONAMES[[#Headers],[#Data],[GEOID]:[GEONAME]],2,FALSE)</f>
        <v>APAC</v>
      </c>
      <c r="G212" s="7" t="str">
        <f>"Q"&amp;ROUNDUP(MONTH(VolByCLient[[#This Row],[Date]])/3,0)&amp;" "&amp;YEAR(VolByCLient[[#This Row],[Date]])</f>
        <v>Q2 2021</v>
      </c>
      <c r="H212" s="7" t="str">
        <f>VLOOKUP(VolByCLient[[#This Row],[INDEX MATCH]],GEONAMES[[GEOID]:[GEONAME]],2,FALSE)</f>
        <v>APAC</v>
      </c>
    </row>
    <row r="213" spans="1:8" x14ac:dyDescent="0.25">
      <c r="A213" t="s">
        <v>25</v>
      </c>
      <c r="B213" s="1">
        <v>44286</v>
      </c>
      <c r="C213" s="6">
        <v>895</v>
      </c>
      <c r="D213" s="3">
        <f>LEN(VolByCLient[[#This Row],[CLID]])</f>
        <v>7</v>
      </c>
      <c r="E213" s="3" t="str">
        <f>INDEX(Table6[GEOID],MATCH(VolByCLient[CLID],Table6[right],0))</f>
        <v>GEO1002</v>
      </c>
      <c r="F213" s="3" t="str">
        <f>VLOOKUP(VolByCLient[INDEX MATCH],GEONAMES[[#Headers],[#Data],[GEOID]:[GEONAME]],2,FALSE)</f>
        <v>APAC</v>
      </c>
      <c r="G213" s="7" t="str">
        <f>"Q"&amp;ROUNDUP(MONTH(VolByCLient[[#This Row],[Date]])/3,0)&amp;" "&amp;YEAR(VolByCLient[[#This Row],[Date]])</f>
        <v>Q1 2021</v>
      </c>
      <c r="H213" s="7" t="str">
        <f>VLOOKUP(VolByCLient[[#This Row],[INDEX MATCH]],GEONAMES[[GEOID]:[GEONAME]],2,FALSE)</f>
        <v>APAC</v>
      </c>
    </row>
    <row r="214" spans="1:8" x14ac:dyDescent="0.25">
      <c r="A214" t="s">
        <v>25</v>
      </c>
      <c r="B214" s="1">
        <v>44255</v>
      </c>
      <c r="C214" s="6">
        <v>851</v>
      </c>
      <c r="D214" s="3">
        <f>LEN(VolByCLient[[#This Row],[CLID]])</f>
        <v>7</v>
      </c>
      <c r="E214" s="3" t="str">
        <f>INDEX(Table6[GEOID],MATCH(VolByCLient[CLID],Table6[right],0))</f>
        <v>GEO1002</v>
      </c>
      <c r="F214" s="3" t="str">
        <f>VLOOKUP(VolByCLient[INDEX MATCH],GEONAMES[[#Headers],[#Data],[GEOID]:[GEONAME]],2,FALSE)</f>
        <v>APAC</v>
      </c>
      <c r="G214" s="7" t="str">
        <f>"Q"&amp;ROUNDUP(MONTH(VolByCLient[[#This Row],[Date]])/3,0)&amp;" "&amp;YEAR(VolByCLient[[#This Row],[Date]])</f>
        <v>Q1 2021</v>
      </c>
      <c r="H214" s="7" t="str">
        <f>VLOOKUP(VolByCLient[[#This Row],[INDEX MATCH]],GEONAMES[[GEOID]:[GEONAME]],2,FALSE)</f>
        <v>APAC</v>
      </c>
    </row>
    <row r="215" spans="1:8" x14ac:dyDescent="0.25">
      <c r="A215" t="s">
        <v>25</v>
      </c>
      <c r="B215" s="1">
        <v>44227</v>
      </c>
      <c r="C215" s="6">
        <v>741</v>
      </c>
      <c r="D215" s="3">
        <f>LEN(VolByCLient[[#This Row],[CLID]])</f>
        <v>7</v>
      </c>
      <c r="E215" s="3" t="str">
        <f>INDEX(Table6[GEOID],MATCH(VolByCLient[CLID],Table6[right],0))</f>
        <v>GEO1002</v>
      </c>
      <c r="F215" s="3" t="str">
        <f>VLOOKUP(VolByCLient[INDEX MATCH],GEONAMES[[#Headers],[#Data],[GEOID]:[GEONAME]],2,FALSE)</f>
        <v>APAC</v>
      </c>
      <c r="G215" s="7" t="str">
        <f>"Q"&amp;ROUNDUP(MONTH(VolByCLient[[#This Row],[Date]])/3,0)&amp;" "&amp;YEAR(VolByCLient[[#This Row],[Date]])</f>
        <v>Q1 2021</v>
      </c>
      <c r="H215" s="7" t="str">
        <f>VLOOKUP(VolByCLient[[#This Row],[INDEX MATCH]],GEONAMES[[GEOID]:[GEONAME]],2,FALSE)</f>
        <v>APAC</v>
      </c>
    </row>
    <row r="216" spans="1:8" x14ac:dyDescent="0.25">
      <c r="A216" t="s">
        <v>41</v>
      </c>
      <c r="B216" s="1">
        <v>43861</v>
      </c>
      <c r="C216" s="6">
        <v>1172</v>
      </c>
      <c r="D216" s="3">
        <f>LEN(VolByCLient[[#This Row],[CLID]])</f>
        <v>7</v>
      </c>
      <c r="E216" s="3" t="str">
        <f>INDEX(Table6[GEOID],MATCH(VolByCLient[CLID],Table6[right],0))</f>
        <v>GEO1004</v>
      </c>
      <c r="F216" s="3" t="str">
        <f>VLOOKUP(VolByCLient[INDEX MATCH],GEONAMES[[#Headers],[#Data],[GEOID]:[GEONAME]],2,FALSE)</f>
        <v>LATAM</v>
      </c>
      <c r="G216" s="7" t="str">
        <f>"Q"&amp;ROUNDUP(MONTH(VolByCLient[[#This Row],[Date]])/3,0)&amp;" "&amp;YEAR(VolByCLient[[#This Row],[Date]])</f>
        <v>Q1 2020</v>
      </c>
      <c r="H216" s="7" t="str">
        <f>VLOOKUP(VolByCLient[[#This Row],[INDEX MATCH]],GEONAMES[[GEOID]:[GEONAME]],2,FALSE)</f>
        <v>LATAM</v>
      </c>
    </row>
    <row r="217" spans="1:8" x14ac:dyDescent="0.25">
      <c r="A217" t="s">
        <v>41</v>
      </c>
      <c r="B217" s="1">
        <v>43890</v>
      </c>
      <c r="C217" s="6">
        <v>1483</v>
      </c>
      <c r="D217" s="3">
        <f>LEN(VolByCLient[[#This Row],[CLID]])</f>
        <v>7</v>
      </c>
      <c r="E217" s="3" t="str">
        <f>INDEX(Table6[GEOID],MATCH(VolByCLient[CLID],Table6[right],0))</f>
        <v>GEO1004</v>
      </c>
      <c r="F217" s="3" t="str">
        <f>VLOOKUP(VolByCLient[INDEX MATCH],GEONAMES[[#Headers],[#Data],[GEOID]:[GEONAME]],2,FALSE)</f>
        <v>LATAM</v>
      </c>
      <c r="G217" s="7" t="str">
        <f>"Q"&amp;ROUNDUP(MONTH(VolByCLient[[#This Row],[Date]])/3,0)&amp;" "&amp;YEAR(VolByCLient[[#This Row],[Date]])</f>
        <v>Q1 2020</v>
      </c>
      <c r="H217" s="7" t="str">
        <f>VLOOKUP(VolByCLient[[#This Row],[INDEX MATCH]],GEONAMES[[GEOID]:[GEONAME]],2,FALSE)</f>
        <v>LATAM</v>
      </c>
    </row>
    <row r="218" spans="1:8" x14ac:dyDescent="0.25">
      <c r="A218" t="s">
        <v>41</v>
      </c>
      <c r="B218" s="1">
        <v>43921</v>
      </c>
      <c r="C218" s="6">
        <v>1484</v>
      </c>
      <c r="D218" s="3">
        <f>LEN(VolByCLient[[#This Row],[CLID]])</f>
        <v>7</v>
      </c>
      <c r="E218" s="3" t="str">
        <f>INDEX(Table6[GEOID],MATCH(VolByCLient[CLID],Table6[right],0))</f>
        <v>GEO1004</v>
      </c>
      <c r="F218" s="3" t="str">
        <f>VLOOKUP(VolByCLient[INDEX MATCH],GEONAMES[[#Headers],[#Data],[GEOID]:[GEONAME]],2,FALSE)</f>
        <v>LATAM</v>
      </c>
      <c r="G218" s="7" t="str">
        <f>"Q"&amp;ROUNDUP(MONTH(VolByCLient[[#This Row],[Date]])/3,0)&amp;" "&amp;YEAR(VolByCLient[[#This Row],[Date]])</f>
        <v>Q1 2020</v>
      </c>
      <c r="H218" s="7" t="str">
        <f>VLOOKUP(VolByCLient[[#This Row],[INDEX MATCH]],GEONAMES[[GEOID]:[GEONAME]],2,FALSE)</f>
        <v>LATAM</v>
      </c>
    </row>
    <row r="219" spans="1:8" x14ac:dyDescent="0.25">
      <c r="A219" t="s">
        <v>41</v>
      </c>
      <c r="B219" s="1">
        <v>43951</v>
      </c>
      <c r="C219" s="6">
        <v>1949</v>
      </c>
      <c r="D219" s="3">
        <f>LEN(VolByCLient[[#This Row],[CLID]])</f>
        <v>7</v>
      </c>
      <c r="E219" s="3" t="str">
        <f>INDEX(Table6[GEOID],MATCH(VolByCLient[CLID],Table6[right],0))</f>
        <v>GEO1004</v>
      </c>
      <c r="F219" s="3" t="str">
        <f>VLOOKUP(VolByCLient[INDEX MATCH],GEONAMES[[#Headers],[#Data],[GEOID]:[GEONAME]],2,FALSE)</f>
        <v>LATAM</v>
      </c>
      <c r="G219" s="7" t="str">
        <f>"Q"&amp;ROUNDUP(MONTH(VolByCLient[[#This Row],[Date]])/3,0)&amp;" "&amp;YEAR(VolByCLient[[#This Row],[Date]])</f>
        <v>Q2 2020</v>
      </c>
      <c r="H219" s="7" t="str">
        <f>VLOOKUP(VolByCLient[[#This Row],[INDEX MATCH]],GEONAMES[[GEOID]:[GEONAME]],2,FALSE)</f>
        <v>LATAM</v>
      </c>
    </row>
    <row r="220" spans="1:8" x14ac:dyDescent="0.25">
      <c r="A220" t="s">
        <v>41</v>
      </c>
      <c r="B220" s="1">
        <v>43982</v>
      </c>
      <c r="C220" s="6">
        <v>1635</v>
      </c>
      <c r="D220" s="3">
        <f>LEN(VolByCLient[[#This Row],[CLID]])</f>
        <v>7</v>
      </c>
      <c r="E220" s="3" t="str">
        <f>INDEX(Table6[GEOID],MATCH(VolByCLient[CLID],Table6[right],0))</f>
        <v>GEO1004</v>
      </c>
      <c r="F220" s="3" t="str">
        <f>VLOOKUP(VolByCLient[INDEX MATCH],GEONAMES[[#Headers],[#Data],[GEOID]:[GEONAME]],2,FALSE)</f>
        <v>LATAM</v>
      </c>
      <c r="G220" s="7" t="str">
        <f>"Q"&amp;ROUNDUP(MONTH(VolByCLient[[#This Row],[Date]])/3,0)&amp;" "&amp;YEAR(VolByCLient[[#This Row],[Date]])</f>
        <v>Q2 2020</v>
      </c>
      <c r="H220" s="7" t="str">
        <f>VLOOKUP(VolByCLient[[#This Row],[INDEX MATCH]],GEONAMES[[GEOID]:[GEONAME]],2,FALSE)</f>
        <v>LATAM</v>
      </c>
    </row>
    <row r="221" spans="1:8" x14ac:dyDescent="0.25">
      <c r="A221" t="s">
        <v>41</v>
      </c>
      <c r="B221" s="1">
        <v>44012</v>
      </c>
      <c r="C221" s="6">
        <v>1326</v>
      </c>
      <c r="D221" s="3">
        <f>LEN(VolByCLient[[#This Row],[CLID]])</f>
        <v>7</v>
      </c>
      <c r="E221" s="3" t="str">
        <f>INDEX(Table6[GEOID],MATCH(VolByCLient[CLID],Table6[right],0))</f>
        <v>GEO1004</v>
      </c>
      <c r="F221" s="3" t="str">
        <f>VLOOKUP(VolByCLient[INDEX MATCH],GEONAMES[[#Headers],[#Data],[GEOID]:[GEONAME]],2,FALSE)</f>
        <v>LATAM</v>
      </c>
      <c r="G221" s="7" t="str">
        <f>"Q"&amp;ROUNDUP(MONTH(VolByCLient[[#This Row],[Date]])/3,0)&amp;" "&amp;YEAR(VolByCLient[[#This Row],[Date]])</f>
        <v>Q2 2020</v>
      </c>
      <c r="H221" s="7" t="str">
        <f>VLOOKUP(VolByCLient[[#This Row],[INDEX MATCH]],GEONAMES[[GEOID]:[GEONAME]],2,FALSE)</f>
        <v>LATAM</v>
      </c>
    </row>
    <row r="222" spans="1:8" x14ac:dyDescent="0.25">
      <c r="A222" t="s">
        <v>41</v>
      </c>
      <c r="B222" s="1">
        <v>44043</v>
      </c>
      <c r="C222" s="6">
        <v>1012</v>
      </c>
      <c r="D222" s="3">
        <f>LEN(VolByCLient[[#This Row],[CLID]])</f>
        <v>7</v>
      </c>
      <c r="E222" s="3" t="str">
        <f>INDEX(Table6[GEOID],MATCH(VolByCLient[CLID],Table6[right],0))</f>
        <v>GEO1004</v>
      </c>
      <c r="F222" s="3" t="str">
        <f>VLOOKUP(VolByCLient[INDEX MATCH],GEONAMES[[#Headers],[#Data],[GEOID]:[GEONAME]],2,FALSE)</f>
        <v>LATAM</v>
      </c>
      <c r="G222" s="7" t="str">
        <f>"Q"&amp;ROUNDUP(MONTH(VolByCLient[[#This Row],[Date]])/3,0)&amp;" "&amp;YEAR(VolByCLient[[#This Row],[Date]])</f>
        <v>Q3 2020</v>
      </c>
      <c r="H222" s="7" t="str">
        <f>VLOOKUP(VolByCLient[[#This Row],[INDEX MATCH]],GEONAMES[[GEOID]:[GEONAME]],2,FALSE)</f>
        <v>LATAM</v>
      </c>
    </row>
    <row r="223" spans="1:8" x14ac:dyDescent="0.25">
      <c r="A223" t="s">
        <v>41</v>
      </c>
      <c r="B223" s="1">
        <v>44074</v>
      </c>
      <c r="C223" s="6">
        <v>1018</v>
      </c>
      <c r="D223" s="3">
        <f>LEN(VolByCLient[[#This Row],[CLID]])</f>
        <v>7</v>
      </c>
      <c r="E223" s="3" t="str">
        <f>INDEX(Table6[GEOID],MATCH(VolByCLient[CLID],Table6[right],0))</f>
        <v>GEO1004</v>
      </c>
      <c r="F223" s="3" t="str">
        <f>VLOOKUP(VolByCLient[INDEX MATCH],GEONAMES[[#Headers],[#Data],[GEOID]:[GEONAME]],2,FALSE)</f>
        <v>LATAM</v>
      </c>
      <c r="G223" s="7" t="str">
        <f>"Q"&amp;ROUNDUP(MONTH(VolByCLient[[#This Row],[Date]])/3,0)&amp;" "&amp;YEAR(VolByCLient[[#This Row],[Date]])</f>
        <v>Q3 2020</v>
      </c>
      <c r="H223" s="7" t="str">
        <f>VLOOKUP(VolByCLient[[#This Row],[INDEX MATCH]],GEONAMES[[GEOID]:[GEONAME]],2,FALSE)</f>
        <v>LATAM</v>
      </c>
    </row>
    <row r="224" spans="1:8" x14ac:dyDescent="0.25">
      <c r="A224" t="s">
        <v>41</v>
      </c>
      <c r="B224" s="1">
        <v>44104</v>
      </c>
      <c r="C224" s="6">
        <v>861</v>
      </c>
      <c r="D224" s="3">
        <f>LEN(VolByCLient[[#This Row],[CLID]])</f>
        <v>7</v>
      </c>
      <c r="E224" s="3" t="str">
        <f>INDEX(Table6[GEOID],MATCH(VolByCLient[CLID],Table6[right],0))</f>
        <v>GEO1004</v>
      </c>
      <c r="F224" s="3" t="str">
        <f>VLOOKUP(VolByCLient[INDEX MATCH],GEONAMES[[#Headers],[#Data],[GEOID]:[GEONAME]],2,FALSE)</f>
        <v>LATAM</v>
      </c>
      <c r="G224" s="7" t="str">
        <f>"Q"&amp;ROUNDUP(MONTH(VolByCLient[[#This Row],[Date]])/3,0)&amp;" "&amp;YEAR(VolByCLient[[#This Row],[Date]])</f>
        <v>Q3 2020</v>
      </c>
      <c r="H224" s="7" t="str">
        <f>VLOOKUP(VolByCLient[[#This Row],[INDEX MATCH]],GEONAMES[[GEOID]:[GEONAME]],2,FALSE)</f>
        <v>LATAM</v>
      </c>
    </row>
    <row r="225" spans="1:8" x14ac:dyDescent="0.25">
      <c r="A225" t="s">
        <v>41</v>
      </c>
      <c r="B225" s="1">
        <v>44135</v>
      </c>
      <c r="C225" s="6">
        <v>1173</v>
      </c>
      <c r="D225" s="3">
        <f>LEN(VolByCLient[[#This Row],[CLID]])</f>
        <v>7</v>
      </c>
      <c r="E225" s="3" t="str">
        <f>INDEX(Table6[GEOID],MATCH(VolByCLient[CLID],Table6[right],0))</f>
        <v>GEO1004</v>
      </c>
      <c r="F225" s="3" t="str">
        <f>VLOOKUP(VolByCLient[INDEX MATCH],GEONAMES[[#Headers],[#Data],[GEOID]:[GEONAME]],2,FALSE)</f>
        <v>LATAM</v>
      </c>
      <c r="G225" s="7" t="str">
        <f>"Q"&amp;ROUNDUP(MONTH(VolByCLient[[#This Row],[Date]])/3,0)&amp;" "&amp;YEAR(VolByCLient[[#This Row],[Date]])</f>
        <v>Q4 2020</v>
      </c>
      <c r="H225" s="7" t="str">
        <f>VLOOKUP(VolByCLient[[#This Row],[INDEX MATCH]],GEONAMES[[GEOID]:[GEONAME]],2,FALSE)</f>
        <v>LATAM</v>
      </c>
    </row>
    <row r="226" spans="1:8" x14ac:dyDescent="0.25">
      <c r="A226" t="s">
        <v>41</v>
      </c>
      <c r="B226" s="1">
        <v>44165</v>
      </c>
      <c r="C226" s="6">
        <v>1169</v>
      </c>
      <c r="D226" s="3">
        <f>LEN(VolByCLient[[#This Row],[CLID]])</f>
        <v>7</v>
      </c>
      <c r="E226" s="3" t="str">
        <f>INDEX(Table6[GEOID],MATCH(VolByCLient[CLID],Table6[right],0))</f>
        <v>GEO1004</v>
      </c>
      <c r="F226" s="3" t="str">
        <f>VLOOKUP(VolByCLient[INDEX MATCH],GEONAMES[[#Headers],[#Data],[GEOID]:[GEONAME]],2,FALSE)</f>
        <v>LATAM</v>
      </c>
      <c r="G226" s="7" t="str">
        <f>"Q"&amp;ROUNDUP(MONTH(VolByCLient[[#This Row],[Date]])/3,0)&amp;" "&amp;YEAR(VolByCLient[[#This Row],[Date]])</f>
        <v>Q4 2020</v>
      </c>
      <c r="H226" s="7" t="str">
        <f>VLOOKUP(VolByCLient[[#This Row],[INDEX MATCH]],GEONAMES[[GEOID]:[GEONAME]],2,FALSE)</f>
        <v>LATAM</v>
      </c>
    </row>
    <row r="227" spans="1:8" x14ac:dyDescent="0.25">
      <c r="A227" t="s">
        <v>41</v>
      </c>
      <c r="B227" s="1">
        <v>44196</v>
      </c>
      <c r="C227" s="6">
        <v>1323</v>
      </c>
      <c r="D227" s="3">
        <f>LEN(VolByCLient[[#This Row],[CLID]])</f>
        <v>7</v>
      </c>
      <c r="E227" s="3" t="str">
        <f>INDEX(Table6[GEOID],MATCH(VolByCLient[CLID],Table6[right],0))</f>
        <v>GEO1004</v>
      </c>
      <c r="F227" s="3" t="str">
        <f>VLOOKUP(VolByCLient[INDEX MATCH],GEONAMES[[#Headers],[#Data],[GEOID]:[GEONAME]],2,FALSE)</f>
        <v>LATAM</v>
      </c>
      <c r="G227" s="7" t="str">
        <f>"Q"&amp;ROUNDUP(MONTH(VolByCLient[[#This Row],[Date]])/3,0)&amp;" "&amp;YEAR(VolByCLient[[#This Row],[Date]])</f>
        <v>Q4 2020</v>
      </c>
      <c r="H227" s="7" t="str">
        <f>VLOOKUP(VolByCLient[[#This Row],[INDEX MATCH]],GEONAMES[[GEOID]:[GEONAME]],2,FALSE)</f>
        <v>LATAM</v>
      </c>
    </row>
    <row r="228" spans="1:8" x14ac:dyDescent="0.25">
      <c r="A228" t="s">
        <v>41</v>
      </c>
      <c r="B228" s="1">
        <v>44377</v>
      </c>
      <c r="C228" s="6">
        <v>1318</v>
      </c>
      <c r="D228" s="3">
        <f>LEN(VolByCLient[[#This Row],[CLID]])</f>
        <v>7</v>
      </c>
      <c r="E228" s="3" t="str">
        <f>INDEX(Table6[GEOID],MATCH(VolByCLient[CLID],Table6[right],0))</f>
        <v>GEO1004</v>
      </c>
      <c r="F228" s="3" t="str">
        <f>VLOOKUP(VolByCLient[INDEX MATCH],GEONAMES[[#Headers],[#Data],[GEOID]:[GEONAME]],2,FALSE)</f>
        <v>LATAM</v>
      </c>
      <c r="G228" s="7" t="str">
        <f>"Q"&amp;ROUNDUP(MONTH(VolByCLient[[#This Row],[Date]])/3,0)&amp;" "&amp;YEAR(VolByCLient[[#This Row],[Date]])</f>
        <v>Q2 2021</v>
      </c>
      <c r="H228" s="7" t="str">
        <f>VLOOKUP(VolByCLient[[#This Row],[INDEX MATCH]],GEONAMES[[GEOID]:[GEONAME]],2,FALSE)</f>
        <v>LATAM</v>
      </c>
    </row>
    <row r="229" spans="1:8" x14ac:dyDescent="0.25">
      <c r="A229" t="s">
        <v>41</v>
      </c>
      <c r="B229" s="1">
        <v>44347</v>
      </c>
      <c r="C229" s="6">
        <v>1656</v>
      </c>
      <c r="D229" s="3">
        <f>LEN(VolByCLient[[#This Row],[CLID]])</f>
        <v>7</v>
      </c>
      <c r="E229" s="3" t="str">
        <f>INDEX(Table6[GEOID],MATCH(VolByCLient[CLID],Table6[right],0))</f>
        <v>GEO1004</v>
      </c>
      <c r="F229" s="3" t="str">
        <f>VLOOKUP(VolByCLient[INDEX MATCH],GEONAMES[[#Headers],[#Data],[GEOID]:[GEONAME]],2,FALSE)</f>
        <v>LATAM</v>
      </c>
      <c r="G229" s="7" t="str">
        <f>"Q"&amp;ROUNDUP(MONTH(VolByCLient[[#This Row],[Date]])/3,0)&amp;" "&amp;YEAR(VolByCLient[[#This Row],[Date]])</f>
        <v>Q2 2021</v>
      </c>
      <c r="H229" s="7" t="str">
        <f>VLOOKUP(VolByCLient[[#This Row],[INDEX MATCH]],GEONAMES[[GEOID]:[GEONAME]],2,FALSE)</f>
        <v>LATAM</v>
      </c>
    </row>
    <row r="230" spans="1:8" x14ac:dyDescent="0.25">
      <c r="A230" t="s">
        <v>41</v>
      </c>
      <c r="B230" s="1">
        <v>44316</v>
      </c>
      <c r="C230" s="6">
        <v>1987</v>
      </c>
      <c r="D230" s="3">
        <f>LEN(VolByCLient[[#This Row],[CLID]])</f>
        <v>7</v>
      </c>
      <c r="E230" s="3" t="str">
        <f>INDEX(Table6[GEOID],MATCH(VolByCLient[CLID],Table6[right],0))</f>
        <v>GEO1004</v>
      </c>
      <c r="F230" s="3" t="str">
        <f>VLOOKUP(VolByCLient[INDEX MATCH],GEONAMES[[#Headers],[#Data],[GEOID]:[GEONAME]],2,FALSE)</f>
        <v>LATAM</v>
      </c>
      <c r="G230" s="7" t="str">
        <f>"Q"&amp;ROUNDUP(MONTH(VolByCLient[[#This Row],[Date]])/3,0)&amp;" "&amp;YEAR(VolByCLient[[#This Row],[Date]])</f>
        <v>Q2 2021</v>
      </c>
      <c r="H230" s="7" t="str">
        <f>VLOOKUP(VolByCLient[[#This Row],[INDEX MATCH]],GEONAMES[[GEOID]:[GEONAME]],2,FALSE)</f>
        <v>LATAM</v>
      </c>
    </row>
    <row r="231" spans="1:8" x14ac:dyDescent="0.25">
      <c r="A231" t="s">
        <v>41</v>
      </c>
      <c r="B231" s="1">
        <v>44286</v>
      </c>
      <c r="C231" s="6">
        <v>1528</v>
      </c>
      <c r="D231" s="3">
        <f>LEN(VolByCLient[[#This Row],[CLID]])</f>
        <v>7</v>
      </c>
      <c r="E231" s="3" t="str">
        <f>INDEX(Table6[GEOID],MATCH(VolByCLient[CLID],Table6[right],0))</f>
        <v>GEO1004</v>
      </c>
      <c r="F231" s="3" t="str">
        <f>VLOOKUP(VolByCLient[INDEX MATCH],GEONAMES[[#Headers],[#Data],[GEOID]:[GEONAME]],2,FALSE)</f>
        <v>LATAM</v>
      </c>
      <c r="G231" s="7" t="str">
        <f>"Q"&amp;ROUNDUP(MONTH(VolByCLient[[#This Row],[Date]])/3,0)&amp;" "&amp;YEAR(VolByCLient[[#This Row],[Date]])</f>
        <v>Q1 2021</v>
      </c>
      <c r="H231" s="7" t="str">
        <f>VLOOKUP(VolByCLient[[#This Row],[INDEX MATCH]],GEONAMES[[GEOID]:[GEONAME]],2,FALSE)</f>
        <v>LATAM</v>
      </c>
    </row>
    <row r="232" spans="1:8" x14ac:dyDescent="0.25">
      <c r="A232" t="s">
        <v>41</v>
      </c>
      <c r="B232" s="1">
        <v>44255</v>
      </c>
      <c r="C232" s="6">
        <v>1557</v>
      </c>
      <c r="D232" s="3">
        <f>LEN(VolByCLient[[#This Row],[CLID]])</f>
        <v>7</v>
      </c>
      <c r="E232" s="3" t="str">
        <f>INDEX(Table6[GEOID],MATCH(VolByCLient[CLID],Table6[right],0))</f>
        <v>GEO1004</v>
      </c>
      <c r="F232" s="3" t="str">
        <f>VLOOKUP(VolByCLient[INDEX MATCH],GEONAMES[[#Headers],[#Data],[GEOID]:[GEONAME]],2,FALSE)</f>
        <v>LATAM</v>
      </c>
      <c r="G232" s="7" t="str">
        <f>"Q"&amp;ROUNDUP(MONTH(VolByCLient[[#This Row],[Date]])/3,0)&amp;" "&amp;YEAR(VolByCLient[[#This Row],[Date]])</f>
        <v>Q1 2021</v>
      </c>
      <c r="H232" s="7" t="str">
        <f>VLOOKUP(VolByCLient[[#This Row],[INDEX MATCH]],GEONAMES[[GEOID]:[GEONAME]],2,FALSE)</f>
        <v>LATAM</v>
      </c>
    </row>
    <row r="233" spans="1:8" x14ac:dyDescent="0.25">
      <c r="A233" t="s">
        <v>41</v>
      </c>
      <c r="B233" s="1">
        <v>44227</v>
      </c>
      <c r="C233" s="6">
        <v>1183</v>
      </c>
      <c r="D233" s="3">
        <f>LEN(VolByCLient[[#This Row],[CLID]])</f>
        <v>7</v>
      </c>
      <c r="E233" s="3" t="str">
        <f>INDEX(Table6[GEOID],MATCH(VolByCLient[CLID],Table6[right],0))</f>
        <v>GEO1004</v>
      </c>
      <c r="F233" s="3" t="str">
        <f>VLOOKUP(VolByCLient[INDEX MATCH],GEONAMES[[#Headers],[#Data],[GEOID]:[GEONAME]],2,FALSE)</f>
        <v>LATAM</v>
      </c>
      <c r="G233" s="7" t="str">
        <f>"Q"&amp;ROUNDUP(MONTH(VolByCLient[[#This Row],[Date]])/3,0)&amp;" "&amp;YEAR(VolByCLient[[#This Row],[Date]])</f>
        <v>Q1 2021</v>
      </c>
      <c r="H233" s="7" t="str">
        <f>VLOOKUP(VolByCLient[[#This Row],[INDEX MATCH]],GEONAMES[[GEOID]:[GEONAME]],2,FALSE)</f>
        <v>LATAM</v>
      </c>
    </row>
    <row r="234" spans="1:8" x14ac:dyDescent="0.25">
      <c r="A234" t="s">
        <v>21</v>
      </c>
      <c r="B234" s="1">
        <v>43861</v>
      </c>
      <c r="C234" s="6">
        <v>11332</v>
      </c>
      <c r="D234" s="3">
        <f>LEN(VolByCLient[[#This Row],[CLID]])</f>
        <v>7</v>
      </c>
      <c r="E234" s="3" t="str">
        <f>INDEX(Table6[GEOID],MATCH(VolByCLient[CLID],Table6[right],0))</f>
        <v>GEO1001</v>
      </c>
      <c r="F234" s="3" t="str">
        <f>VLOOKUP(VolByCLient[INDEX MATCH],GEONAMES[[#Headers],[#Data],[GEOID]:[GEONAME]],2,FALSE)</f>
        <v>NAM</v>
      </c>
      <c r="G234" s="7" t="str">
        <f>"Q"&amp;ROUNDUP(MONTH(VolByCLient[[#This Row],[Date]])/3,0)&amp;" "&amp;YEAR(VolByCLient[[#This Row],[Date]])</f>
        <v>Q1 2020</v>
      </c>
      <c r="H234" s="7" t="str">
        <f>VLOOKUP(VolByCLient[[#This Row],[INDEX MATCH]],GEONAMES[[GEOID]:[GEONAME]],2,FALSE)</f>
        <v>NAM</v>
      </c>
    </row>
    <row r="235" spans="1:8" x14ac:dyDescent="0.25">
      <c r="A235" t="s">
        <v>21</v>
      </c>
      <c r="B235" s="1">
        <v>43890</v>
      </c>
      <c r="C235" s="6">
        <v>12748</v>
      </c>
      <c r="D235" s="3">
        <f>LEN(VolByCLient[[#This Row],[CLID]])</f>
        <v>7</v>
      </c>
      <c r="E235" s="3" t="str">
        <f>INDEX(Table6[GEOID],MATCH(VolByCLient[CLID],Table6[right],0))</f>
        <v>GEO1001</v>
      </c>
      <c r="F235" s="3" t="str">
        <f>VLOOKUP(VolByCLient[INDEX MATCH],GEONAMES[[#Headers],[#Data],[GEOID]:[GEONAME]],2,FALSE)</f>
        <v>NAM</v>
      </c>
      <c r="G235" s="7" t="str">
        <f>"Q"&amp;ROUNDUP(MONTH(VolByCLient[[#This Row],[Date]])/3,0)&amp;" "&amp;YEAR(VolByCLient[[#This Row],[Date]])</f>
        <v>Q1 2020</v>
      </c>
      <c r="H235" s="7" t="str">
        <f>VLOOKUP(VolByCLient[[#This Row],[INDEX MATCH]],GEONAMES[[GEOID]:[GEONAME]],2,FALSE)</f>
        <v>NAM</v>
      </c>
    </row>
    <row r="236" spans="1:8" x14ac:dyDescent="0.25">
      <c r="A236" t="s">
        <v>21</v>
      </c>
      <c r="B236" s="1">
        <v>43921</v>
      </c>
      <c r="C236" s="6">
        <v>14162</v>
      </c>
      <c r="D236" s="3">
        <f>LEN(VolByCLient[[#This Row],[CLID]])</f>
        <v>7</v>
      </c>
      <c r="E236" s="3" t="str">
        <f>INDEX(Table6[GEOID],MATCH(VolByCLient[CLID],Table6[right],0))</f>
        <v>GEO1001</v>
      </c>
      <c r="F236" s="3" t="str">
        <f>VLOOKUP(VolByCLient[INDEX MATCH],GEONAMES[[#Headers],[#Data],[GEOID]:[GEONAME]],2,FALSE)</f>
        <v>NAM</v>
      </c>
      <c r="G236" s="7" t="str">
        <f>"Q"&amp;ROUNDUP(MONTH(VolByCLient[[#This Row],[Date]])/3,0)&amp;" "&amp;YEAR(VolByCLient[[#This Row],[Date]])</f>
        <v>Q1 2020</v>
      </c>
      <c r="H236" s="7" t="str">
        <f>VLOOKUP(VolByCLient[[#This Row],[INDEX MATCH]],GEONAMES[[GEOID]:[GEONAME]],2,FALSE)</f>
        <v>NAM</v>
      </c>
    </row>
    <row r="237" spans="1:8" x14ac:dyDescent="0.25">
      <c r="A237" t="s">
        <v>21</v>
      </c>
      <c r="B237" s="1">
        <v>43951</v>
      </c>
      <c r="C237" s="6">
        <v>16992</v>
      </c>
      <c r="D237" s="3">
        <f>LEN(VolByCLient[[#This Row],[CLID]])</f>
        <v>7</v>
      </c>
      <c r="E237" s="3" t="str">
        <f>INDEX(Table6[GEOID],MATCH(VolByCLient[CLID],Table6[right],0))</f>
        <v>GEO1001</v>
      </c>
      <c r="F237" s="3" t="str">
        <f>VLOOKUP(VolByCLient[INDEX MATCH],GEONAMES[[#Headers],[#Data],[GEOID]:[GEONAME]],2,FALSE)</f>
        <v>NAM</v>
      </c>
      <c r="G237" s="7" t="str">
        <f>"Q"&amp;ROUNDUP(MONTH(VolByCLient[[#This Row],[Date]])/3,0)&amp;" "&amp;YEAR(VolByCLient[[#This Row],[Date]])</f>
        <v>Q2 2020</v>
      </c>
      <c r="H237" s="7" t="str">
        <f>VLOOKUP(VolByCLient[[#This Row],[INDEX MATCH]],GEONAMES[[GEOID]:[GEONAME]],2,FALSE)</f>
        <v>NAM</v>
      </c>
    </row>
    <row r="238" spans="1:8" x14ac:dyDescent="0.25">
      <c r="A238" t="s">
        <v>21</v>
      </c>
      <c r="B238" s="1">
        <v>43982</v>
      </c>
      <c r="C238" s="6">
        <v>15578</v>
      </c>
      <c r="D238" s="3">
        <f>LEN(VolByCLient[[#This Row],[CLID]])</f>
        <v>7</v>
      </c>
      <c r="E238" s="3" t="str">
        <f>INDEX(Table6[GEOID],MATCH(VolByCLient[CLID],Table6[right],0))</f>
        <v>GEO1001</v>
      </c>
      <c r="F238" s="3" t="str">
        <f>VLOOKUP(VolByCLient[INDEX MATCH],GEONAMES[[#Headers],[#Data],[GEOID]:[GEONAME]],2,FALSE)</f>
        <v>NAM</v>
      </c>
      <c r="G238" s="7" t="str">
        <f>"Q"&amp;ROUNDUP(MONTH(VolByCLient[[#This Row],[Date]])/3,0)&amp;" "&amp;YEAR(VolByCLient[[#This Row],[Date]])</f>
        <v>Q2 2020</v>
      </c>
      <c r="H238" s="7" t="str">
        <f>VLOOKUP(VolByCLient[[#This Row],[INDEX MATCH]],GEONAMES[[GEOID]:[GEONAME]],2,FALSE)</f>
        <v>NAM</v>
      </c>
    </row>
    <row r="239" spans="1:8" x14ac:dyDescent="0.25">
      <c r="A239" t="s">
        <v>21</v>
      </c>
      <c r="B239" s="1">
        <v>44012</v>
      </c>
      <c r="C239" s="6">
        <v>11330</v>
      </c>
      <c r="D239" s="3">
        <f>LEN(VolByCLient[[#This Row],[CLID]])</f>
        <v>7</v>
      </c>
      <c r="E239" s="3" t="str">
        <f>INDEX(Table6[GEOID],MATCH(VolByCLient[CLID],Table6[right],0))</f>
        <v>GEO1001</v>
      </c>
      <c r="F239" s="3" t="str">
        <f>VLOOKUP(VolByCLient[INDEX MATCH],GEONAMES[[#Headers],[#Data],[GEOID]:[GEONAME]],2,FALSE)</f>
        <v>NAM</v>
      </c>
      <c r="G239" s="7" t="str">
        <f>"Q"&amp;ROUNDUP(MONTH(VolByCLient[[#This Row],[Date]])/3,0)&amp;" "&amp;YEAR(VolByCLient[[#This Row],[Date]])</f>
        <v>Q2 2020</v>
      </c>
      <c r="H239" s="7" t="str">
        <f>VLOOKUP(VolByCLient[[#This Row],[INDEX MATCH]],GEONAMES[[GEOID]:[GEONAME]],2,FALSE)</f>
        <v>NAM</v>
      </c>
    </row>
    <row r="240" spans="1:8" x14ac:dyDescent="0.25">
      <c r="A240" t="s">
        <v>21</v>
      </c>
      <c r="B240" s="1">
        <v>44043</v>
      </c>
      <c r="C240" s="6">
        <v>9912</v>
      </c>
      <c r="D240" s="3">
        <f>LEN(VolByCLient[[#This Row],[CLID]])</f>
        <v>7</v>
      </c>
      <c r="E240" s="3" t="str">
        <f>INDEX(Table6[GEOID],MATCH(VolByCLient[CLID],Table6[right],0))</f>
        <v>GEO1001</v>
      </c>
      <c r="F240" s="3" t="str">
        <f>VLOOKUP(VolByCLient[INDEX MATCH],GEONAMES[[#Headers],[#Data],[GEOID]:[GEONAME]],2,FALSE)</f>
        <v>NAM</v>
      </c>
      <c r="G240" s="7" t="str">
        <f>"Q"&amp;ROUNDUP(MONTH(VolByCLient[[#This Row],[Date]])/3,0)&amp;" "&amp;YEAR(VolByCLient[[#This Row],[Date]])</f>
        <v>Q3 2020</v>
      </c>
      <c r="H240" s="7" t="str">
        <f>VLOOKUP(VolByCLient[[#This Row],[INDEX MATCH]],GEONAMES[[GEOID]:[GEONAME]],2,FALSE)</f>
        <v>NAM</v>
      </c>
    </row>
    <row r="241" spans="1:8" x14ac:dyDescent="0.25">
      <c r="A241" t="s">
        <v>21</v>
      </c>
      <c r="B241" s="1">
        <v>44074</v>
      </c>
      <c r="C241" s="6">
        <v>8496</v>
      </c>
      <c r="D241" s="3">
        <f>LEN(VolByCLient[[#This Row],[CLID]])</f>
        <v>7</v>
      </c>
      <c r="E241" s="3" t="str">
        <f>INDEX(Table6[GEOID],MATCH(VolByCLient[CLID],Table6[right],0))</f>
        <v>GEO1001</v>
      </c>
      <c r="F241" s="3" t="str">
        <f>VLOOKUP(VolByCLient[INDEX MATCH],GEONAMES[[#Headers],[#Data],[GEOID]:[GEONAME]],2,FALSE)</f>
        <v>NAM</v>
      </c>
      <c r="G241" s="7" t="str">
        <f>"Q"&amp;ROUNDUP(MONTH(VolByCLient[[#This Row],[Date]])/3,0)&amp;" "&amp;YEAR(VolByCLient[[#This Row],[Date]])</f>
        <v>Q3 2020</v>
      </c>
      <c r="H241" s="7" t="str">
        <f>VLOOKUP(VolByCLient[[#This Row],[INDEX MATCH]],GEONAMES[[GEOID]:[GEONAME]],2,FALSE)</f>
        <v>NAM</v>
      </c>
    </row>
    <row r="242" spans="1:8" x14ac:dyDescent="0.25">
      <c r="A242" t="s">
        <v>21</v>
      </c>
      <c r="B242" s="1">
        <v>44104</v>
      </c>
      <c r="C242" s="6">
        <v>8502</v>
      </c>
      <c r="D242" s="3">
        <f>LEN(VolByCLient[[#This Row],[CLID]])</f>
        <v>7</v>
      </c>
      <c r="E242" s="3" t="str">
        <f>INDEX(Table6[GEOID],MATCH(VolByCLient[CLID],Table6[right],0))</f>
        <v>GEO1001</v>
      </c>
      <c r="F242" s="3" t="str">
        <f>VLOOKUP(VolByCLient[INDEX MATCH],GEONAMES[[#Headers],[#Data],[GEOID]:[GEONAME]],2,FALSE)</f>
        <v>NAM</v>
      </c>
      <c r="G242" s="7" t="str">
        <f>"Q"&amp;ROUNDUP(MONTH(VolByCLient[[#This Row],[Date]])/3,0)&amp;" "&amp;YEAR(VolByCLient[[#This Row],[Date]])</f>
        <v>Q3 2020</v>
      </c>
      <c r="H242" s="7" t="str">
        <f>VLOOKUP(VolByCLient[[#This Row],[INDEX MATCH]],GEONAMES[[GEOID]:[GEONAME]],2,FALSE)</f>
        <v>NAM</v>
      </c>
    </row>
    <row r="243" spans="1:8" x14ac:dyDescent="0.25">
      <c r="A243" t="s">
        <v>21</v>
      </c>
      <c r="B243" s="1">
        <v>44135</v>
      </c>
      <c r="C243" s="6">
        <v>9917</v>
      </c>
      <c r="D243" s="3">
        <f>LEN(VolByCLient[[#This Row],[CLID]])</f>
        <v>7</v>
      </c>
      <c r="E243" s="3" t="str">
        <f>INDEX(Table6[GEOID],MATCH(VolByCLient[CLID],Table6[right],0))</f>
        <v>GEO1001</v>
      </c>
      <c r="F243" s="3" t="str">
        <f>VLOOKUP(VolByCLient[INDEX MATCH],GEONAMES[[#Headers],[#Data],[GEOID]:[GEONAME]],2,FALSE)</f>
        <v>NAM</v>
      </c>
      <c r="G243" s="7" t="str">
        <f>"Q"&amp;ROUNDUP(MONTH(VolByCLient[[#This Row],[Date]])/3,0)&amp;" "&amp;YEAR(VolByCLient[[#This Row],[Date]])</f>
        <v>Q4 2020</v>
      </c>
      <c r="H243" s="7" t="str">
        <f>VLOOKUP(VolByCLient[[#This Row],[INDEX MATCH]],GEONAMES[[GEOID]:[GEONAME]],2,FALSE)</f>
        <v>NAM</v>
      </c>
    </row>
    <row r="244" spans="1:8" x14ac:dyDescent="0.25">
      <c r="A244" t="s">
        <v>21</v>
      </c>
      <c r="B244" s="1">
        <v>44165</v>
      </c>
      <c r="C244" s="6">
        <v>11330</v>
      </c>
      <c r="D244" s="3">
        <f>LEN(VolByCLient[[#This Row],[CLID]])</f>
        <v>7</v>
      </c>
      <c r="E244" s="3" t="str">
        <f>INDEX(Table6[GEOID],MATCH(VolByCLient[CLID],Table6[right],0))</f>
        <v>GEO1001</v>
      </c>
      <c r="F244" s="3" t="str">
        <f>VLOOKUP(VolByCLient[INDEX MATCH],GEONAMES[[#Headers],[#Data],[GEOID]:[GEONAME]],2,FALSE)</f>
        <v>NAM</v>
      </c>
      <c r="G244" s="7" t="str">
        <f>"Q"&amp;ROUNDUP(MONTH(VolByCLient[[#This Row],[Date]])/3,0)&amp;" "&amp;YEAR(VolByCLient[[#This Row],[Date]])</f>
        <v>Q4 2020</v>
      </c>
      <c r="H244" s="7" t="str">
        <f>VLOOKUP(VolByCLient[[#This Row],[INDEX MATCH]],GEONAMES[[GEOID]:[GEONAME]],2,FALSE)</f>
        <v>NAM</v>
      </c>
    </row>
    <row r="245" spans="1:8" x14ac:dyDescent="0.25">
      <c r="A245" t="s">
        <v>21</v>
      </c>
      <c r="B245" s="1">
        <v>44196</v>
      </c>
      <c r="C245" s="6">
        <v>11328</v>
      </c>
      <c r="D245" s="3">
        <f>LEN(VolByCLient[[#This Row],[CLID]])</f>
        <v>7</v>
      </c>
      <c r="E245" s="3" t="str">
        <f>INDEX(Table6[GEOID],MATCH(VolByCLient[CLID],Table6[right],0))</f>
        <v>GEO1001</v>
      </c>
      <c r="F245" s="3" t="str">
        <f>VLOOKUP(VolByCLient[INDEX MATCH],GEONAMES[[#Headers],[#Data],[GEOID]:[GEONAME]],2,FALSE)</f>
        <v>NAM</v>
      </c>
      <c r="G245" s="7" t="str">
        <f>"Q"&amp;ROUNDUP(MONTH(VolByCLient[[#This Row],[Date]])/3,0)&amp;" "&amp;YEAR(VolByCLient[[#This Row],[Date]])</f>
        <v>Q4 2020</v>
      </c>
      <c r="H245" s="7" t="str">
        <f>VLOOKUP(VolByCLient[[#This Row],[INDEX MATCH]],GEONAMES[[GEOID]:[GEONAME]],2,FALSE)</f>
        <v>NAM</v>
      </c>
    </row>
    <row r="246" spans="1:8" x14ac:dyDescent="0.25">
      <c r="A246" t="s">
        <v>21</v>
      </c>
      <c r="B246" s="1">
        <v>44377</v>
      </c>
      <c r="C246" s="6">
        <v>11781</v>
      </c>
      <c r="D246" s="3">
        <f>LEN(VolByCLient[[#This Row],[CLID]])</f>
        <v>7</v>
      </c>
      <c r="E246" s="3" t="str">
        <f>INDEX(Table6[GEOID],MATCH(VolByCLient[CLID],Table6[right],0))</f>
        <v>GEO1001</v>
      </c>
      <c r="F246" s="3" t="str">
        <f>VLOOKUP(VolByCLient[INDEX MATCH],GEONAMES[[#Headers],[#Data],[GEOID]:[GEONAME]],2,FALSE)</f>
        <v>NAM</v>
      </c>
      <c r="G246" s="7" t="str">
        <f>"Q"&amp;ROUNDUP(MONTH(VolByCLient[[#This Row],[Date]])/3,0)&amp;" "&amp;YEAR(VolByCLient[[#This Row],[Date]])</f>
        <v>Q2 2021</v>
      </c>
      <c r="H246" s="7" t="str">
        <f>VLOOKUP(VolByCLient[[#This Row],[INDEX MATCH]],GEONAMES[[GEOID]:[GEONAME]],2,FALSE)</f>
        <v>NAM</v>
      </c>
    </row>
    <row r="247" spans="1:8" x14ac:dyDescent="0.25">
      <c r="A247" t="s">
        <v>21</v>
      </c>
      <c r="B247" s="1">
        <v>44347</v>
      </c>
      <c r="C247" s="6">
        <v>15424</v>
      </c>
      <c r="D247" s="3">
        <f>LEN(VolByCLient[[#This Row],[CLID]])</f>
        <v>7</v>
      </c>
      <c r="E247" s="3" t="str">
        <f>INDEX(Table6[GEOID],MATCH(VolByCLient[CLID],Table6[right],0))</f>
        <v>GEO1001</v>
      </c>
      <c r="F247" s="3" t="str">
        <f>VLOOKUP(VolByCLient[INDEX MATCH],GEONAMES[[#Headers],[#Data],[GEOID]:[GEONAME]],2,FALSE)</f>
        <v>NAM</v>
      </c>
      <c r="G247" s="7" t="str">
        <f>"Q"&amp;ROUNDUP(MONTH(VolByCLient[[#This Row],[Date]])/3,0)&amp;" "&amp;YEAR(VolByCLient[[#This Row],[Date]])</f>
        <v>Q2 2021</v>
      </c>
      <c r="H247" s="7" t="str">
        <f>VLOOKUP(VolByCLient[[#This Row],[INDEX MATCH]],GEONAMES[[GEOID]:[GEONAME]],2,FALSE)</f>
        <v>NAM</v>
      </c>
    </row>
    <row r="248" spans="1:8" x14ac:dyDescent="0.25">
      <c r="A248" t="s">
        <v>21</v>
      </c>
      <c r="B248" s="1">
        <v>44316</v>
      </c>
      <c r="C248" s="6">
        <v>16906</v>
      </c>
      <c r="D248" s="3">
        <f>LEN(VolByCLient[[#This Row],[CLID]])</f>
        <v>7</v>
      </c>
      <c r="E248" s="3" t="str">
        <f>INDEX(Table6[GEOID],MATCH(VolByCLient[CLID],Table6[right],0))</f>
        <v>GEO1001</v>
      </c>
      <c r="F248" s="3" t="str">
        <f>VLOOKUP(VolByCLient[INDEX MATCH],GEONAMES[[#Headers],[#Data],[GEOID]:[GEONAME]],2,FALSE)</f>
        <v>NAM</v>
      </c>
      <c r="G248" s="7" t="str">
        <f>"Q"&amp;ROUNDUP(MONTH(VolByCLient[[#This Row],[Date]])/3,0)&amp;" "&amp;YEAR(VolByCLient[[#This Row],[Date]])</f>
        <v>Q2 2021</v>
      </c>
      <c r="H248" s="7" t="str">
        <f>VLOOKUP(VolByCLient[[#This Row],[INDEX MATCH]],GEONAMES[[GEOID]:[GEONAME]],2,FALSE)</f>
        <v>NAM</v>
      </c>
    </row>
    <row r="249" spans="1:8" x14ac:dyDescent="0.25">
      <c r="A249" t="s">
        <v>21</v>
      </c>
      <c r="B249" s="1">
        <v>44286</v>
      </c>
      <c r="C249" s="6">
        <v>14020</v>
      </c>
      <c r="D249" s="3">
        <f>LEN(VolByCLient[[#This Row],[CLID]])</f>
        <v>7</v>
      </c>
      <c r="E249" s="3" t="str">
        <f>INDEX(Table6[GEOID],MATCH(VolByCLient[CLID],Table6[right],0))</f>
        <v>GEO1001</v>
      </c>
      <c r="F249" s="3" t="str">
        <f>VLOOKUP(VolByCLient[INDEX MATCH],GEONAMES[[#Headers],[#Data],[GEOID]:[GEONAME]],2,FALSE)</f>
        <v>NAM</v>
      </c>
      <c r="G249" s="7" t="str">
        <f>"Q"&amp;ROUNDUP(MONTH(VolByCLient[[#This Row],[Date]])/3,0)&amp;" "&amp;YEAR(VolByCLient[[#This Row],[Date]])</f>
        <v>Q1 2021</v>
      </c>
      <c r="H249" s="7" t="str">
        <f>VLOOKUP(VolByCLient[[#This Row],[INDEX MATCH]],GEONAMES[[GEOID]:[GEONAME]],2,FALSE)</f>
        <v>NAM</v>
      </c>
    </row>
    <row r="250" spans="1:8" x14ac:dyDescent="0.25">
      <c r="A250" t="s">
        <v>21</v>
      </c>
      <c r="B250" s="1">
        <v>44255</v>
      </c>
      <c r="C250" s="6">
        <v>13386</v>
      </c>
      <c r="D250" s="3">
        <f>LEN(VolByCLient[[#This Row],[CLID]])</f>
        <v>7</v>
      </c>
      <c r="E250" s="3" t="str">
        <f>INDEX(Table6[GEOID],MATCH(VolByCLient[CLID],Table6[right],0))</f>
        <v>GEO1001</v>
      </c>
      <c r="F250" s="3" t="str">
        <f>VLOOKUP(VolByCLient[INDEX MATCH],GEONAMES[[#Headers],[#Data],[GEOID]:[GEONAME]],2,FALSE)</f>
        <v>NAM</v>
      </c>
      <c r="G250" s="7" t="str">
        <f>"Q"&amp;ROUNDUP(MONTH(VolByCLient[[#This Row],[Date]])/3,0)&amp;" "&amp;YEAR(VolByCLient[[#This Row],[Date]])</f>
        <v>Q1 2021</v>
      </c>
      <c r="H250" s="7" t="str">
        <f>VLOOKUP(VolByCLient[[#This Row],[INDEX MATCH]],GEONAMES[[GEOID]:[GEONAME]],2,FALSE)</f>
        <v>NAM</v>
      </c>
    </row>
    <row r="251" spans="1:8" x14ac:dyDescent="0.25">
      <c r="A251" t="s">
        <v>21</v>
      </c>
      <c r="B251" s="1">
        <v>44227</v>
      </c>
      <c r="C251" s="6">
        <v>11896</v>
      </c>
      <c r="D251" s="3">
        <f>LEN(VolByCLient[[#This Row],[CLID]])</f>
        <v>7</v>
      </c>
      <c r="E251" s="3" t="str">
        <f>INDEX(Table6[GEOID],MATCH(VolByCLient[CLID],Table6[right],0))</f>
        <v>GEO1001</v>
      </c>
      <c r="F251" s="3" t="str">
        <f>VLOOKUP(VolByCLient[INDEX MATCH],GEONAMES[[#Headers],[#Data],[GEOID]:[GEONAME]],2,FALSE)</f>
        <v>NAM</v>
      </c>
      <c r="G251" s="7" t="str">
        <f>"Q"&amp;ROUNDUP(MONTH(VolByCLient[[#This Row],[Date]])/3,0)&amp;" "&amp;YEAR(VolByCLient[[#This Row],[Date]])</f>
        <v>Q1 2021</v>
      </c>
      <c r="H251" s="7" t="str">
        <f>VLOOKUP(VolByCLient[[#This Row],[INDEX MATCH]],GEONAMES[[GEOID]:[GEONAME]],2,FALSE)</f>
        <v>NAM</v>
      </c>
    </row>
    <row r="252" spans="1:8" x14ac:dyDescent="0.25">
      <c r="A252" t="s">
        <v>14</v>
      </c>
      <c r="B252" s="1">
        <v>43861</v>
      </c>
      <c r="C252" s="6">
        <v>358</v>
      </c>
      <c r="D252" s="3">
        <f>LEN(VolByCLient[[#This Row],[CLID]])</f>
        <v>7</v>
      </c>
      <c r="E252" s="3" t="str">
        <f>INDEX(Table6[GEOID],MATCH(VolByCLient[CLID],Table6[right],0))</f>
        <v>GEO1004</v>
      </c>
      <c r="F252" s="3" t="str">
        <f>VLOOKUP(VolByCLient[INDEX MATCH],GEONAMES[[#Headers],[#Data],[GEOID]:[GEONAME]],2,FALSE)</f>
        <v>LATAM</v>
      </c>
      <c r="G252" s="7" t="str">
        <f>"Q"&amp;ROUNDUP(MONTH(VolByCLient[[#This Row],[Date]])/3,0)&amp;" "&amp;YEAR(VolByCLient[[#This Row],[Date]])</f>
        <v>Q1 2020</v>
      </c>
      <c r="H252" s="7" t="str">
        <f>VLOOKUP(VolByCLient[[#This Row],[INDEX MATCH]],GEONAMES[[GEOID]:[GEONAME]],2,FALSE)</f>
        <v>LATAM</v>
      </c>
    </row>
    <row r="253" spans="1:8" x14ac:dyDescent="0.25">
      <c r="A253" t="s">
        <v>14</v>
      </c>
      <c r="B253" s="1">
        <v>43890</v>
      </c>
      <c r="C253" s="6">
        <v>508</v>
      </c>
      <c r="D253" s="3">
        <f>LEN(VolByCLient[[#This Row],[CLID]])</f>
        <v>7</v>
      </c>
      <c r="E253" s="3" t="str">
        <f>INDEX(Table6[GEOID],MATCH(VolByCLient[CLID],Table6[right],0))</f>
        <v>GEO1004</v>
      </c>
      <c r="F253" s="3" t="str">
        <f>VLOOKUP(VolByCLient[INDEX MATCH],GEONAMES[[#Headers],[#Data],[GEOID]:[GEONAME]],2,FALSE)</f>
        <v>LATAM</v>
      </c>
      <c r="G253" s="7" t="str">
        <f>"Q"&amp;ROUNDUP(MONTH(VolByCLient[[#This Row],[Date]])/3,0)&amp;" "&amp;YEAR(VolByCLient[[#This Row],[Date]])</f>
        <v>Q1 2020</v>
      </c>
      <c r="H253" s="7" t="str">
        <f>VLOOKUP(VolByCLient[[#This Row],[INDEX MATCH]],GEONAMES[[GEOID]:[GEONAME]],2,FALSE)</f>
        <v>LATAM</v>
      </c>
    </row>
    <row r="254" spans="1:8" x14ac:dyDescent="0.25">
      <c r="A254" t="s">
        <v>14</v>
      </c>
      <c r="B254" s="1">
        <v>43921</v>
      </c>
      <c r="C254" s="6">
        <v>458</v>
      </c>
      <c r="D254" s="3">
        <f>LEN(VolByCLient[[#This Row],[CLID]])</f>
        <v>7</v>
      </c>
      <c r="E254" s="3" t="str">
        <f>INDEX(Table6[GEOID],MATCH(VolByCLient[CLID],Table6[right],0))</f>
        <v>GEO1004</v>
      </c>
      <c r="F254" s="3" t="str">
        <f>VLOOKUP(VolByCLient[INDEX MATCH],GEONAMES[[#Headers],[#Data],[GEOID]:[GEONAME]],2,FALSE)</f>
        <v>LATAM</v>
      </c>
      <c r="G254" s="7" t="str">
        <f>"Q"&amp;ROUNDUP(MONTH(VolByCLient[[#This Row],[Date]])/3,0)&amp;" "&amp;YEAR(VolByCLient[[#This Row],[Date]])</f>
        <v>Q1 2020</v>
      </c>
      <c r="H254" s="7" t="str">
        <f>VLOOKUP(VolByCLient[[#This Row],[INDEX MATCH]],GEONAMES[[GEOID]:[GEONAME]],2,FALSE)</f>
        <v>LATAM</v>
      </c>
    </row>
    <row r="255" spans="1:8" x14ac:dyDescent="0.25">
      <c r="A255" t="s">
        <v>14</v>
      </c>
      <c r="B255" s="1">
        <v>43951</v>
      </c>
      <c r="C255" s="6">
        <v>655</v>
      </c>
      <c r="D255" s="3">
        <f>LEN(VolByCLient[[#This Row],[CLID]])</f>
        <v>7</v>
      </c>
      <c r="E255" s="3" t="str">
        <f>INDEX(Table6[GEOID],MATCH(VolByCLient[CLID],Table6[right],0))</f>
        <v>GEO1004</v>
      </c>
      <c r="F255" s="3" t="str">
        <f>VLOOKUP(VolByCLient[INDEX MATCH],GEONAMES[[#Headers],[#Data],[GEOID]:[GEONAME]],2,FALSE)</f>
        <v>LATAM</v>
      </c>
      <c r="G255" s="7" t="str">
        <f>"Q"&amp;ROUNDUP(MONTH(VolByCLient[[#This Row],[Date]])/3,0)&amp;" "&amp;YEAR(VolByCLient[[#This Row],[Date]])</f>
        <v>Q2 2020</v>
      </c>
      <c r="H255" s="7" t="str">
        <f>VLOOKUP(VolByCLient[[#This Row],[INDEX MATCH]],GEONAMES[[GEOID]:[GEONAME]],2,FALSE)</f>
        <v>LATAM</v>
      </c>
    </row>
    <row r="256" spans="1:8" x14ac:dyDescent="0.25">
      <c r="A256" t="s">
        <v>14</v>
      </c>
      <c r="B256" s="1">
        <v>43982</v>
      </c>
      <c r="C256" s="6">
        <v>506</v>
      </c>
      <c r="D256" s="3">
        <f>LEN(VolByCLient[[#This Row],[CLID]])</f>
        <v>7</v>
      </c>
      <c r="E256" s="3" t="str">
        <f>INDEX(Table6[GEOID],MATCH(VolByCLient[CLID],Table6[right],0))</f>
        <v>GEO1004</v>
      </c>
      <c r="F256" s="3" t="str">
        <f>VLOOKUP(VolByCLient[INDEX MATCH],GEONAMES[[#Headers],[#Data],[GEOID]:[GEONAME]],2,FALSE)</f>
        <v>LATAM</v>
      </c>
      <c r="G256" s="7" t="str">
        <f>"Q"&amp;ROUNDUP(MONTH(VolByCLient[[#This Row],[Date]])/3,0)&amp;" "&amp;YEAR(VolByCLient[[#This Row],[Date]])</f>
        <v>Q2 2020</v>
      </c>
      <c r="H256" s="7" t="str">
        <f>VLOOKUP(VolByCLient[[#This Row],[INDEX MATCH]],GEONAMES[[GEOID]:[GEONAME]],2,FALSE)</f>
        <v>LATAM</v>
      </c>
    </row>
    <row r="257" spans="1:8" x14ac:dyDescent="0.25">
      <c r="A257" t="s">
        <v>14</v>
      </c>
      <c r="B257" s="1">
        <v>44012</v>
      </c>
      <c r="C257" s="6">
        <v>458</v>
      </c>
      <c r="D257" s="3">
        <f>LEN(VolByCLient[[#This Row],[CLID]])</f>
        <v>7</v>
      </c>
      <c r="E257" s="3" t="str">
        <f>INDEX(Table6[GEOID],MATCH(VolByCLient[CLID],Table6[right],0))</f>
        <v>GEO1004</v>
      </c>
      <c r="F257" s="3" t="str">
        <f>VLOOKUP(VolByCLient[INDEX MATCH],GEONAMES[[#Headers],[#Data],[GEOID]:[GEONAME]],2,FALSE)</f>
        <v>LATAM</v>
      </c>
      <c r="G257" s="7" t="str">
        <f>"Q"&amp;ROUNDUP(MONTH(VolByCLient[[#This Row],[Date]])/3,0)&amp;" "&amp;YEAR(VolByCLient[[#This Row],[Date]])</f>
        <v>Q2 2020</v>
      </c>
      <c r="H257" s="7" t="str">
        <f>VLOOKUP(VolByCLient[[#This Row],[INDEX MATCH]],GEONAMES[[GEOID]:[GEONAME]],2,FALSE)</f>
        <v>LATAM</v>
      </c>
    </row>
    <row r="258" spans="1:8" x14ac:dyDescent="0.25">
      <c r="A258" t="s">
        <v>14</v>
      </c>
      <c r="B258" s="1">
        <v>44043</v>
      </c>
      <c r="C258" s="6">
        <v>308</v>
      </c>
      <c r="D258" s="3">
        <f>LEN(VolByCLient[[#This Row],[CLID]])</f>
        <v>7</v>
      </c>
      <c r="E258" s="3" t="str">
        <f>INDEX(Table6[GEOID],MATCH(VolByCLient[CLID],Table6[right],0))</f>
        <v>GEO1004</v>
      </c>
      <c r="F258" s="3" t="str">
        <f>VLOOKUP(VolByCLient[INDEX MATCH],GEONAMES[[#Headers],[#Data],[GEOID]:[GEONAME]],2,FALSE)</f>
        <v>LATAM</v>
      </c>
      <c r="G258" s="7" t="str">
        <f>"Q"&amp;ROUNDUP(MONTH(VolByCLient[[#This Row],[Date]])/3,0)&amp;" "&amp;YEAR(VolByCLient[[#This Row],[Date]])</f>
        <v>Q3 2020</v>
      </c>
      <c r="H258" s="7" t="str">
        <f>VLOOKUP(VolByCLient[[#This Row],[INDEX MATCH]],GEONAMES[[GEOID]:[GEONAME]],2,FALSE)</f>
        <v>LATAM</v>
      </c>
    </row>
    <row r="259" spans="1:8" x14ac:dyDescent="0.25">
      <c r="A259" t="s">
        <v>14</v>
      </c>
      <c r="B259" s="1">
        <v>44074</v>
      </c>
      <c r="C259" s="6">
        <v>353</v>
      </c>
      <c r="D259" s="3">
        <f>LEN(VolByCLient[[#This Row],[CLID]])</f>
        <v>7</v>
      </c>
      <c r="E259" s="3" t="str">
        <f>INDEX(Table6[GEOID],MATCH(VolByCLient[CLID],Table6[right],0))</f>
        <v>GEO1004</v>
      </c>
      <c r="F259" s="3" t="str">
        <f>VLOOKUP(VolByCLient[INDEX MATCH],GEONAMES[[#Headers],[#Data],[GEOID]:[GEONAME]],2,FALSE)</f>
        <v>LATAM</v>
      </c>
      <c r="G259" s="7" t="str">
        <f>"Q"&amp;ROUNDUP(MONTH(VolByCLient[[#This Row],[Date]])/3,0)&amp;" "&amp;YEAR(VolByCLient[[#This Row],[Date]])</f>
        <v>Q3 2020</v>
      </c>
      <c r="H259" s="7" t="str">
        <f>VLOOKUP(VolByCLient[[#This Row],[INDEX MATCH]],GEONAMES[[GEOID]:[GEONAME]],2,FALSE)</f>
        <v>LATAM</v>
      </c>
    </row>
    <row r="260" spans="1:8" x14ac:dyDescent="0.25">
      <c r="A260" t="s">
        <v>14</v>
      </c>
      <c r="B260" s="1">
        <v>44104</v>
      </c>
      <c r="C260" s="6">
        <v>252</v>
      </c>
      <c r="D260" s="3">
        <f>LEN(VolByCLient[[#This Row],[CLID]])</f>
        <v>7</v>
      </c>
      <c r="E260" s="3" t="str">
        <f>INDEX(Table6[GEOID],MATCH(VolByCLient[CLID],Table6[right],0))</f>
        <v>GEO1004</v>
      </c>
      <c r="F260" s="3" t="str">
        <f>VLOOKUP(VolByCLient[INDEX MATCH],GEONAMES[[#Headers],[#Data],[GEOID]:[GEONAME]],2,FALSE)</f>
        <v>LATAM</v>
      </c>
      <c r="G260" s="7" t="str">
        <f>"Q"&amp;ROUNDUP(MONTH(VolByCLient[[#This Row],[Date]])/3,0)&amp;" "&amp;YEAR(VolByCLient[[#This Row],[Date]])</f>
        <v>Q3 2020</v>
      </c>
      <c r="H260" s="7" t="str">
        <f>VLOOKUP(VolByCLient[[#This Row],[INDEX MATCH]],GEONAMES[[GEOID]:[GEONAME]],2,FALSE)</f>
        <v>LATAM</v>
      </c>
    </row>
    <row r="261" spans="1:8" x14ac:dyDescent="0.25">
      <c r="A261" t="s">
        <v>14</v>
      </c>
      <c r="B261" s="1">
        <v>44135</v>
      </c>
      <c r="C261" s="6">
        <v>402</v>
      </c>
      <c r="D261" s="3">
        <f>LEN(VolByCLient[[#This Row],[CLID]])</f>
        <v>7</v>
      </c>
      <c r="E261" s="3" t="str">
        <f>INDEX(Table6[GEOID],MATCH(VolByCLient[CLID],Table6[right],0))</f>
        <v>GEO1004</v>
      </c>
      <c r="F261" s="3" t="str">
        <f>VLOOKUP(VolByCLient[INDEX MATCH],GEONAMES[[#Headers],[#Data],[GEOID]:[GEONAME]],2,FALSE)</f>
        <v>LATAM</v>
      </c>
      <c r="G261" s="7" t="str">
        <f>"Q"&amp;ROUNDUP(MONTH(VolByCLient[[#This Row],[Date]])/3,0)&amp;" "&amp;YEAR(VolByCLient[[#This Row],[Date]])</f>
        <v>Q4 2020</v>
      </c>
      <c r="H261" s="7" t="str">
        <f>VLOOKUP(VolByCLient[[#This Row],[INDEX MATCH]],GEONAMES[[GEOID]:[GEONAME]],2,FALSE)</f>
        <v>LATAM</v>
      </c>
    </row>
    <row r="262" spans="1:8" x14ac:dyDescent="0.25">
      <c r="A262" t="s">
        <v>14</v>
      </c>
      <c r="B262" s="1">
        <v>44165</v>
      </c>
      <c r="C262" s="6">
        <v>352</v>
      </c>
      <c r="D262" s="3">
        <f>LEN(VolByCLient[[#This Row],[CLID]])</f>
        <v>7</v>
      </c>
      <c r="E262" s="3" t="str">
        <f>INDEX(Table6[GEOID],MATCH(VolByCLient[CLID],Table6[right],0))</f>
        <v>GEO1004</v>
      </c>
      <c r="F262" s="3" t="str">
        <f>VLOOKUP(VolByCLient[INDEX MATCH],GEONAMES[[#Headers],[#Data],[GEOID]:[GEONAME]],2,FALSE)</f>
        <v>LATAM</v>
      </c>
      <c r="G262" s="7" t="str">
        <f>"Q"&amp;ROUNDUP(MONTH(VolByCLient[[#This Row],[Date]])/3,0)&amp;" "&amp;YEAR(VolByCLient[[#This Row],[Date]])</f>
        <v>Q4 2020</v>
      </c>
      <c r="H262" s="7" t="str">
        <f>VLOOKUP(VolByCLient[[#This Row],[INDEX MATCH]],GEONAMES[[GEOID]:[GEONAME]],2,FALSE)</f>
        <v>LATAM</v>
      </c>
    </row>
    <row r="263" spans="1:8" x14ac:dyDescent="0.25">
      <c r="A263" t="s">
        <v>14</v>
      </c>
      <c r="B263" s="1">
        <v>44196</v>
      </c>
      <c r="C263" s="6">
        <v>457</v>
      </c>
      <c r="D263" s="3">
        <f>LEN(VolByCLient[[#This Row],[CLID]])</f>
        <v>7</v>
      </c>
      <c r="E263" s="3" t="str">
        <f>INDEX(Table6[GEOID],MATCH(VolByCLient[CLID],Table6[right],0))</f>
        <v>GEO1004</v>
      </c>
      <c r="F263" s="3" t="str">
        <f>VLOOKUP(VolByCLient[INDEX MATCH],GEONAMES[[#Headers],[#Data],[GEOID]:[GEONAME]],2,FALSE)</f>
        <v>LATAM</v>
      </c>
      <c r="G263" s="7" t="str">
        <f>"Q"&amp;ROUNDUP(MONTH(VolByCLient[[#This Row],[Date]])/3,0)&amp;" "&amp;YEAR(VolByCLient[[#This Row],[Date]])</f>
        <v>Q4 2020</v>
      </c>
      <c r="H263" s="7" t="str">
        <f>VLOOKUP(VolByCLient[[#This Row],[INDEX MATCH]],GEONAMES[[GEOID]:[GEONAME]],2,FALSE)</f>
        <v>LATAM</v>
      </c>
    </row>
    <row r="264" spans="1:8" x14ac:dyDescent="0.25">
      <c r="A264" t="s">
        <v>14</v>
      </c>
      <c r="B264" s="1">
        <v>44377</v>
      </c>
      <c r="C264" s="6">
        <v>472</v>
      </c>
      <c r="D264" s="3">
        <f>LEN(VolByCLient[[#This Row],[CLID]])</f>
        <v>7</v>
      </c>
      <c r="E264" s="3" t="str">
        <f>INDEX(Table6[GEOID],MATCH(VolByCLient[CLID],Table6[right],0))</f>
        <v>GEO1004</v>
      </c>
      <c r="F264" s="3" t="str">
        <f>VLOOKUP(VolByCLient[INDEX MATCH],GEONAMES[[#Headers],[#Data],[GEOID]:[GEONAME]],2,FALSE)</f>
        <v>LATAM</v>
      </c>
      <c r="G264" s="7" t="str">
        <f>"Q"&amp;ROUNDUP(MONTH(VolByCLient[[#This Row],[Date]])/3,0)&amp;" "&amp;YEAR(VolByCLient[[#This Row],[Date]])</f>
        <v>Q2 2021</v>
      </c>
      <c r="H264" s="7" t="str">
        <f>VLOOKUP(VolByCLient[[#This Row],[INDEX MATCH]],GEONAMES[[GEOID]:[GEONAME]],2,FALSE)</f>
        <v>LATAM</v>
      </c>
    </row>
    <row r="265" spans="1:8" x14ac:dyDescent="0.25">
      <c r="A265" t="s">
        <v>14</v>
      </c>
      <c r="B265" s="1">
        <v>44347</v>
      </c>
      <c r="C265" s="6">
        <v>499</v>
      </c>
      <c r="D265" s="3">
        <f>LEN(VolByCLient[[#This Row],[CLID]])</f>
        <v>7</v>
      </c>
      <c r="E265" s="3" t="str">
        <f>INDEX(Table6[GEOID],MATCH(VolByCLient[CLID],Table6[right],0))</f>
        <v>GEO1004</v>
      </c>
      <c r="F265" s="3" t="str">
        <f>VLOOKUP(VolByCLient[INDEX MATCH],GEONAMES[[#Headers],[#Data],[GEOID]:[GEONAME]],2,FALSE)</f>
        <v>LATAM</v>
      </c>
      <c r="G265" s="7" t="str">
        <f>"Q"&amp;ROUNDUP(MONTH(VolByCLient[[#This Row],[Date]])/3,0)&amp;" "&amp;YEAR(VolByCLient[[#This Row],[Date]])</f>
        <v>Q2 2021</v>
      </c>
      <c r="H265" s="7" t="str">
        <f>VLOOKUP(VolByCLient[[#This Row],[INDEX MATCH]],GEONAMES[[GEOID]:[GEONAME]],2,FALSE)</f>
        <v>LATAM</v>
      </c>
    </row>
    <row r="266" spans="1:8" x14ac:dyDescent="0.25">
      <c r="A266" t="s">
        <v>14</v>
      </c>
      <c r="B266" s="1">
        <v>44316</v>
      </c>
      <c r="C266" s="6">
        <v>665</v>
      </c>
      <c r="D266" s="3">
        <f>LEN(VolByCLient[[#This Row],[CLID]])</f>
        <v>7</v>
      </c>
      <c r="E266" s="3" t="str">
        <f>INDEX(Table6[GEOID],MATCH(VolByCLient[CLID],Table6[right],0))</f>
        <v>GEO1004</v>
      </c>
      <c r="F266" s="3" t="str">
        <f>VLOOKUP(VolByCLient[INDEX MATCH],GEONAMES[[#Headers],[#Data],[GEOID]:[GEONAME]],2,FALSE)</f>
        <v>LATAM</v>
      </c>
      <c r="G266" s="7" t="str">
        <f>"Q"&amp;ROUNDUP(MONTH(VolByCLient[[#This Row],[Date]])/3,0)&amp;" "&amp;YEAR(VolByCLient[[#This Row],[Date]])</f>
        <v>Q2 2021</v>
      </c>
      <c r="H266" s="7" t="str">
        <f>VLOOKUP(VolByCLient[[#This Row],[INDEX MATCH]],GEONAMES[[GEOID]:[GEONAME]],2,FALSE)</f>
        <v>LATAM</v>
      </c>
    </row>
    <row r="267" spans="1:8" x14ac:dyDescent="0.25">
      <c r="A267" t="s">
        <v>14</v>
      </c>
      <c r="B267" s="1">
        <v>44286</v>
      </c>
      <c r="C267" s="6">
        <v>459</v>
      </c>
      <c r="D267" s="3">
        <f>LEN(VolByCLient[[#This Row],[CLID]])</f>
        <v>7</v>
      </c>
      <c r="E267" s="3" t="str">
        <f>INDEX(Table6[GEOID],MATCH(VolByCLient[CLID],Table6[right],0))</f>
        <v>GEO1004</v>
      </c>
      <c r="F267" s="3" t="str">
        <f>VLOOKUP(VolByCLient[INDEX MATCH],GEONAMES[[#Headers],[#Data],[GEOID]:[GEONAME]],2,FALSE)</f>
        <v>LATAM</v>
      </c>
      <c r="G267" s="7" t="str">
        <f>"Q"&amp;ROUNDUP(MONTH(VolByCLient[[#This Row],[Date]])/3,0)&amp;" "&amp;YEAR(VolByCLient[[#This Row],[Date]])</f>
        <v>Q1 2021</v>
      </c>
      <c r="H267" s="7" t="str">
        <f>VLOOKUP(VolByCLient[[#This Row],[INDEX MATCH]],GEONAMES[[GEOID]:[GEONAME]],2,FALSE)</f>
        <v>LATAM</v>
      </c>
    </row>
    <row r="268" spans="1:8" x14ac:dyDescent="0.25">
      <c r="A268" t="s">
        <v>14</v>
      </c>
      <c r="B268" s="1">
        <v>44255</v>
      </c>
      <c r="C268" s="6">
        <v>519</v>
      </c>
      <c r="D268" s="3">
        <f>LEN(VolByCLient[[#This Row],[CLID]])</f>
        <v>7</v>
      </c>
      <c r="E268" s="3" t="str">
        <f>INDEX(Table6[GEOID],MATCH(VolByCLient[CLID],Table6[right],0))</f>
        <v>GEO1004</v>
      </c>
      <c r="F268" s="3" t="str">
        <f>VLOOKUP(VolByCLient[INDEX MATCH],GEONAMES[[#Headers],[#Data],[GEOID]:[GEONAME]],2,FALSE)</f>
        <v>LATAM</v>
      </c>
      <c r="G268" s="7" t="str">
        <f>"Q"&amp;ROUNDUP(MONTH(VolByCLient[[#This Row],[Date]])/3,0)&amp;" "&amp;YEAR(VolByCLient[[#This Row],[Date]])</f>
        <v>Q1 2021</v>
      </c>
      <c r="H268" s="7" t="str">
        <f>VLOOKUP(VolByCLient[[#This Row],[INDEX MATCH]],GEONAMES[[GEOID]:[GEONAME]],2,FALSE)</f>
        <v>LATAM</v>
      </c>
    </row>
    <row r="269" spans="1:8" x14ac:dyDescent="0.25">
      <c r="A269" t="s">
        <v>14</v>
      </c>
      <c r="B269" s="1">
        <v>44227</v>
      </c>
      <c r="C269" s="6">
        <v>358</v>
      </c>
      <c r="D269" s="3">
        <f>LEN(VolByCLient[[#This Row],[CLID]])</f>
        <v>7</v>
      </c>
      <c r="E269" s="3" t="str">
        <f>INDEX(Table6[GEOID],MATCH(VolByCLient[CLID],Table6[right],0))</f>
        <v>GEO1004</v>
      </c>
      <c r="F269" s="3" t="str">
        <f>VLOOKUP(VolByCLient[INDEX MATCH],GEONAMES[[#Headers],[#Data],[GEOID]:[GEONAME]],2,FALSE)</f>
        <v>LATAM</v>
      </c>
      <c r="G269" s="7" t="str">
        <f>"Q"&amp;ROUNDUP(MONTH(VolByCLient[[#This Row],[Date]])/3,0)&amp;" "&amp;YEAR(VolByCLient[[#This Row],[Date]])</f>
        <v>Q1 2021</v>
      </c>
      <c r="H269" s="7" t="str">
        <f>VLOOKUP(VolByCLient[[#This Row],[INDEX MATCH]],GEONAMES[[GEOID]:[GEONAME]],2,FALSE)</f>
        <v>LATAM</v>
      </c>
    </row>
    <row r="270" spans="1:8" x14ac:dyDescent="0.25">
      <c r="A270" t="s">
        <v>17</v>
      </c>
      <c r="B270" s="1">
        <v>43861</v>
      </c>
      <c r="C270" s="6">
        <v>20394</v>
      </c>
      <c r="D270" s="3">
        <f>LEN(VolByCLient[[#This Row],[CLID]])</f>
        <v>7</v>
      </c>
      <c r="E270" s="3" t="str">
        <f>INDEX(Table6[GEOID],MATCH(VolByCLient[CLID],Table6[right],0))</f>
        <v>GEO1001</v>
      </c>
      <c r="F270" s="3" t="str">
        <f>VLOOKUP(VolByCLient[INDEX MATCH],GEONAMES[[#Headers],[#Data],[GEOID]:[GEONAME]],2,FALSE)</f>
        <v>NAM</v>
      </c>
      <c r="G270" s="7" t="str">
        <f>"Q"&amp;ROUNDUP(MONTH(VolByCLient[[#This Row],[Date]])/3,0)&amp;" "&amp;YEAR(VolByCLient[[#This Row],[Date]])</f>
        <v>Q1 2020</v>
      </c>
      <c r="H270" s="7" t="str">
        <f>VLOOKUP(VolByCLient[[#This Row],[INDEX MATCH]],GEONAMES[[GEOID]:[GEONAME]],2,FALSE)</f>
        <v>NAM</v>
      </c>
    </row>
    <row r="271" spans="1:8" x14ac:dyDescent="0.25">
      <c r="A271" t="s">
        <v>17</v>
      </c>
      <c r="B271" s="1">
        <v>43890</v>
      </c>
      <c r="C271" s="6">
        <v>22941</v>
      </c>
      <c r="D271" s="3">
        <f>LEN(VolByCLient[[#This Row],[CLID]])</f>
        <v>7</v>
      </c>
      <c r="E271" s="3" t="str">
        <f>INDEX(Table6[GEOID],MATCH(VolByCLient[CLID],Table6[right],0))</f>
        <v>GEO1001</v>
      </c>
      <c r="F271" s="3" t="str">
        <f>VLOOKUP(VolByCLient[INDEX MATCH],GEONAMES[[#Headers],[#Data],[GEOID]:[GEONAME]],2,FALSE)</f>
        <v>NAM</v>
      </c>
      <c r="G271" s="7" t="str">
        <f>"Q"&amp;ROUNDUP(MONTH(VolByCLient[[#This Row],[Date]])/3,0)&amp;" "&amp;YEAR(VolByCLient[[#This Row],[Date]])</f>
        <v>Q1 2020</v>
      </c>
      <c r="H271" s="7" t="str">
        <f>VLOOKUP(VolByCLient[[#This Row],[INDEX MATCH]],GEONAMES[[GEOID]:[GEONAME]],2,FALSE)</f>
        <v>NAM</v>
      </c>
    </row>
    <row r="272" spans="1:8" x14ac:dyDescent="0.25">
      <c r="A272" t="s">
        <v>17</v>
      </c>
      <c r="B272" s="1">
        <v>43921</v>
      </c>
      <c r="C272" s="6">
        <v>25487</v>
      </c>
      <c r="D272" s="3">
        <f>LEN(VolByCLient[[#This Row],[CLID]])</f>
        <v>7</v>
      </c>
      <c r="E272" s="3" t="str">
        <f>INDEX(Table6[GEOID],MATCH(VolByCLient[CLID],Table6[right],0))</f>
        <v>GEO1001</v>
      </c>
      <c r="F272" s="3" t="str">
        <f>VLOOKUP(VolByCLient[INDEX MATCH],GEONAMES[[#Headers],[#Data],[GEOID]:[GEONAME]],2,FALSE)</f>
        <v>NAM</v>
      </c>
      <c r="G272" s="7" t="str">
        <f>"Q"&amp;ROUNDUP(MONTH(VolByCLient[[#This Row],[Date]])/3,0)&amp;" "&amp;YEAR(VolByCLient[[#This Row],[Date]])</f>
        <v>Q1 2020</v>
      </c>
      <c r="H272" s="7" t="str">
        <f>VLOOKUP(VolByCLient[[#This Row],[INDEX MATCH]],GEONAMES[[GEOID]:[GEONAME]],2,FALSE)</f>
        <v>NAM</v>
      </c>
    </row>
    <row r="273" spans="1:8" x14ac:dyDescent="0.25">
      <c r="A273" t="s">
        <v>17</v>
      </c>
      <c r="B273" s="1">
        <v>43951</v>
      </c>
      <c r="C273" s="6">
        <v>30586</v>
      </c>
      <c r="D273" s="3">
        <f>LEN(VolByCLient[[#This Row],[CLID]])</f>
        <v>7</v>
      </c>
      <c r="E273" s="3" t="str">
        <f>INDEX(Table6[GEOID],MATCH(VolByCLient[CLID],Table6[right],0))</f>
        <v>GEO1001</v>
      </c>
      <c r="F273" s="3" t="str">
        <f>VLOOKUP(VolByCLient[INDEX MATCH],GEONAMES[[#Headers],[#Data],[GEOID]:[GEONAME]],2,FALSE)</f>
        <v>NAM</v>
      </c>
      <c r="G273" s="7" t="str">
        <f>"Q"&amp;ROUNDUP(MONTH(VolByCLient[[#This Row],[Date]])/3,0)&amp;" "&amp;YEAR(VolByCLient[[#This Row],[Date]])</f>
        <v>Q2 2020</v>
      </c>
      <c r="H273" s="7" t="str">
        <f>VLOOKUP(VolByCLient[[#This Row],[INDEX MATCH]],GEONAMES[[GEOID]:[GEONAME]],2,FALSE)</f>
        <v>NAM</v>
      </c>
    </row>
    <row r="274" spans="1:8" x14ac:dyDescent="0.25">
      <c r="A274" t="s">
        <v>17</v>
      </c>
      <c r="B274" s="1">
        <v>43982</v>
      </c>
      <c r="C274" s="6">
        <v>28040</v>
      </c>
      <c r="D274" s="3">
        <f>LEN(VolByCLient[[#This Row],[CLID]])</f>
        <v>7</v>
      </c>
      <c r="E274" s="3" t="str">
        <f>INDEX(Table6[GEOID],MATCH(VolByCLient[CLID],Table6[right],0))</f>
        <v>GEO1001</v>
      </c>
      <c r="F274" s="3" t="str">
        <f>VLOOKUP(VolByCLient[INDEX MATCH],GEONAMES[[#Headers],[#Data],[GEOID]:[GEONAME]],2,FALSE)</f>
        <v>NAM</v>
      </c>
      <c r="G274" s="7" t="str">
        <f>"Q"&amp;ROUNDUP(MONTH(VolByCLient[[#This Row],[Date]])/3,0)&amp;" "&amp;YEAR(VolByCLient[[#This Row],[Date]])</f>
        <v>Q2 2020</v>
      </c>
      <c r="H274" s="7" t="str">
        <f>VLOOKUP(VolByCLient[[#This Row],[INDEX MATCH]],GEONAMES[[GEOID]:[GEONAME]],2,FALSE)</f>
        <v>NAM</v>
      </c>
    </row>
    <row r="275" spans="1:8" x14ac:dyDescent="0.25">
      <c r="A275" t="s">
        <v>17</v>
      </c>
      <c r="B275" s="1">
        <v>44012</v>
      </c>
      <c r="C275" s="6">
        <v>20393</v>
      </c>
      <c r="D275" s="3">
        <f>LEN(VolByCLient[[#This Row],[CLID]])</f>
        <v>7</v>
      </c>
      <c r="E275" s="3" t="str">
        <f>INDEX(Table6[GEOID],MATCH(VolByCLient[CLID],Table6[right],0))</f>
        <v>GEO1001</v>
      </c>
      <c r="F275" s="3" t="str">
        <f>VLOOKUP(VolByCLient[INDEX MATCH],GEONAMES[[#Headers],[#Data],[GEOID]:[GEONAME]],2,FALSE)</f>
        <v>NAM</v>
      </c>
      <c r="G275" s="7" t="str">
        <f>"Q"&amp;ROUNDUP(MONTH(VolByCLient[[#This Row],[Date]])/3,0)&amp;" "&amp;YEAR(VolByCLient[[#This Row],[Date]])</f>
        <v>Q2 2020</v>
      </c>
      <c r="H275" s="7" t="str">
        <f>VLOOKUP(VolByCLient[[#This Row],[INDEX MATCH]],GEONAMES[[GEOID]:[GEONAME]],2,FALSE)</f>
        <v>NAM</v>
      </c>
    </row>
    <row r="276" spans="1:8" x14ac:dyDescent="0.25">
      <c r="A276" t="s">
        <v>17</v>
      </c>
      <c r="B276" s="1">
        <v>44043</v>
      </c>
      <c r="C276" s="6">
        <v>17841</v>
      </c>
      <c r="D276" s="3">
        <f>LEN(VolByCLient[[#This Row],[CLID]])</f>
        <v>7</v>
      </c>
      <c r="E276" s="3" t="str">
        <f>INDEX(Table6[GEOID],MATCH(VolByCLient[CLID],Table6[right],0))</f>
        <v>GEO1001</v>
      </c>
      <c r="F276" s="3" t="str">
        <f>VLOOKUP(VolByCLient[INDEX MATCH],GEONAMES[[#Headers],[#Data],[GEOID]:[GEONAME]],2,FALSE)</f>
        <v>NAM</v>
      </c>
      <c r="G276" s="7" t="str">
        <f>"Q"&amp;ROUNDUP(MONTH(VolByCLient[[#This Row],[Date]])/3,0)&amp;" "&amp;YEAR(VolByCLient[[#This Row],[Date]])</f>
        <v>Q3 2020</v>
      </c>
      <c r="H276" s="7" t="str">
        <f>VLOOKUP(VolByCLient[[#This Row],[INDEX MATCH]],GEONAMES[[GEOID]:[GEONAME]],2,FALSE)</f>
        <v>NAM</v>
      </c>
    </row>
    <row r="277" spans="1:8" x14ac:dyDescent="0.25">
      <c r="A277" t="s">
        <v>17</v>
      </c>
      <c r="B277" s="1">
        <v>44074</v>
      </c>
      <c r="C277" s="6">
        <v>15298</v>
      </c>
      <c r="D277" s="3">
        <f>LEN(VolByCLient[[#This Row],[CLID]])</f>
        <v>7</v>
      </c>
      <c r="E277" s="3" t="str">
        <f>INDEX(Table6[GEOID],MATCH(VolByCLient[CLID],Table6[right],0))</f>
        <v>GEO1001</v>
      </c>
      <c r="F277" s="3" t="str">
        <f>VLOOKUP(VolByCLient[INDEX MATCH],GEONAMES[[#Headers],[#Data],[GEOID]:[GEONAME]],2,FALSE)</f>
        <v>NAM</v>
      </c>
      <c r="G277" s="7" t="str">
        <f>"Q"&amp;ROUNDUP(MONTH(VolByCLient[[#This Row],[Date]])/3,0)&amp;" "&amp;YEAR(VolByCLient[[#This Row],[Date]])</f>
        <v>Q3 2020</v>
      </c>
      <c r="H277" s="7" t="str">
        <f>VLOOKUP(VolByCLient[[#This Row],[INDEX MATCH]],GEONAMES[[GEOID]:[GEONAME]],2,FALSE)</f>
        <v>NAM</v>
      </c>
    </row>
    <row r="278" spans="1:8" x14ac:dyDescent="0.25">
      <c r="A278" t="s">
        <v>17</v>
      </c>
      <c r="B278" s="1">
        <v>44104</v>
      </c>
      <c r="C278" s="6">
        <v>15295</v>
      </c>
      <c r="D278" s="3">
        <f>LEN(VolByCLient[[#This Row],[CLID]])</f>
        <v>7</v>
      </c>
      <c r="E278" s="3" t="str">
        <f>INDEX(Table6[GEOID],MATCH(VolByCLient[CLID],Table6[right],0))</f>
        <v>GEO1001</v>
      </c>
      <c r="F278" s="3" t="str">
        <f>VLOOKUP(VolByCLient[INDEX MATCH],GEONAMES[[#Headers],[#Data],[GEOID]:[GEONAME]],2,FALSE)</f>
        <v>NAM</v>
      </c>
      <c r="G278" s="7" t="str">
        <f>"Q"&amp;ROUNDUP(MONTH(VolByCLient[[#This Row],[Date]])/3,0)&amp;" "&amp;YEAR(VolByCLient[[#This Row],[Date]])</f>
        <v>Q3 2020</v>
      </c>
      <c r="H278" s="7" t="str">
        <f>VLOOKUP(VolByCLient[[#This Row],[INDEX MATCH]],GEONAMES[[GEOID]:[GEONAME]],2,FALSE)</f>
        <v>NAM</v>
      </c>
    </row>
    <row r="279" spans="1:8" x14ac:dyDescent="0.25">
      <c r="A279" t="s">
        <v>17</v>
      </c>
      <c r="B279" s="1">
        <v>44135</v>
      </c>
      <c r="C279" s="6">
        <v>17846</v>
      </c>
      <c r="D279" s="3">
        <f>LEN(VolByCLient[[#This Row],[CLID]])</f>
        <v>7</v>
      </c>
      <c r="E279" s="3" t="str">
        <f>INDEX(Table6[GEOID],MATCH(VolByCLient[CLID],Table6[right],0))</f>
        <v>GEO1001</v>
      </c>
      <c r="F279" s="3" t="str">
        <f>VLOOKUP(VolByCLient[INDEX MATCH],GEONAMES[[#Headers],[#Data],[GEOID]:[GEONAME]],2,FALSE)</f>
        <v>NAM</v>
      </c>
      <c r="G279" s="7" t="str">
        <f>"Q"&amp;ROUNDUP(MONTH(VolByCLient[[#This Row],[Date]])/3,0)&amp;" "&amp;YEAR(VolByCLient[[#This Row],[Date]])</f>
        <v>Q4 2020</v>
      </c>
      <c r="H279" s="7" t="str">
        <f>VLOOKUP(VolByCLient[[#This Row],[INDEX MATCH]],GEONAMES[[GEOID]:[GEONAME]],2,FALSE)</f>
        <v>NAM</v>
      </c>
    </row>
    <row r="280" spans="1:8" x14ac:dyDescent="0.25">
      <c r="A280" t="s">
        <v>17</v>
      </c>
      <c r="B280" s="1">
        <v>44165</v>
      </c>
      <c r="C280" s="6">
        <v>20388</v>
      </c>
      <c r="D280" s="3">
        <f>LEN(VolByCLient[[#This Row],[CLID]])</f>
        <v>7</v>
      </c>
      <c r="E280" s="3" t="str">
        <f>INDEX(Table6[GEOID],MATCH(VolByCLient[CLID],Table6[right],0))</f>
        <v>GEO1001</v>
      </c>
      <c r="F280" s="3" t="str">
        <f>VLOOKUP(VolByCLient[INDEX MATCH],GEONAMES[[#Headers],[#Data],[GEOID]:[GEONAME]],2,FALSE)</f>
        <v>NAM</v>
      </c>
      <c r="G280" s="7" t="str">
        <f>"Q"&amp;ROUNDUP(MONTH(VolByCLient[[#This Row],[Date]])/3,0)&amp;" "&amp;YEAR(VolByCLient[[#This Row],[Date]])</f>
        <v>Q4 2020</v>
      </c>
      <c r="H280" s="7" t="str">
        <f>VLOOKUP(VolByCLient[[#This Row],[INDEX MATCH]],GEONAMES[[GEOID]:[GEONAME]],2,FALSE)</f>
        <v>NAM</v>
      </c>
    </row>
    <row r="281" spans="1:8" x14ac:dyDescent="0.25">
      <c r="A281" t="s">
        <v>17</v>
      </c>
      <c r="B281" s="1">
        <v>44196</v>
      </c>
      <c r="C281" s="6">
        <v>20391</v>
      </c>
      <c r="D281" s="3">
        <f>LEN(VolByCLient[[#This Row],[CLID]])</f>
        <v>7</v>
      </c>
      <c r="E281" s="3" t="str">
        <f>INDEX(Table6[GEOID],MATCH(VolByCLient[CLID],Table6[right],0))</f>
        <v>GEO1001</v>
      </c>
      <c r="F281" s="3" t="str">
        <f>VLOOKUP(VolByCLient[INDEX MATCH],GEONAMES[[#Headers],[#Data],[GEOID]:[GEONAME]],2,FALSE)</f>
        <v>NAM</v>
      </c>
      <c r="G281" s="7" t="str">
        <f>"Q"&amp;ROUNDUP(MONTH(VolByCLient[[#This Row],[Date]])/3,0)&amp;" "&amp;YEAR(VolByCLient[[#This Row],[Date]])</f>
        <v>Q4 2020</v>
      </c>
      <c r="H281" s="7" t="str">
        <f>VLOOKUP(VolByCLient[[#This Row],[INDEX MATCH]],GEONAMES[[GEOID]:[GEONAME]],2,FALSE)</f>
        <v>NAM</v>
      </c>
    </row>
    <row r="282" spans="1:8" x14ac:dyDescent="0.25">
      <c r="A282" t="s">
        <v>17</v>
      </c>
      <c r="B282" s="1">
        <v>44377</v>
      </c>
      <c r="C282" s="6">
        <v>20289</v>
      </c>
      <c r="D282" s="3">
        <f>LEN(VolByCLient[[#This Row],[CLID]])</f>
        <v>7</v>
      </c>
      <c r="E282" s="3" t="str">
        <f>INDEX(Table6[GEOID],MATCH(VolByCLient[CLID],Table6[right],0))</f>
        <v>GEO1001</v>
      </c>
      <c r="F282" s="3" t="str">
        <f>VLOOKUP(VolByCLient[INDEX MATCH],GEONAMES[[#Headers],[#Data],[GEOID]:[GEONAME]],2,FALSE)</f>
        <v>NAM</v>
      </c>
      <c r="G282" s="7" t="str">
        <f>"Q"&amp;ROUNDUP(MONTH(VolByCLient[[#This Row],[Date]])/3,0)&amp;" "&amp;YEAR(VolByCLient[[#This Row],[Date]])</f>
        <v>Q2 2021</v>
      </c>
      <c r="H282" s="7" t="str">
        <f>VLOOKUP(VolByCLient[[#This Row],[INDEX MATCH]],GEONAMES[[GEOID]:[GEONAME]],2,FALSE)</f>
        <v>NAM</v>
      </c>
    </row>
    <row r="283" spans="1:8" x14ac:dyDescent="0.25">
      <c r="A283" t="s">
        <v>17</v>
      </c>
      <c r="B283" s="1">
        <v>44347</v>
      </c>
      <c r="C283" s="6">
        <v>29437</v>
      </c>
      <c r="D283" s="3">
        <f>LEN(VolByCLient[[#This Row],[CLID]])</f>
        <v>7</v>
      </c>
      <c r="E283" s="3" t="str">
        <f>INDEX(Table6[GEOID],MATCH(VolByCLient[CLID],Table6[right],0))</f>
        <v>GEO1001</v>
      </c>
      <c r="F283" s="3" t="str">
        <f>VLOOKUP(VolByCLient[INDEX MATCH],GEONAMES[[#Headers],[#Data],[GEOID]:[GEONAME]],2,FALSE)</f>
        <v>NAM</v>
      </c>
      <c r="G283" s="7" t="str">
        <f>"Q"&amp;ROUNDUP(MONTH(VolByCLient[[#This Row],[Date]])/3,0)&amp;" "&amp;YEAR(VolByCLient[[#This Row],[Date]])</f>
        <v>Q2 2021</v>
      </c>
      <c r="H283" s="7" t="str">
        <f>VLOOKUP(VolByCLient[[#This Row],[INDEX MATCH]],GEONAMES[[GEOID]:[GEONAME]],2,FALSE)</f>
        <v>NAM</v>
      </c>
    </row>
    <row r="284" spans="1:8" x14ac:dyDescent="0.25">
      <c r="A284" t="s">
        <v>17</v>
      </c>
      <c r="B284" s="1">
        <v>44316</v>
      </c>
      <c r="C284" s="6">
        <v>32113</v>
      </c>
      <c r="D284" s="3">
        <f>LEN(VolByCLient[[#This Row],[CLID]])</f>
        <v>7</v>
      </c>
      <c r="E284" s="3" t="str">
        <f>INDEX(Table6[GEOID],MATCH(VolByCLient[CLID],Table6[right],0))</f>
        <v>GEO1001</v>
      </c>
      <c r="F284" s="3" t="str">
        <f>VLOOKUP(VolByCLient[INDEX MATCH],GEONAMES[[#Headers],[#Data],[GEOID]:[GEONAME]],2,FALSE)</f>
        <v>NAM</v>
      </c>
      <c r="G284" s="7" t="str">
        <f>"Q"&amp;ROUNDUP(MONTH(VolByCLient[[#This Row],[Date]])/3,0)&amp;" "&amp;YEAR(VolByCLient[[#This Row],[Date]])</f>
        <v>Q2 2021</v>
      </c>
      <c r="H284" s="7" t="str">
        <f>VLOOKUP(VolByCLient[[#This Row],[INDEX MATCH]],GEONAMES[[GEOID]:[GEONAME]],2,FALSE)</f>
        <v>NAM</v>
      </c>
    </row>
    <row r="285" spans="1:8" x14ac:dyDescent="0.25">
      <c r="A285" t="s">
        <v>17</v>
      </c>
      <c r="B285" s="1">
        <v>44286</v>
      </c>
      <c r="C285" s="6">
        <v>26762</v>
      </c>
      <c r="D285" s="3">
        <f>LEN(VolByCLient[[#This Row],[CLID]])</f>
        <v>7</v>
      </c>
      <c r="E285" s="3" t="str">
        <f>INDEX(Table6[GEOID],MATCH(VolByCLient[CLID],Table6[right],0))</f>
        <v>GEO1001</v>
      </c>
      <c r="F285" s="3" t="str">
        <f>VLOOKUP(VolByCLient[INDEX MATCH],GEONAMES[[#Headers],[#Data],[GEOID]:[GEONAME]],2,FALSE)</f>
        <v>NAM</v>
      </c>
      <c r="G285" s="7" t="str">
        <f>"Q"&amp;ROUNDUP(MONTH(VolByCLient[[#This Row],[Date]])/3,0)&amp;" "&amp;YEAR(VolByCLient[[#This Row],[Date]])</f>
        <v>Q1 2021</v>
      </c>
      <c r="H285" s="7" t="str">
        <f>VLOOKUP(VolByCLient[[#This Row],[INDEX MATCH]],GEONAMES[[GEOID]:[GEONAME]],2,FALSE)</f>
        <v>NAM</v>
      </c>
    </row>
    <row r="286" spans="1:8" x14ac:dyDescent="0.25">
      <c r="A286" t="s">
        <v>17</v>
      </c>
      <c r="B286" s="1">
        <v>44255</v>
      </c>
      <c r="C286" s="6">
        <v>22713</v>
      </c>
      <c r="D286" s="3">
        <f>LEN(VolByCLient[[#This Row],[CLID]])</f>
        <v>7</v>
      </c>
      <c r="E286" s="3" t="str">
        <f>INDEX(Table6[GEOID],MATCH(VolByCLient[CLID],Table6[right],0))</f>
        <v>GEO1001</v>
      </c>
      <c r="F286" s="3" t="str">
        <f>VLOOKUP(VolByCLient[INDEX MATCH],GEONAMES[[#Headers],[#Data],[GEOID]:[GEONAME]],2,FALSE)</f>
        <v>NAM</v>
      </c>
      <c r="G286" s="7" t="str">
        <f>"Q"&amp;ROUNDUP(MONTH(VolByCLient[[#This Row],[Date]])/3,0)&amp;" "&amp;YEAR(VolByCLient[[#This Row],[Date]])</f>
        <v>Q1 2021</v>
      </c>
      <c r="H286" s="7" t="str">
        <f>VLOOKUP(VolByCLient[[#This Row],[INDEX MATCH]],GEONAMES[[GEOID]:[GEONAME]],2,FALSE)</f>
        <v>NAM</v>
      </c>
    </row>
    <row r="287" spans="1:8" x14ac:dyDescent="0.25">
      <c r="A287" t="s">
        <v>17</v>
      </c>
      <c r="B287" s="1">
        <v>44227</v>
      </c>
      <c r="C287" s="6">
        <v>20286</v>
      </c>
      <c r="D287" s="3">
        <f>LEN(VolByCLient[[#This Row],[CLID]])</f>
        <v>7</v>
      </c>
      <c r="E287" s="3" t="str">
        <f>INDEX(Table6[GEOID],MATCH(VolByCLient[CLID],Table6[right],0))</f>
        <v>GEO1001</v>
      </c>
      <c r="F287" s="3" t="str">
        <f>VLOOKUP(VolByCLient[INDEX MATCH],GEONAMES[[#Headers],[#Data],[GEOID]:[GEONAME]],2,FALSE)</f>
        <v>NAM</v>
      </c>
      <c r="G287" s="7" t="str">
        <f>"Q"&amp;ROUNDUP(MONTH(VolByCLient[[#This Row],[Date]])/3,0)&amp;" "&amp;YEAR(VolByCLient[[#This Row],[Date]])</f>
        <v>Q1 2021</v>
      </c>
      <c r="H287" s="7" t="str">
        <f>VLOOKUP(VolByCLient[[#This Row],[INDEX MATCH]],GEONAMES[[GEOID]:[GEONAME]],2,FALSE)</f>
        <v>NAM</v>
      </c>
    </row>
    <row r="288" spans="1:8" x14ac:dyDescent="0.25">
      <c r="A288" t="s">
        <v>8</v>
      </c>
      <c r="B288" s="1">
        <v>43861</v>
      </c>
      <c r="C288" s="6">
        <v>11682</v>
      </c>
      <c r="D288" s="3">
        <f>LEN(VolByCLient[[#This Row],[CLID]])</f>
        <v>7</v>
      </c>
      <c r="E288" s="3" t="str">
        <f>INDEX(Table6[GEOID],MATCH(VolByCLient[CLID],Table6[right],0))</f>
        <v>GEO1004</v>
      </c>
      <c r="F288" s="3" t="str">
        <f>VLOOKUP(VolByCLient[INDEX MATCH],GEONAMES[[#Headers],[#Data],[GEOID]:[GEONAME]],2,FALSE)</f>
        <v>LATAM</v>
      </c>
      <c r="G288" s="7" t="str">
        <f>"Q"&amp;ROUNDUP(MONTH(VolByCLient[[#This Row],[Date]])/3,0)&amp;" "&amp;YEAR(VolByCLient[[#This Row],[Date]])</f>
        <v>Q1 2020</v>
      </c>
      <c r="H288" s="7" t="str">
        <f>VLOOKUP(VolByCLient[[#This Row],[INDEX MATCH]],GEONAMES[[GEOID]:[GEONAME]],2,FALSE)</f>
        <v>LATAM</v>
      </c>
    </row>
    <row r="289" spans="1:8" x14ac:dyDescent="0.25">
      <c r="A289" t="s">
        <v>8</v>
      </c>
      <c r="B289" s="1">
        <v>43890</v>
      </c>
      <c r="C289" s="6">
        <v>14802</v>
      </c>
      <c r="D289" s="3">
        <f>LEN(VolByCLient[[#This Row],[CLID]])</f>
        <v>7</v>
      </c>
      <c r="E289" s="3" t="str">
        <f>INDEX(Table6[GEOID],MATCH(VolByCLient[CLID],Table6[right],0))</f>
        <v>GEO1004</v>
      </c>
      <c r="F289" s="3" t="str">
        <f>VLOOKUP(VolByCLient[INDEX MATCH],GEONAMES[[#Headers],[#Data],[GEOID]:[GEONAME]],2,FALSE)</f>
        <v>LATAM</v>
      </c>
      <c r="G289" s="7" t="str">
        <f>"Q"&amp;ROUNDUP(MONTH(VolByCLient[[#This Row],[Date]])/3,0)&amp;" "&amp;YEAR(VolByCLient[[#This Row],[Date]])</f>
        <v>Q1 2020</v>
      </c>
      <c r="H289" s="7" t="str">
        <f>VLOOKUP(VolByCLient[[#This Row],[INDEX MATCH]],GEONAMES[[GEOID]:[GEONAME]],2,FALSE)</f>
        <v>LATAM</v>
      </c>
    </row>
    <row r="290" spans="1:8" x14ac:dyDescent="0.25">
      <c r="A290" t="s">
        <v>8</v>
      </c>
      <c r="B290" s="1">
        <v>43921</v>
      </c>
      <c r="C290" s="6">
        <v>14798</v>
      </c>
      <c r="D290" s="3">
        <f>LEN(VolByCLient[[#This Row],[CLID]])</f>
        <v>7</v>
      </c>
      <c r="E290" s="3" t="str">
        <f>INDEX(Table6[GEOID],MATCH(VolByCLient[CLID],Table6[right],0))</f>
        <v>GEO1004</v>
      </c>
      <c r="F290" s="3" t="str">
        <f>VLOOKUP(VolByCLient[INDEX MATCH],GEONAMES[[#Headers],[#Data],[GEOID]:[GEONAME]],2,FALSE)</f>
        <v>LATAM</v>
      </c>
      <c r="G290" s="7" t="str">
        <f>"Q"&amp;ROUNDUP(MONTH(VolByCLient[[#This Row],[Date]])/3,0)&amp;" "&amp;YEAR(VolByCLient[[#This Row],[Date]])</f>
        <v>Q1 2020</v>
      </c>
      <c r="H290" s="7" t="str">
        <f>VLOOKUP(VolByCLient[[#This Row],[INDEX MATCH]],GEONAMES[[GEOID]:[GEONAME]],2,FALSE)</f>
        <v>LATAM</v>
      </c>
    </row>
    <row r="291" spans="1:8" x14ac:dyDescent="0.25">
      <c r="A291" t="s">
        <v>8</v>
      </c>
      <c r="B291" s="1">
        <v>43951</v>
      </c>
      <c r="C291" s="6">
        <v>19470</v>
      </c>
      <c r="D291" s="3">
        <f>LEN(VolByCLient[[#This Row],[CLID]])</f>
        <v>7</v>
      </c>
      <c r="E291" s="3" t="str">
        <f>INDEX(Table6[GEOID],MATCH(VolByCLient[CLID],Table6[right],0))</f>
        <v>GEO1004</v>
      </c>
      <c r="F291" s="3" t="str">
        <f>VLOOKUP(VolByCLient[INDEX MATCH],GEONAMES[[#Headers],[#Data],[GEOID]:[GEONAME]],2,FALSE)</f>
        <v>LATAM</v>
      </c>
      <c r="G291" s="7" t="str">
        <f>"Q"&amp;ROUNDUP(MONTH(VolByCLient[[#This Row],[Date]])/3,0)&amp;" "&amp;YEAR(VolByCLient[[#This Row],[Date]])</f>
        <v>Q2 2020</v>
      </c>
      <c r="H291" s="7" t="str">
        <f>VLOOKUP(VolByCLient[[#This Row],[INDEX MATCH]],GEONAMES[[GEOID]:[GEONAME]],2,FALSE)</f>
        <v>LATAM</v>
      </c>
    </row>
    <row r="292" spans="1:8" x14ac:dyDescent="0.25">
      <c r="A292" t="s">
        <v>8</v>
      </c>
      <c r="B292" s="1">
        <v>43982</v>
      </c>
      <c r="C292" s="6">
        <v>16356</v>
      </c>
      <c r="D292" s="3">
        <f>LEN(VolByCLient[[#This Row],[CLID]])</f>
        <v>7</v>
      </c>
      <c r="E292" s="3" t="str">
        <f>INDEX(Table6[GEOID],MATCH(VolByCLient[CLID],Table6[right],0))</f>
        <v>GEO1004</v>
      </c>
      <c r="F292" s="3" t="str">
        <f>VLOOKUP(VolByCLient[INDEX MATCH],GEONAMES[[#Headers],[#Data],[GEOID]:[GEONAME]],2,FALSE)</f>
        <v>LATAM</v>
      </c>
      <c r="G292" s="7" t="str">
        <f>"Q"&amp;ROUNDUP(MONTH(VolByCLient[[#This Row],[Date]])/3,0)&amp;" "&amp;YEAR(VolByCLient[[#This Row],[Date]])</f>
        <v>Q2 2020</v>
      </c>
      <c r="H292" s="7" t="str">
        <f>VLOOKUP(VolByCLient[[#This Row],[INDEX MATCH]],GEONAMES[[GEOID]:[GEONAME]],2,FALSE)</f>
        <v>LATAM</v>
      </c>
    </row>
    <row r="293" spans="1:8" x14ac:dyDescent="0.25">
      <c r="A293" t="s">
        <v>8</v>
      </c>
      <c r="B293" s="1">
        <v>44012</v>
      </c>
      <c r="C293" s="6">
        <v>13245</v>
      </c>
      <c r="D293" s="3">
        <f>LEN(VolByCLient[[#This Row],[CLID]])</f>
        <v>7</v>
      </c>
      <c r="E293" s="3" t="str">
        <f>INDEX(Table6[GEOID],MATCH(VolByCLient[CLID],Table6[right],0))</f>
        <v>GEO1004</v>
      </c>
      <c r="F293" s="3" t="str">
        <f>VLOOKUP(VolByCLient[INDEX MATCH],GEONAMES[[#Headers],[#Data],[GEOID]:[GEONAME]],2,FALSE)</f>
        <v>LATAM</v>
      </c>
      <c r="G293" s="7" t="str">
        <f>"Q"&amp;ROUNDUP(MONTH(VolByCLient[[#This Row],[Date]])/3,0)&amp;" "&amp;YEAR(VolByCLient[[#This Row],[Date]])</f>
        <v>Q2 2020</v>
      </c>
      <c r="H293" s="7" t="str">
        <f>VLOOKUP(VolByCLient[[#This Row],[INDEX MATCH]],GEONAMES[[GEOID]:[GEONAME]],2,FALSE)</f>
        <v>LATAM</v>
      </c>
    </row>
    <row r="294" spans="1:8" x14ac:dyDescent="0.25">
      <c r="A294" t="s">
        <v>8</v>
      </c>
      <c r="B294" s="1">
        <v>44043</v>
      </c>
      <c r="C294" s="6">
        <v>10130</v>
      </c>
      <c r="D294" s="3">
        <f>LEN(VolByCLient[[#This Row],[CLID]])</f>
        <v>7</v>
      </c>
      <c r="E294" s="3" t="str">
        <f>INDEX(Table6[GEOID],MATCH(VolByCLient[CLID],Table6[right],0))</f>
        <v>GEO1004</v>
      </c>
      <c r="F294" s="3" t="str">
        <f>VLOOKUP(VolByCLient[INDEX MATCH],GEONAMES[[#Headers],[#Data],[GEOID]:[GEONAME]],2,FALSE)</f>
        <v>LATAM</v>
      </c>
      <c r="G294" s="7" t="str">
        <f>"Q"&amp;ROUNDUP(MONTH(VolByCLient[[#This Row],[Date]])/3,0)&amp;" "&amp;YEAR(VolByCLient[[#This Row],[Date]])</f>
        <v>Q3 2020</v>
      </c>
      <c r="H294" s="7" t="str">
        <f>VLOOKUP(VolByCLient[[#This Row],[INDEX MATCH]],GEONAMES[[GEOID]:[GEONAME]],2,FALSE)</f>
        <v>LATAM</v>
      </c>
    </row>
    <row r="295" spans="1:8" x14ac:dyDescent="0.25">
      <c r="A295" t="s">
        <v>8</v>
      </c>
      <c r="B295" s="1">
        <v>44074</v>
      </c>
      <c r="C295" s="6">
        <v>10124</v>
      </c>
      <c r="D295" s="3">
        <f>LEN(VolByCLient[[#This Row],[CLID]])</f>
        <v>7</v>
      </c>
      <c r="E295" s="3" t="str">
        <f>INDEX(Table6[GEOID],MATCH(VolByCLient[CLID],Table6[right],0))</f>
        <v>GEO1004</v>
      </c>
      <c r="F295" s="3" t="str">
        <f>VLOOKUP(VolByCLient[INDEX MATCH],GEONAMES[[#Headers],[#Data],[GEOID]:[GEONAME]],2,FALSE)</f>
        <v>LATAM</v>
      </c>
      <c r="G295" s="7" t="str">
        <f>"Q"&amp;ROUNDUP(MONTH(VolByCLient[[#This Row],[Date]])/3,0)&amp;" "&amp;YEAR(VolByCLient[[#This Row],[Date]])</f>
        <v>Q3 2020</v>
      </c>
      <c r="H295" s="7" t="str">
        <f>VLOOKUP(VolByCLient[[#This Row],[INDEX MATCH]],GEONAMES[[GEOID]:[GEONAME]],2,FALSE)</f>
        <v>LATAM</v>
      </c>
    </row>
    <row r="296" spans="1:8" x14ac:dyDescent="0.25">
      <c r="A296" t="s">
        <v>8</v>
      </c>
      <c r="B296" s="1">
        <v>44104</v>
      </c>
      <c r="C296" s="6">
        <v>8573</v>
      </c>
      <c r="D296" s="3">
        <f>LEN(VolByCLient[[#This Row],[CLID]])</f>
        <v>7</v>
      </c>
      <c r="E296" s="3" t="str">
        <f>INDEX(Table6[GEOID],MATCH(VolByCLient[CLID],Table6[right],0))</f>
        <v>GEO1004</v>
      </c>
      <c r="F296" s="3" t="str">
        <f>VLOOKUP(VolByCLient[INDEX MATCH],GEONAMES[[#Headers],[#Data],[GEOID]:[GEONAME]],2,FALSE)</f>
        <v>LATAM</v>
      </c>
      <c r="G296" s="7" t="str">
        <f>"Q"&amp;ROUNDUP(MONTH(VolByCLient[[#This Row],[Date]])/3,0)&amp;" "&amp;YEAR(VolByCLient[[#This Row],[Date]])</f>
        <v>Q3 2020</v>
      </c>
      <c r="H296" s="7" t="str">
        <f>VLOOKUP(VolByCLient[[#This Row],[INDEX MATCH]],GEONAMES[[GEOID]:[GEONAME]],2,FALSE)</f>
        <v>LATAM</v>
      </c>
    </row>
    <row r="297" spans="1:8" x14ac:dyDescent="0.25">
      <c r="A297" t="s">
        <v>8</v>
      </c>
      <c r="B297" s="1">
        <v>44135</v>
      </c>
      <c r="C297" s="6">
        <v>11682</v>
      </c>
      <c r="D297" s="3">
        <f>LEN(VolByCLient[[#This Row],[CLID]])</f>
        <v>7</v>
      </c>
      <c r="E297" s="3" t="str">
        <f>INDEX(Table6[GEOID],MATCH(VolByCLient[CLID],Table6[right],0))</f>
        <v>GEO1004</v>
      </c>
      <c r="F297" s="3" t="str">
        <f>VLOOKUP(VolByCLient[INDEX MATCH],GEONAMES[[#Headers],[#Data],[GEOID]:[GEONAME]],2,FALSE)</f>
        <v>LATAM</v>
      </c>
      <c r="G297" s="7" t="str">
        <f>"Q"&amp;ROUNDUP(MONTH(VolByCLient[[#This Row],[Date]])/3,0)&amp;" "&amp;YEAR(VolByCLient[[#This Row],[Date]])</f>
        <v>Q4 2020</v>
      </c>
      <c r="H297" s="7" t="str">
        <f>VLOOKUP(VolByCLient[[#This Row],[INDEX MATCH]],GEONAMES[[GEOID]:[GEONAME]],2,FALSE)</f>
        <v>LATAM</v>
      </c>
    </row>
    <row r="298" spans="1:8" x14ac:dyDescent="0.25">
      <c r="A298" t="s">
        <v>8</v>
      </c>
      <c r="B298" s="1">
        <v>44165</v>
      </c>
      <c r="C298" s="6">
        <v>11686</v>
      </c>
      <c r="D298" s="3">
        <f>LEN(VolByCLient[[#This Row],[CLID]])</f>
        <v>7</v>
      </c>
      <c r="E298" s="3" t="str">
        <f>INDEX(Table6[GEOID],MATCH(VolByCLient[CLID],Table6[right],0))</f>
        <v>GEO1004</v>
      </c>
      <c r="F298" s="3" t="str">
        <f>VLOOKUP(VolByCLient[INDEX MATCH],GEONAMES[[#Headers],[#Data],[GEOID]:[GEONAME]],2,FALSE)</f>
        <v>LATAM</v>
      </c>
      <c r="G298" s="7" t="str">
        <f>"Q"&amp;ROUNDUP(MONTH(VolByCLient[[#This Row],[Date]])/3,0)&amp;" "&amp;YEAR(VolByCLient[[#This Row],[Date]])</f>
        <v>Q4 2020</v>
      </c>
      <c r="H298" s="7" t="str">
        <f>VLOOKUP(VolByCLient[[#This Row],[INDEX MATCH]],GEONAMES[[GEOID]:[GEONAME]],2,FALSE)</f>
        <v>LATAM</v>
      </c>
    </row>
    <row r="299" spans="1:8" x14ac:dyDescent="0.25">
      <c r="A299" t="s">
        <v>8</v>
      </c>
      <c r="B299" s="1">
        <v>44196</v>
      </c>
      <c r="C299" s="6">
        <v>13239</v>
      </c>
      <c r="D299" s="3">
        <f>LEN(VolByCLient[[#This Row],[CLID]])</f>
        <v>7</v>
      </c>
      <c r="E299" s="3" t="str">
        <f>INDEX(Table6[GEOID],MATCH(VolByCLient[CLID],Table6[right],0))</f>
        <v>GEO1004</v>
      </c>
      <c r="F299" s="3" t="str">
        <f>VLOOKUP(VolByCLient[INDEX MATCH],GEONAMES[[#Headers],[#Data],[GEOID]:[GEONAME]],2,FALSE)</f>
        <v>LATAM</v>
      </c>
      <c r="G299" s="7" t="str">
        <f>"Q"&amp;ROUNDUP(MONTH(VolByCLient[[#This Row],[Date]])/3,0)&amp;" "&amp;YEAR(VolByCLient[[#This Row],[Date]])</f>
        <v>Q4 2020</v>
      </c>
      <c r="H299" s="7" t="str">
        <f>VLOOKUP(VolByCLient[[#This Row],[INDEX MATCH]],GEONAMES[[GEOID]:[GEONAME]],2,FALSE)</f>
        <v>LATAM</v>
      </c>
    </row>
    <row r="300" spans="1:8" x14ac:dyDescent="0.25">
      <c r="A300" t="s">
        <v>8</v>
      </c>
      <c r="B300" s="1">
        <v>44377</v>
      </c>
      <c r="C300" s="6">
        <v>13905</v>
      </c>
      <c r="D300" s="3">
        <f>LEN(VolByCLient[[#This Row],[CLID]])</f>
        <v>7</v>
      </c>
      <c r="E300" s="3" t="str">
        <f>INDEX(Table6[GEOID],MATCH(VolByCLient[CLID],Table6[right],0))</f>
        <v>GEO1004</v>
      </c>
      <c r="F300" s="3" t="str">
        <f>VLOOKUP(VolByCLient[INDEX MATCH],GEONAMES[[#Headers],[#Data],[GEOID]:[GEONAME]],2,FALSE)</f>
        <v>LATAM</v>
      </c>
      <c r="G300" s="7" t="str">
        <f>"Q"&amp;ROUNDUP(MONTH(VolByCLient[[#This Row],[Date]])/3,0)&amp;" "&amp;YEAR(VolByCLient[[#This Row],[Date]])</f>
        <v>Q2 2021</v>
      </c>
      <c r="H300" s="7" t="str">
        <f>VLOOKUP(VolByCLient[[#This Row],[INDEX MATCH]],GEONAMES[[GEOID]:[GEONAME]],2,FALSE)</f>
        <v>LATAM</v>
      </c>
    </row>
    <row r="301" spans="1:8" x14ac:dyDescent="0.25">
      <c r="A301" t="s">
        <v>8</v>
      </c>
      <c r="B301" s="1">
        <v>44347</v>
      </c>
      <c r="C301" s="6">
        <v>16273</v>
      </c>
      <c r="D301" s="3">
        <f>LEN(VolByCLient[[#This Row],[CLID]])</f>
        <v>7</v>
      </c>
      <c r="E301" s="3" t="str">
        <f>INDEX(Table6[GEOID],MATCH(VolByCLient[CLID],Table6[right],0))</f>
        <v>GEO1004</v>
      </c>
      <c r="F301" s="3" t="str">
        <f>VLOOKUP(VolByCLient[INDEX MATCH],GEONAMES[[#Headers],[#Data],[GEOID]:[GEONAME]],2,FALSE)</f>
        <v>LATAM</v>
      </c>
      <c r="G301" s="7" t="str">
        <f>"Q"&amp;ROUNDUP(MONTH(VolByCLient[[#This Row],[Date]])/3,0)&amp;" "&amp;YEAR(VolByCLient[[#This Row],[Date]])</f>
        <v>Q2 2021</v>
      </c>
      <c r="H301" s="7" t="str">
        <f>VLOOKUP(VolByCLient[[#This Row],[INDEX MATCH]],GEONAMES[[GEOID]:[GEONAME]],2,FALSE)</f>
        <v>LATAM</v>
      </c>
    </row>
    <row r="302" spans="1:8" x14ac:dyDescent="0.25">
      <c r="A302" t="s">
        <v>8</v>
      </c>
      <c r="B302" s="1">
        <v>44316</v>
      </c>
      <c r="C302" s="6">
        <v>20251</v>
      </c>
      <c r="D302" s="3">
        <f>LEN(VolByCLient[[#This Row],[CLID]])</f>
        <v>7</v>
      </c>
      <c r="E302" s="3" t="str">
        <f>INDEX(Table6[GEOID],MATCH(VolByCLient[CLID],Table6[right],0))</f>
        <v>GEO1004</v>
      </c>
      <c r="F302" s="3" t="str">
        <f>VLOOKUP(VolByCLient[INDEX MATCH],GEONAMES[[#Headers],[#Data],[GEOID]:[GEONAME]],2,FALSE)</f>
        <v>LATAM</v>
      </c>
      <c r="G302" s="7" t="str">
        <f>"Q"&amp;ROUNDUP(MONTH(VolByCLient[[#This Row],[Date]])/3,0)&amp;" "&amp;YEAR(VolByCLient[[#This Row],[Date]])</f>
        <v>Q2 2021</v>
      </c>
      <c r="H302" s="7" t="str">
        <f>VLOOKUP(VolByCLient[[#This Row],[INDEX MATCH]],GEONAMES[[GEOID]:[GEONAME]],2,FALSE)</f>
        <v>LATAM</v>
      </c>
    </row>
    <row r="303" spans="1:8" x14ac:dyDescent="0.25">
      <c r="A303" t="s">
        <v>8</v>
      </c>
      <c r="B303" s="1">
        <v>44286</v>
      </c>
      <c r="C303" s="6">
        <v>15092</v>
      </c>
      <c r="D303" s="3">
        <f>LEN(VolByCLient[[#This Row],[CLID]])</f>
        <v>7</v>
      </c>
      <c r="E303" s="3" t="str">
        <f>INDEX(Table6[GEOID],MATCH(VolByCLient[CLID],Table6[right],0))</f>
        <v>GEO1004</v>
      </c>
      <c r="F303" s="3" t="str">
        <f>VLOOKUP(VolByCLient[INDEX MATCH],GEONAMES[[#Headers],[#Data],[GEOID]:[GEONAME]],2,FALSE)</f>
        <v>LATAM</v>
      </c>
      <c r="G303" s="7" t="str">
        <f>"Q"&amp;ROUNDUP(MONTH(VolByCLient[[#This Row],[Date]])/3,0)&amp;" "&amp;YEAR(VolByCLient[[#This Row],[Date]])</f>
        <v>Q1 2021</v>
      </c>
      <c r="H303" s="7" t="str">
        <f>VLOOKUP(VolByCLient[[#This Row],[INDEX MATCH]],GEONAMES[[GEOID]:[GEONAME]],2,FALSE)</f>
        <v>LATAM</v>
      </c>
    </row>
    <row r="304" spans="1:8" x14ac:dyDescent="0.25">
      <c r="A304" t="s">
        <v>8</v>
      </c>
      <c r="B304" s="1">
        <v>44255</v>
      </c>
      <c r="C304" s="6">
        <v>15094</v>
      </c>
      <c r="D304" s="3">
        <f>LEN(VolByCLient[[#This Row],[CLID]])</f>
        <v>7</v>
      </c>
      <c r="E304" s="3" t="str">
        <f>INDEX(Table6[GEOID],MATCH(VolByCLient[CLID],Table6[right],0))</f>
        <v>GEO1004</v>
      </c>
      <c r="F304" s="3" t="str">
        <f>VLOOKUP(VolByCLient[INDEX MATCH],GEONAMES[[#Headers],[#Data],[GEOID]:[GEONAME]],2,FALSE)</f>
        <v>LATAM</v>
      </c>
      <c r="G304" s="7" t="str">
        <f>"Q"&amp;ROUNDUP(MONTH(VolByCLient[[#This Row],[Date]])/3,0)&amp;" "&amp;YEAR(VolByCLient[[#This Row],[Date]])</f>
        <v>Q1 2021</v>
      </c>
      <c r="H304" s="7" t="str">
        <f>VLOOKUP(VolByCLient[[#This Row],[INDEX MATCH]],GEONAMES[[GEOID]:[GEONAME]],2,FALSE)</f>
        <v>LATAM</v>
      </c>
    </row>
    <row r="305" spans="1:8" x14ac:dyDescent="0.25">
      <c r="A305" t="s">
        <v>8</v>
      </c>
      <c r="B305" s="1">
        <v>44227</v>
      </c>
      <c r="C305" s="6">
        <v>11799</v>
      </c>
      <c r="D305" s="3">
        <f>LEN(VolByCLient[[#This Row],[CLID]])</f>
        <v>7</v>
      </c>
      <c r="E305" s="3" t="str">
        <f>INDEX(Table6[GEOID],MATCH(VolByCLient[CLID],Table6[right],0))</f>
        <v>GEO1004</v>
      </c>
      <c r="F305" s="3" t="str">
        <f>VLOOKUP(VolByCLient[INDEX MATCH],GEONAMES[[#Headers],[#Data],[GEOID]:[GEONAME]],2,FALSE)</f>
        <v>LATAM</v>
      </c>
      <c r="G305" s="7" t="str">
        <f>"Q"&amp;ROUNDUP(MONTH(VolByCLient[[#This Row],[Date]])/3,0)&amp;" "&amp;YEAR(VolByCLient[[#This Row],[Date]])</f>
        <v>Q1 2021</v>
      </c>
      <c r="H305" s="7" t="str">
        <f>VLOOKUP(VolByCLient[[#This Row],[INDEX MATCH]],GEONAMES[[GEOID]:[GEONAME]],2,FALSE)</f>
        <v>LATAM</v>
      </c>
    </row>
    <row r="306" spans="1:8" x14ac:dyDescent="0.25">
      <c r="A306" t="s">
        <v>12</v>
      </c>
      <c r="B306" s="1">
        <v>44043</v>
      </c>
      <c r="C306" s="6">
        <v>326</v>
      </c>
      <c r="D306" s="3">
        <f>LEN(VolByCLient[[#This Row],[CLID]])</f>
        <v>7</v>
      </c>
      <c r="E306" s="3" t="str">
        <f>INDEX(Table6[GEOID],MATCH(VolByCLient[CLID],Table6[right],0))</f>
        <v>GEO1002</v>
      </c>
      <c r="F306" s="3" t="str">
        <f>VLOOKUP(VolByCLient[INDEX MATCH],GEONAMES[[#Headers],[#Data],[GEOID]:[GEONAME]],2,FALSE)</f>
        <v>APAC</v>
      </c>
      <c r="G306" s="7" t="str">
        <f>"Q"&amp;ROUNDUP(MONTH(VolByCLient[[#This Row],[Date]])/3,0)&amp;" "&amp;YEAR(VolByCLient[[#This Row],[Date]])</f>
        <v>Q3 2020</v>
      </c>
      <c r="H306" s="7" t="str">
        <f>VLOOKUP(VolByCLient[[#This Row],[INDEX MATCH]],GEONAMES[[GEOID]:[GEONAME]],2,FALSE)</f>
        <v>APAC</v>
      </c>
    </row>
    <row r="307" spans="1:8" x14ac:dyDescent="0.25">
      <c r="A307" t="s">
        <v>12</v>
      </c>
      <c r="B307" s="1">
        <v>44074</v>
      </c>
      <c r="C307" s="6">
        <v>202</v>
      </c>
      <c r="D307" s="3">
        <f>LEN(VolByCLient[[#This Row],[CLID]])</f>
        <v>7</v>
      </c>
      <c r="E307" s="3" t="str">
        <f>INDEX(Table6[GEOID],MATCH(VolByCLient[CLID],Table6[right],0))</f>
        <v>GEO1002</v>
      </c>
      <c r="F307" s="3" t="str">
        <f>VLOOKUP(VolByCLient[INDEX MATCH],GEONAMES[[#Headers],[#Data],[GEOID]:[GEONAME]],2,FALSE)</f>
        <v>APAC</v>
      </c>
      <c r="G307" s="7" t="str">
        <f>"Q"&amp;ROUNDUP(MONTH(VolByCLient[[#This Row],[Date]])/3,0)&amp;" "&amp;YEAR(VolByCLient[[#This Row],[Date]])</f>
        <v>Q3 2020</v>
      </c>
      <c r="H307" s="7" t="str">
        <f>VLOOKUP(VolByCLient[[#This Row],[INDEX MATCH]],GEONAMES[[GEOID]:[GEONAME]],2,FALSE)</f>
        <v>APAC</v>
      </c>
    </row>
    <row r="308" spans="1:8" x14ac:dyDescent="0.25">
      <c r="A308" t="s">
        <v>12</v>
      </c>
      <c r="B308" s="1">
        <v>44104</v>
      </c>
      <c r="C308" s="6">
        <v>283</v>
      </c>
      <c r="D308" s="3">
        <f>LEN(VolByCLient[[#This Row],[CLID]])</f>
        <v>7</v>
      </c>
      <c r="E308" s="3" t="str">
        <f>INDEX(Table6[GEOID],MATCH(VolByCLient[CLID],Table6[right],0))</f>
        <v>GEO1002</v>
      </c>
      <c r="F308" s="3" t="str">
        <f>VLOOKUP(VolByCLient[INDEX MATCH],GEONAMES[[#Headers],[#Data],[GEOID]:[GEONAME]],2,FALSE)</f>
        <v>APAC</v>
      </c>
      <c r="G308" s="7" t="str">
        <f>"Q"&amp;ROUNDUP(MONTH(VolByCLient[[#This Row],[Date]])/3,0)&amp;" "&amp;YEAR(VolByCLient[[#This Row],[Date]])</f>
        <v>Q3 2020</v>
      </c>
      <c r="H308" s="7" t="str">
        <f>VLOOKUP(VolByCLient[[#This Row],[INDEX MATCH]],GEONAMES[[GEOID]:[GEONAME]],2,FALSE)</f>
        <v>APAC</v>
      </c>
    </row>
    <row r="309" spans="1:8" x14ac:dyDescent="0.25">
      <c r="A309" t="s">
        <v>12</v>
      </c>
      <c r="B309" s="1">
        <v>44135</v>
      </c>
      <c r="C309" s="6">
        <v>243</v>
      </c>
      <c r="D309" s="3">
        <f>LEN(VolByCLient[[#This Row],[CLID]])</f>
        <v>7</v>
      </c>
      <c r="E309" s="3" t="str">
        <f>INDEX(Table6[GEOID],MATCH(VolByCLient[CLID],Table6[right],0))</f>
        <v>GEO1002</v>
      </c>
      <c r="F309" s="3" t="str">
        <f>VLOOKUP(VolByCLient[INDEX MATCH],GEONAMES[[#Headers],[#Data],[GEOID]:[GEONAME]],2,FALSE)</f>
        <v>APAC</v>
      </c>
      <c r="G309" s="7" t="str">
        <f>"Q"&amp;ROUNDUP(MONTH(VolByCLient[[#This Row],[Date]])/3,0)&amp;" "&amp;YEAR(VolByCLient[[#This Row],[Date]])</f>
        <v>Q4 2020</v>
      </c>
      <c r="H309" s="7" t="str">
        <f>VLOOKUP(VolByCLient[[#This Row],[INDEX MATCH]],GEONAMES[[GEOID]:[GEONAME]],2,FALSE)</f>
        <v>APAC</v>
      </c>
    </row>
    <row r="310" spans="1:8" x14ac:dyDescent="0.25">
      <c r="A310" t="s">
        <v>12</v>
      </c>
      <c r="B310" s="1">
        <v>44165</v>
      </c>
      <c r="C310" s="6">
        <v>368</v>
      </c>
      <c r="D310" s="3">
        <f>LEN(VolByCLient[[#This Row],[CLID]])</f>
        <v>7</v>
      </c>
      <c r="E310" s="3" t="str">
        <f>INDEX(Table6[GEOID],MATCH(VolByCLient[CLID],Table6[right],0))</f>
        <v>GEO1002</v>
      </c>
      <c r="F310" s="3" t="str">
        <f>VLOOKUP(VolByCLient[INDEX MATCH],GEONAMES[[#Headers],[#Data],[GEOID]:[GEONAME]],2,FALSE)</f>
        <v>APAC</v>
      </c>
      <c r="G310" s="7" t="str">
        <f>"Q"&amp;ROUNDUP(MONTH(VolByCLient[[#This Row],[Date]])/3,0)&amp;" "&amp;YEAR(VolByCLient[[#This Row],[Date]])</f>
        <v>Q4 2020</v>
      </c>
      <c r="H310" s="7" t="str">
        <f>VLOOKUP(VolByCLient[[#This Row],[INDEX MATCH]],GEONAMES[[GEOID]:[GEONAME]],2,FALSE)</f>
        <v>APAC</v>
      </c>
    </row>
    <row r="311" spans="1:8" x14ac:dyDescent="0.25">
      <c r="A311" t="s">
        <v>12</v>
      </c>
      <c r="B311" s="1">
        <v>44196</v>
      </c>
      <c r="C311" s="6">
        <v>285</v>
      </c>
      <c r="D311" s="3">
        <f>LEN(VolByCLient[[#This Row],[CLID]])</f>
        <v>7</v>
      </c>
      <c r="E311" s="3" t="str">
        <f>INDEX(Table6[GEOID],MATCH(VolByCLient[CLID],Table6[right],0))</f>
        <v>GEO1002</v>
      </c>
      <c r="F311" s="3" t="str">
        <f>VLOOKUP(VolByCLient[INDEX MATCH],GEONAMES[[#Headers],[#Data],[GEOID]:[GEONAME]],2,FALSE)</f>
        <v>APAC</v>
      </c>
      <c r="G311" s="7" t="str">
        <f>"Q"&amp;ROUNDUP(MONTH(VolByCLient[[#This Row],[Date]])/3,0)&amp;" "&amp;YEAR(VolByCLient[[#This Row],[Date]])</f>
        <v>Q4 2020</v>
      </c>
      <c r="H311" s="7" t="str">
        <f>VLOOKUP(VolByCLient[[#This Row],[INDEX MATCH]],GEONAMES[[GEOID]:[GEONAME]],2,FALSE)</f>
        <v>APAC</v>
      </c>
    </row>
    <row r="312" spans="1:8" x14ac:dyDescent="0.25">
      <c r="A312" t="s">
        <v>12</v>
      </c>
      <c r="B312" s="1">
        <v>44377</v>
      </c>
      <c r="C312" s="6">
        <v>292</v>
      </c>
      <c r="D312" s="3">
        <f>LEN(VolByCLient[[#This Row],[CLID]])</f>
        <v>7</v>
      </c>
      <c r="E312" s="3" t="str">
        <f>INDEX(Table6[GEOID],MATCH(VolByCLient[CLID],Table6[right],0))</f>
        <v>GEO1002</v>
      </c>
      <c r="F312" s="3" t="str">
        <f>VLOOKUP(VolByCLient[INDEX MATCH],GEONAMES[[#Headers],[#Data],[GEOID]:[GEONAME]],2,FALSE)</f>
        <v>APAC</v>
      </c>
      <c r="G312" s="7" t="str">
        <f>"Q"&amp;ROUNDUP(MONTH(VolByCLient[[#This Row],[Date]])/3,0)&amp;" "&amp;YEAR(VolByCLient[[#This Row],[Date]])</f>
        <v>Q2 2021</v>
      </c>
      <c r="H312" s="7" t="str">
        <f>VLOOKUP(VolByCLient[[#This Row],[INDEX MATCH]],GEONAMES[[GEOID]:[GEONAME]],2,FALSE)</f>
        <v>APAC</v>
      </c>
    </row>
    <row r="313" spans="1:8" x14ac:dyDescent="0.25">
      <c r="A313" t="s">
        <v>12</v>
      </c>
      <c r="B313" s="1">
        <v>44347</v>
      </c>
      <c r="C313" s="6">
        <v>495</v>
      </c>
      <c r="D313" s="3">
        <f>LEN(VolByCLient[[#This Row],[CLID]])</f>
        <v>7</v>
      </c>
      <c r="E313" s="3" t="str">
        <f>INDEX(Table6[GEOID],MATCH(VolByCLient[CLID],Table6[right],0))</f>
        <v>GEO1002</v>
      </c>
      <c r="F313" s="3" t="str">
        <f>VLOOKUP(VolByCLient[INDEX MATCH],GEONAMES[[#Headers],[#Data],[GEOID]:[GEONAME]],2,FALSE)</f>
        <v>APAC</v>
      </c>
      <c r="G313" s="7" t="str">
        <f>"Q"&amp;ROUNDUP(MONTH(VolByCLient[[#This Row],[Date]])/3,0)&amp;" "&amp;YEAR(VolByCLient[[#This Row],[Date]])</f>
        <v>Q2 2021</v>
      </c>
      <c r="H313" s="7" t="str">
        <f>VLOOKUP(VolByCLient[[#This Row],[INDEX MATCH]],GEONAMES[[GEOID]:[GEONAME]],2,FALSE)</f>
        <v>APAC</v>
      </c>
    </row>
    <row r="314" spans="1:8" x14ac:dyDescent="0.25">
      <c r="A314" t="s">
        <v>12</v>
      </c>
      <c r="B314" s="1">
        <v>44316</v>
      </c>
      <c r="C314" s="6">
        <v>467</v>
      </c>
      <c r="D314" s="3">
        <f>LEN(VolByCLient[[#This Row],[CLID]])</f>
        <v>7</v>
      </c>
      <c r="E314" s="3" t="str">
        <f>INDEX(Table6[GEOID],MATCH(VolByCLient[CLID],Table6[right],0))</f>
        <v>GEO1002</v>
      </c>
      <c r="F314" s="3" t="str">
        <f>VLOOKUP(VolByCLient[INDEX MATCH],GEONAMES[[#Headers],[#Data],[GEOID]:[GEONAME]],2,FALSE)</f>
        <v>APAC</v>
      </c>
      <c r="G314" s="7" t="str">
        <f>"Q"&amp;ROUNDUP(MONTH(VolByCLient[[#This Row],[Date]])/3,0)&amp;" "&amp;YEAR(VolByCLient[[#This Row],[Date]])</f>
        <v>Q2 2021</v>
      </c>
      <c r="H314" s="7" t="str">
        <f>VLOOKUP(VolByCLient[[#This Row],[INDEX MATCH]],GEONAMES[[GEOID]:[GEONAME]],2,FALSE)</f>
        <v>APAC</v>
      </c>
    </row>
    <row r="315" spans="1:8" x14ac:dyDescent="0.25">
      <c r="A315" t="s">
        <v>12</v>
      </c>
      <c r="B315" s="1">
        <v>44286</v>
      </c>
      <c r="C315" s="6">
        <v>451</v>
      </c>
      <c r="D315" s="3">
        <f>LEN(VolByCLient[[#This Row],[CLID]])</f>
        <v>7</v>
      </c>
      <c r="E315" s="3" t="str">
        <f>INDEX(Table6[GEOID],MATCH(VolByCLient[CLID],Table6[right],0))</f>
        <v>GEO1002</v>
      </c>
      <c r="F315" s="3" t="str">
        <f>VLOOKUP(VolByCLient[INDEX MATCH],GEONAMES[[#Headers],[#Data],[GEOID]:[GEONAME]],2,FALSE)</f>
        <v>APAC</v>
      </c>
      <c r="G315" s="7" t="str">
        <f>"Q"&amp;ROUNDUP(MONTH(VolByCLient[[#This Row],[Date]])/3,0)&amp;" "&amp;YEAR(VolByCLient[[#This Row],[Date]])</f>
        <v>Q1 2021</v>
      </c>
      <c r="H315" s="7" t="str">
        <f>VLOOKUP(VolByCLient[[#This Row],[INDEX MATCH]],GEONAMES[[GEOID]:[GEONAME]],2,FALSE)</f>
        <v>APAC</v>
      </c>
    </row>
    <row r="316" spans="1:8" x14ac:dyDescent="0.25">
      <c r="A316" t="s">
        <v>12</v>
      </c>
      <c r="B316" s="1">
        <v>44255</v>
      </c>
      <c r="C316" s="6">
        <v>320</v>
      </c>
      <c r="D316" s="3">
        <f>LEN(VolByCLient[[#This Row],[CLID]])</f>
        <v>7</v>
      </c>
      <c r="E316" s="3" t="str">
        <f>INDEX(Table6[GEOID],MATCH(VolByCLient[CLID],Table6[right],0))</f>
        <v>GEO1002</v>
      </c>
      <c r="F316" s="3" t="str">
        <f>VLOOKUP(VolByCLient[INDEX MATCH],GEONAMES[[#Headers],[#Data],[GEOID]:[GEONAME]],2,FALSE)</f>
        <v>APAC</v>
      </c>
      <c r="G316" s="7" t="str">
        <f>"Q"&amp;ROUNDUP(MONTH(VolByCLient[[#This Row],[Date]])/3,0)&amp;" "&amp;YEAR(VolByCLient[[#This Row],[Date]])</f>
        <v>Q1 2021</v>
      </c>
      <c r="H316" s="7" t="str">
        <f>VLOOKUP(VolByCLient[[#This Row],[INDEX MATCH]],GEONAMES[[GEOID]:[GEONAME]],2,FALSE)</f>
        <v>APAC</v>
      </c>
    </row>
    <row r="317" spans="1:8" x14ac:dyDescent="0.25">
      <c r="A317" t="s">
        <v>12</v>
      </c>
      <c r="B317" s="1">
        <v>44227</v>
      </c>
      <c r="C317" s="6">
        <v>361</v>
      </c>
      <c r="D317" s="3">
        <f>LEN(VolByCLient[[#This Row],[CLID]])</f>
        <v>7</v>
      </c>
      <c r="E317" s="3" t="str">
        <f>INDEX(Table6[GEOID],MATCH(VolByCLient[CLID],Table6[right],0))</f>
        <v>GEO1002</v>
      </c>
      <c r="F317" s="3" t="str">
        <f>VLOOKUP(VolByCLient[INDEX MATCH],GEONAMES[[#Headers],[#Data],[GEOID]:[GEONAME]],2,FALSE)</f>
        <v>APAC</v>
      </c>
      <c r="G317" s="7" t="str">
        <f>"Q"&amp;ROUNDUP(MONTH(VolByCLient[[#This Row],[Date]])/3,0)&amp;" "&amp;YEAR(VolByCLient[[#This Row],[Date]])</f>
        <v>Q1 2021</v>
      </c>
      <c r="H317" s="7" t="str">
        <f>VLOOKUP(VolByCLient[[#This Row],[INDEX MATCH]],GEONAMES[[GEOID]:[GEONAME]],2,FALSE)</f>
        <v>APAC</v>
      </c>
    </row>
    <row r="318" spans="1:8" x14ac:dyDescent="0.25">
      <c r="A318" t="s">
        <v>51</v>
      </c>
      <c r="B318" s="1">
        <v>43861</v>
      </c>
      <c r="C318" s="6">
        <v>2691</v>
      </c>
      <c r="D318" s="3">
        <f>LEN(VolByCLient[[#This Row],[CLID]])</f>
        <v>7</v>
      </c>
      <c r="E318" s="3" t="str">
        <f>INDEX(Table6[GEOID],MATCH(VolByCLient[CLID],Table6[right],0))</f>
        <v>GEO1001</v>
      </c>
      <c r="F318" s="3" t="str">
        <f>VLOOKUP(VolByCLient[INDEX MATCH],GEONAMES[[#Headers],[#Data],[GEOID]:[GEONAME]],2,FALSE)</f>
        <v>NAM</v>
      </c>
      <c r="G318" s="7" t="str">
        <f>"Q"&amp;ROUNDUP(MONTH(VolByCLient[[#This Row],[Date]])/3,0)&amp;" "&amp;YEAR(VolByCLient[[#This Row],[Date]])</f>
        <v>Q1 2020</v>
      </c>
      <c r="H318" s="7" t="str">
        <f>VLOOKUP(VolByCLient[[#This Row],[INDEX MATCH]],GEONAMES[[GEOID]:[GEONAME]],2,FALSE)</f>
        <v>NAM</v>
      </c>
    </row>
    <row r="319" spans="1:8" x14ac:dyDescent="0.25">
      <c r="A319" t="s">
        <v>51</v>
      </c>
      <c r="B319" s="1">
        <v>43890</v>
      </c>
      <c r="C319" s="6">
        <v>2129</v>
      </c>
      <c r="D319" s="3">
        <f>LEN(VolByCLient[[#This Row],[CLID]])</f>
        <v>7</v>
      </c>
      <c r="E319" s="3" t="str">
        <f>INDEX(Table6[GEOID],MATCH(VolByCLient[CLID],Table6[right],0))</f>
        <v>GEO1001</v>
      </c>
      <c r="F319" s="3" t="str">
        <f>VLOOKUP(VolByCLient[INDEX MATCH],GEONAMES[[#Headers],[#Data],[GEOID]:[GEONAME]],2,FALSE)</f>
        <v>NAM</v>
      </c>
      <c r="G319" s="7" t="str">
        <f>"Q"&amp;ROUNDUP(MONTH(VolByCLient[[#This Row],[Date]])/3,0)&amp;" "&amp;YEAR(VolByCLient[[#This Row],[Date]])</f>
        <v>Q1 2020</v>
      </c>
      <c r="H319" s="7" t="str">
        <f>VLOOKUP(VolByCLient[[#This Row],[INDEX MATCH]],GEONAMES[[GEOID]:[GEONAME]],2,FALSE)</f>
        <v>NAM</v>
      </c>
    </row>
    <row r="320" spans="1:8" x14ac:dyDescent="0.25">
      <c r="A320" t="s">
        <v>51</v>
      </c>
      <c r="B320" s="1">
        <v>43921</v>
      </c>
      <c r="C320" s="6">
        <v>3258</v>
      </c>
      <c r="D320" s="3">
        <f>LEN(VolByCLient[[#This Row],[CLID]])</f>
        <v>7</v>
      </c>
      <c r="E320" s="3" t="str">
        <f>INDEX(Table6[GEOID],MATCH(VolByCLient[CLID],Table6[right],0))</f>
        <v>GEO1001</v>
      </c>
      <c r="F320" s="3" t="str">
        <f>VLOOKUP(VolByCLient[INDEX MATCH],GEONAMES[[#Headers],[#Data],[GEOID]:[GEONAME]],2,FALSE)</f>
        <v>NAM</v>
      </c>
      <c r="G320" s="7" t="str">
        <f>"Q"&amp;ROUNDUP(MONTH(VolByCLient[[#This Row],[Date]])/3,0)&amp;" "&amp;YEAR(VolByCLient[[#This Row],[Date]])</f>
        <v>Q1 2020</v>
      </c>
      <c r="H320" s="7" t="str">
        <f>VLOOKUP(VolByCLient[[#This Row],[INDEX MATCH]],GEONAMES[[GEOID]:[GEONAME]],2,FALSE)</f>
        <v>NAM</v>
      </c>
    </row>
    <row r="321" spans="1:8" x14ac:dyDescent="0.25">
      <c r="A321" t="s">
        <v>51</v>
      </c>
      <c r="B321" s="1">
        <v>43951</v>
      </c>
      <c r="C321" s="6">
        <v>2978</v>
      </c>
      <c r="D321" s="3">
        <f>LEN(VolByCLient[[#This Row],[CLID]])</f>
        <v>7</v>
      </c>
      <c r="E321" s="3" t="str">
        <f>INDEX(Table6[GEOID],MATCH(VolByCLient[CLID],Table6[right],0))</f>
        <v>GEO1001</v>
      </c>
      <c r="F321" s="3" t="str">
        <f>VLOOKUP(VolByCLient[INDEX MATCH],GEONAMES[[#Headers],[#Data],[GEOID]:[GEONAME]],2,FALSE)</f>
        <v>NAM</v>
      </c>
      <c r="G321" s="7" t="str">
        <f>"Q"&amp;ROUNDUP(MONTH(VolByCLient[[#This Row],[Date]])/3,0)&amp;" "&amp;YEAR(VolByCLient[[#This Row],[Date]])</f>
        <v>Q2 2020</v>
      </c>
      <c r="H321" s="7" t="str">
        <f>VLOOKUP(VolByCLient[[#This Row],[INDEX MATCH]],GEONAMES[[GEOID]:[GEONAME]],2,FALSE)</f>
        <v>NAM</v>
      </c>
    </row>
    <row r="322" spans="1:8" x14ac:dyDescent="0.25">
      <c r="A322" t="s">
        <v>51</v>
      </c>
      <c r="B322" s="1">
        <v>43982</v>
      </c>
      <c r="C322" s="6">
        <v>3544</v>
      </c>
      <c r="D322" s="3">
        <f>LEN(VolByCLient[[#This Row],[CLID]])</f>
        <v>7</v>
      </c>
      <c r="E322" s="3" t="str">
        <f>INDEX(Table6[GEOID],MATCH(VolByCLient[CLID],Table6[right],0))</f>
        <v>GEO1001</v>
      </c>
      <c r="F322" s="3" t="str">
        <f>VLOOKUP(VolByCLient[INDEX MATCH],GEONAMES[[#Headers],[#Data],[GEOID]:[GEONAME]],2,FALSE)</f>
        <v>NAM</v>
      </c>
      <c r="G322" s="7" t="str">
        <f>"Q"&amp;ROUNDUP(MONTH(VolByCLient[[#This Row],[Date]])/3,0)&amp;" "&amp;YEAR(VolByCLient[[#This Row],[Date]])</f>
        <v>Q2 2020</v>
      </c>
      <c r="H322" s="7" t="str">
        <f>VLOOKUP(VolByCLient[[#This Row],[INDEX MATCH]],GEONAMES[[GEOID]:[GEONAME]],2,FALSE)</f>
        <v>NAM</v>
      </c>
    </row>
    <row r="323" spans="1:8" x14ac:dyDescent="0.25">
      <c r="A323" t="s">
        <v>51</v>
      </c>
      <c r="B323" s="1">
        <v>44012</v>
      </c>
      <c r="C323" s="6">
        <v>1845</v>
      </c>
      <c r="D323" s="3">
        <f>LEN(VolByCLient[[#This Row],[CLID]])</f>
        <v>7</v>
      </c>
      <c r="E323" s="3" t="str">
        <f>INDEX(Table6[GEOID],MATCH(VolByCLient[CLID],Table6[right],0))</f>
        <v>GEO1001</v>
      </c>
      <c r="F323" s="3" t="str">
        <f>VLOOKUP(VolByCLient[INDEX MATCH],GEONAMES[[#Headers],[#Data],[GEOID]:[GEONAME]],2,FALSE)</f>
        <v>NAM</v>
      </c>
      <c r="G323" s="7" t="str">
        <f>"Q"&amp;ROUNDUP(MONTH(VolByCLient[[#This Row],[Date]])/3,0)&amp;" "&amp;YEAR(VolByCLient[[#This Row],[Date]])</f>
        <v>Q2 2020</v>
      </c>
      <c r="H323" s="7" t="str">
        <f>VLOOKUP(VolByCLient[[#This Row],[INDEX MATCH]],GEONAMES[[GEOID]:[GEONAME]],2,FALSE)</f>
        <v>NAM</v>
      </c>
    </row>
    <row r="324" spans="1:8" x14ac:dyDescent="0.25">
      <c r="A324" t="s">
        <v>51</v>
      </c>
      <c r="B324" s="1">
        <v>44043</v>
      </c>
      <c r="C324" s="6">
        <v>2414</v>
      </c>
      <c r="D324" s="3">
        <f>LEN(VolByCLient[[#This Row],[CLID]])</f>
        <v>7</v>
      </c>
      <c r="E324" s="3" t="str">
        <f>INDEX(Table6[GEOID],MATCH(VolByCLient[CLID],Table6[right],0))</f>
        <v>GEO1001</v>
      </c>
      <c r="F324" s="3" t="str">
        <f>VLOOKUP(VolByCLient[INDEX MATCH],GEONAMES[[#Headers],[#Data],[GEOID]:[GEONAME]],2,FALSE)</f>
        <v>NAM</v>
      </c>
      <c r="G324" s="7" t="str">
        <f>"Q"&amp;ROUNDUP(MONTH(VolByCLient[[#This Row],[Date]])/3,0)&amp;" "&amp;YEAR(VolByCLient[[#This Row],[Date]])</f>
        <v>Q3 2020</v>
      </c>
      <c r="H324" s="7" t="str">
        <f>VLOOKUP(VolByCLient[[#This Row],[INDEX MATCH]],GEONAMES[[GEOID]:[GEONAME]],2,FALSE)</f>
        <v>NAM</v>
      </c>
    </row>
    <row r="325" spans="1:8" x14ac:dyDescent="0.25">
      <c r="A325" t="s">
        <v>51</v>
      </c>
      <c r="B325" s="1">
        <v>44074</v>
      </c>
      <c r="C325" s="6">
        <v>1281</v>
      </c>
      <c r="D325" s="3">
        <f>LEN(VolByCLient[[#This Row],[CLID]])</f>
        <v>7</v>
      </c>
      <c r="E325" s="3" t="str">
        <f>INDEX(Table6[GEOID],MATCH(VolByCLient[CLID],Table6[right],0))</f>
        <v>GEO1001</v>
      </c>
      <c r="F325" s="3" t="str">
        <f>VLOOKUP(VolByCLient[INDEX MATCH],GEONAMES[[#Headers],[#Data],[GEOID]:[GEONAME]],2,FALSE)</f>
        <v>NAM</v>
      </c>
      <c r="G325" s="7" t="str">
        <f>"Q"&amp;ROUNDUP(MONTH(VolByCLient[[#This Row],[Date]])/3,0)&amp;" "&amp;YEAR(VolByCLient[[#This Row],[Date]])</f>
        <v>Q3 2020</v>
      </c>
      <c r="H325" s="7" t="str">
        <f>VLOOKUP(VolByCLient[[#This Row],[INDEX MATCH]],GEONAMES[[GEOID]:[GEONAME]],2,FALSE)</f>
        <v>NAM</v>
      </c>
    </row>
    <row r="326" spans="1:8" x14ac:dyDescent="0.25">
      <c r="A326" t="s">
        <v>51</v>
      </c>
      <c r="B326" s="1">
        <v>44104</v>
      </c>
      <c r="C326" s="6">
        <v>2131</v>
      </c>
      <c r="D326" s="3">
        <f>LEN(VolByCLient[[#This Row],[CLID]])</f>
        <v>7</v>
      </c>
      <c r="E326" s="3" t="str">
        <f>INDEX(Table6[GEOID],MATCH(VolByCLient[CLID],Table6[right],0))</f>
        <v>GEO1001</v>
      </c>
      <c r="F326" s="3" t="str">
        <f>VLOOKUP(VolByCLient[INDEX MATCH],GEONAMES[[#Headers],[#Data],[GEOID]:[GEONAME]],2,FALSE)</f>
        <v>NAM</v>
      </c>
      <c r="G326" s="7" t="str">
        <f>"Q"&amp;ROUNDUP(MONTH(VolByCLient[[#This Row],[Date]])/3,0)&amp;" "&amp;YEAR(VolByCLient[[#This Row],[Date]])</f>
        <v>Q3 2020</v>
      </c>
      <c r="H326" s="7" t="str">
        <f>VLOOKUP(VolByCLient[[#This Row],[INDEX MATCH]],GEONAMES[[GEOID]:[GEONAME]],2,FALSE)</f>
        <v>NAM</v>
      </c>
    </row>
    <row r="327" spans="1:8" x14ac:dyDescent="0.25">
      <c r="A327" t="s">
        <v>51</v>
      </c>
      <c r="B327" s="1">
        <v>44135</v>
      </c>
      <c r="C327" s="6">
        <v>1560</v>
      </c>
      <c r="D327" s="3">
        <f>LEN(VolByCLient[[#This Row],[CLID]])</f>
        <v>7</v>
      </c>
      <c r="E327" s="3" t="str">
        <f>INDEX(Table6[GEOID],MATCH(VolByCLient[CLID],Table6[right],0))</f>
        <v>GEO1001</v>
      </c>
      <c r="F327" s="3" t="str">
        <f>VLOOKUP(VolByCLient[INDEX MATCH],GEONAMES[[#Headers],[#Data],[GEOID]:[GEONAME]],2,FALSE)</f>
        <v>NAM</v>
      </c>
      <c r="G327" s="7" t="str">
        <f>"Q"&amp;ROUNDUP(MONTH(VolByCLient[[#This Row],[Date]])/3,0)&amp;" "&amp;YEAR(VolByCLient[[#This Row],[Date]])</f>
        <v>Q4 2020</v>
      </c>
      <c r="H327" s="7" t="str">
        <f>VLOOKUP(VolByCLient[[#This Row],[INDEX MATCH]],GEONAMES[[GEOID]:[GEONAME]],2,FALSE)</f>
        <v>NAM</v>
      </c>
    </row>
    <row r="328" spans="1:8" x14ac:dyDescent="0.25">
      <c r="A328" t="s">
        <v>51</v>
      </c>
      <c r="B328" s="1">
        <v>44165</v>
      </c>
      <c r="C328" s="6">
        <v>2691</v>
      </c>
      <c r="D328" s="3">
        <f>LEN(VolByCLient[[#This Row],[CLID]])</f>
        <v>7</v>
      </c>
      <c r="E328" s="3" t="str">
        <f>INDEX(Table6[GEOID],MATCH(VolByCLient[CLID],Table6[right],0))</f>
        <v>GEO1001</v>
      </c>
      <c r="F328" s="3" t="str">
        <f>VLOOKUP(VolByCLient[INDEX MATCH],GEONAMES[[#Headers],[#Data],[GEOID]:[GEONAME]],2,FALSE)</f>
        <v>NAM</v>
      </c>
      <c r="G328" s="7" t="str">
        <f>"Q"&amp;ROUNDUP(MONTH(VolByCLient[[#This Row],[Date]])/3,0)&amp;" "&amp;YEAR(VolByCLient[[#This Row],[Date]])</f>
        <v>Q4 2020</v>
      </c>
      <c r="H328" s="7" t="str">
        <f>VLOOKUP(VolByCLient[[#This Row],[INDEX MATCH]],GEONAMES[[GEOID]:[GEONAME]],2,FALSE)</f>
        <v>NAM</v>
      </c>
    </row>
    <row r="329" spans="1:8" x14ac:dyDescent="0.25">
      <c r="A329" t="s">
        <v>51</v>
      </c>
      <c r="B329" s="1">
        <v>44196</v>
      </c>
      <c r="C329" s="6">
        <v>1843</v>
      </c>
      <c r="D329" s="3">
        <f>LEN(VolByCLient[[#This Row],[CLID]])</f>
        <v>7</v>
      </c>
      <c r="E329" s="3" t="str">
        <f>INDEX(Table6[GEOID],MATCH(VolByCLient[CLID],Table6[right],0))</f>
        <v>GEO1001</v>
      </c>
      <c r="F329" s="3" t="str">
        <f>VLOOKUP(VolByCLient[INDEX MATCH],GEONAMES[[#Headers],[#Data],[GEOID]:[GEONAME]],2,FALSE)</f>
        <v>NAM</v>
      </c>
      <c r="G329" s="7" t="str">
        <f>"Q"&amp;ROUNDUP(MONTH(VolByCLient[[#This Row],[Date]])/3,0)&amp;" "&amp;YEAR(VolByCLient[[#This Row],[Date]])</f>
        <v>Q4 2020</v>
      </c>
      <c r="H329" s="7" t="str">
        <f>VLOOKUP(VolByCLient[[#This Row],[INDEX MATCH]],GEONAMES[[GEOID]:[GEONAME]],2,FALSE)</f>
        <v>NAM</v>
      </c>
    </row>
    <row r="330" spans="1:8" x14ac:dyDescent="0.25">
      <c r="A330" t="s">
        <v>51</v>
      </c>
      <c r="B330" s="1">
        <v>44377</v>
      </c>
      <c r="C330" s="6">
        <v>1864</v>
      </c>
      <c r="D330" s="3">
        <f>LEN(VolByCLient[[#This Row],[CLID]])</f>
        <v>7</v>
      </c>
      <c r="E330" s="3" t="str">
        <f>INDEX(Table6[GEOID],MATCH(VolByCLient[CLID],Table6[right],0))</f>
        <v>GEO1001</v>
      </c>
      <c r="F330" s="3" t="str">
        <f>VLOOKUP(VolByCLient[INDEX MATCH],GEONAMES[[#Headers],[#Data],[GEOID]:[GEONAME]],2,FALSE)</f>
        <v>NAM</v>
      </c>
      <c r="G330" s="7" t="str">
        <f>"Q"&amp;ROUNDUP(MONTH(VolByCLient[[#This Row],[Date]])/3,0)&amp;" "&amp;YEAR(VolByCLient[[#This Row],[Date]])</f>
        <v>Q2 2021</v>
      </c>
      <c r="H330" s="7" t="str">
        <f>VLOOKUP(VolByCLient[[#This Row],[INDEX MATCH]],GEONAMES[[GEOID]:[GEONAME]],2,FALSE)</f>
        <v>NAM</v>
      </c>
    </row>
    <row r="331" spans="1:8" x14ac:dyDescent="0.25">
      <c r="A331" t="s">
        <v>51</v>
      </c>
      <c r="B331" s="1">
        <v>44347</v>
      </c>
      <c r="C331" s="6">
        <v>3527</v>
      </c>
      <c r="D331" s="3">
        <f>LEN(VolByCLient[[#This Row],[CLID]])</f>
        <v>7</v>
      </c>
      <c r="E331" s="3" t="str">
        <f>INDEX(Table6[GEOID],MATCH(VolByCLient[CLID],Table6[right],0))</f>
        <v>GEO1001</v>
      </c>
      <c r="F331" s="3" t="str">
        <f>VLOOKUP(VolByCLient[INDEX MATCH],GEONAMES[[#Headers],[#Data],[GEOID]:[GEONAME]],2,FALSE)</f>
        <v>NAM</v>
      </c>
      <c r="G331" s="7" t="str">
        <f>"Q"&amp;ROUNDUP(MONTH(VolByCLient[[#This Row],[Date]])/3,0)&amp;" "&amp;YEAR(VolByCLient[[#This Row],[Date]])</f>
        <v>Q2 2021</v>
      </c>
      <c r="H331" s="7" t="str">
        <f>VLOOKUP(VolByCLient[[#This Row],[INDEX MATCH]],GEONAMES[[GEOID]:[GEONAME]],2,FALSE)</f>
        <v>NAM</v>
      </c>
    </row>
    <row r="332" spans="1:8" x14ac:dyDescent="0.25">
      <c r="A332" t="s">
        <v>51</v>
      </c>
      <c r="B332" s="1">
        <v>44316</v>
      </c>
      <c r="C332" s="6">
        <v>3010</v>
      </c>
      <c r="D332" s="3">
        <f>LEN(VolByCLient[[#This Row],[CLID]])</f>
        <v>7</v>
      </c>
      <c r="E332" s="3" t="str">
        <f>INDEX(Table6[GEOID],MATCH(VolByCLient[CLID],Table6[right],0))</f>
        <v>GEO1001</v>
      </c>
      <c r="F332" s="3" t="str">
        <f>VLOOKUP(VolByCLient[INDEX MATCH],GEONAMES[[#Headers],[#Data],[GEOID]:[GEONAME]],2,FALSE)</f>
        <v>NAM</v>
      </c>
      <c r="G332" s="7" t="str">
        <f>"Q"&amp;ROUNDUP(MONTH(VolByCLient[[#This Row],[Date]])/3,0)&amp;" "&amp;YEAR(VolByCLient[[#This Row],[Date]])</f>
        <v>Q2 2021</v>
      </c>
      <c r="H332" s="7" t="str">
        <f>VLOOKUP(VolByCLient[[#This Row],[INDEX MATCH]],GEONAMES[[GEOID]:[GEONAME]],2,FALSE)</f>
        <v>NAM</v>
      </c>
    </row>
    <row r="333" spans="1:8" x14ac:dyDescent="0.25">
      <c r="A333" t="s">
        <v>51</v>
      </c>
      <c r="B333" s="1">
        <v>44286</v>
      </c>
      <c r="C333" s="6">
        <v>3387</v>
      </c>
      <c r="D333" s="3">
        <f>LEN(VolByCLient[[#This Row],[CLID]])</f>
        <v>7</v>
      </c>
      <c r="E333" s="3" t="str">
        <f>INDEX(Table6[GEOID],MATCH(VolByCLient[CLID],Table6[right],0))</f>
        <v>GEO1001</v>
      </c>
      <c r="F333" s="3" t="str">
        <f>VLOOKUP(VolByCLient[INDEX MATCH],GEONAMES[[#Headers],[#Data],[GEOID]:[GEONAME]],2,FALSE)</f>
        <v>NAM</v>
      </c>
      <c r="G333" s="7" t="str">
        <f>"Q"&amp;ROUNDUP(MONTH(VolByCLient[[#This Row],[Date]])/3,0)&amp;" "&amp;YEAR(VolByCLient[[#This Row],[Date]])</f>
        <v>Q1 2021</v>
      </c>
      <c r="H333" s="7" t="str">
        <f>VLOOKUP(VolByCLient[[#This Row],[INDEX MATCH]],GEONAMES[[GEOID]:[GEONAME]],2,FALSE)</f>
        <v>NAM</v>
      </c>
    </row>
    <row r="334" spans="1:8" x14ac:dyDescent="0.25">
      <c r="A334" t="s">
        <v>51</v>
      </c>
      <c r="B334" s="1">
        <v>44255</v>
      </c>
      <c r="C334" s="6">
        <v>2190</v>
      </c>
      <c r="D334" s="3">
        <f>LEN(VolByCLient[[#This Row],[CLID]])</f>
        <v>7</v>
      </c>
      <c r="E334" s="3" t="str">
        <f>INDEX(Table6[GEOID],MATCH(VolByCLient[CLID],Table6[right],0))</f>
        <v>GEO1001</v>
      </c>
      <c r="F334" s="3" t="str">
        <f>VLOOKUP(VolByCLient[INDEX MATCH],GEONAMES[[#Headers],[#Data],[GEOID]:[GEONAME]],2,FALSE)</f>
        <v>NAM</v>
      </c>
      <c r="G334" s="7" t="str">
        <f>"Q"&amp;ROUNDUP(MONTH(VolByCLient[[#This Row],[Date]])/3,0)&amp;" "&amp;YEAR(VolByCLient[[#This Row],[Date]])</f>
        <v>Q1 2021</v>
      </c>
      <c r="H334" s="7" t="str">
        <f>VLOOKUP(VolByCLient[[#This Row],[INDEX MATCH]],GEONAMES[[GEOID]:[GEONAME]],2,FALSE)</f>
        <v>NAM</v>
      </c>
    </row>
    <row r="335" spans="1:8" x14ac:dyDescent="0.25">
      <c r="A335" t="s">
        <v>51</v>
      </c>
      <c r="B335" s="1">
        <v>44227</v>
      </c>
      <c r="C335" s="6">
        <v>2719</v>
      </c>
      <c r="D335" s="3">
        <f>LEN(VolByCLient[[#This Row],[CLID]])</f>
        <v>7</v>
      </c>
      <c r="E335" s="3" t="str">
        <f>INDEX(Table6[GEOID],MATCH(VolByCLient[CLID],Table6[right],0))</f>
        <v>GEO1001</v>
      </c>
      <c r="F335" s="3" t="str">
        <f>VLOOKUP(VolByCLient[INDEX MATCH],GEONAMES[[#Headers],[#Data],[GEOID]:[GEONAME]],2,FALSE)</f>
        <v>NAM</v>
      </c>
      <c r="G335" s="7" t="str">
        <f>"Q"&amp;ROUNDUP(MONTH(VolByCLient[[#This Row],[Date]])/3,0)&amp;" "&amp;YEAR(VolByCLient[[#This Row],[Date]])</f>
        <v>Q1 2021</v>
      </c>
      <c r="H335" s="7" t="str">
        <f>VLOOKUP(VolByCLient[[#This Row],[INDEX MATCH]],GEONAMES[[GEOID]:[GEONAME]],2,FALSE)</f>
        <v>NAM</v>
      </c>
    </row>
    <row r="336" spans="1:8" x14ac:dyDescent="0.25">
      <c r="A336" t="s">
        <v>16</v>
      </c>
      <c r="B336" s="1">
        <v>43861</v>
      </c>
      <c r="C336" s="6">
        <v>484</v>
      </c>
      <c r="D336" s="3">
        <f>LEN(VolByCLient[[#This Row],[CLID]])</f>
        <v>7</v>
      </c>
      <c r="E336" s="3" t="str">
        <f>INDEX(Table6[GEOID],MATCH(VolByCLient[CLID],Table6[right],0))</f>
        <v>GEO1004</v>
      </c>
      <c r="F336" s="3" t="str">
        <f>VLOOKUP(VolByCLient[INDEX MATCH],GEONAMES[[#Headers],[#Data],[GEOID]:[GEONAME]],2,FALSE)</f>
        <v>LATAM</v>
      </c>
      <c r="G336" s="7" t="str">
        <f>"Q"&amp;ROUNDUP(MONTH(VolByCLient[[#This Row],[Date]])/3,0)&amp;" "&amp;YEAR(VolByCLient[[#This Row],[Date]])</f>
        <v>Q1 2020</v>
      </c>
      <c r="H336" s="7" t="str">
        <f>VLOOKUP(VolByCLient[[#This Row],[INDEX MATCH]],GEONAMES[[GEOID]:[GEONAME]],2,FALSE)</f>
        <v>LATAM</v>
      </c>
    </row>
    <row r="337" spans="1:8" x14ac:dyDescent="0.25">
      <c r="A337" t="s">
        <v>16</v>
      </c>
      <c r="B337" s="1">
        <v>43890</v>
      </c>
      <c r="C337" s="6">
        <v>546</v>
      </c>
      <c r="D337" s="3">
        <f>LEN(VolByCLient[[#This Row],[CLID]])</f>
        <v>7</v>
      </c>
      <c r="E337" s="3" t="str">
        <f>INDEX(Table6[GEOID],MATCH(VolByCLient[CLID],Table6[right],0))</f>
        <v>GEO1004</v>
      </c>
      <c r="F337" s="3" t="str">
        <f>VLOOKUP(VolByCLient[INDEX MATCH],GEONAMES[[#Headers],[#Data],[GEOID]:[GEONAME]],2,FALSE)</f>
        <v>LATAM</v>
      </c>
      <c r="G337" s="7" t="str">
        <f>"Q"&amp;ROUNDUP(MONTH(VolByCLient[[#This Row],[Date]])/3,0)&amp;" "&amp;YEAR(VolByCLient[[#This Row],[Date]])</f>
        <v>Q1 2020</v>
      </c>
      <c r="H337" s="7" t="str">
        <f>VLOOKUP(VolByCLient[[#This Row],[INDEX MATCH]],GEONAMES[[GEOID]:[GEONAME]],2,FALSE)</f>
        <v>LATAM</v>
      </c>
    </row>
    <row r="338" spans="1:8" x14ac:dyDescent="0.25">
      <c r="A338" t="s">
        <v>16</v>
      </c>
      <c r="B338" s="1">
        <v>43921</v>
      </c>
      <c r="C338" s="6">
        <v>609</v>
      </c>
      <c r="D338" s="3">
        <f>LEN(VolByCLient[[#This Row],[CLID]])</f>
        <v>7</v>
      </c>
      <c r="E338" s="3" t="str">
        <f>INDEX(Table6[GEOID],MATCH(VolByCLient[CLID],Table6[right],0))</f>
        <v>GEO1004</v>
      </c>
      <c r="F338" s="3" t="str">
        <f>VLOOKUP(VolByCLient[INDEX MATCH],GEONAMES[[#Headers],[#Data],[GEOID]:[GEONAME]],2,FALSE)</f>
        <v>LATAM</v>
      </c>
      <c r="G338" s="7" t="str">
        <f>"Q"&amp;ROUNDUP(MONTH(VolByCLient[[#This Row],[Date]])/3,0)&amp;" "&amp;YEAR(VolByCLient[[#This Row],[Date]])</f>
        <v>Q1 2020</v>
      </c>
      <c r="H338" s="7" t="str">
        <f>VLOOKUP(VolByCLient[[#This Row],[INDEX MATCH]],GEONAMES[[GEOID]:[GEONAME]],2,FALSE)</f>
        <v>LATAM</v>
      </c>
    </row>
    <row r="339" spans="1:8" x14ac:dyDescent="0.25">
      <c r="A339" t="s">
        <v>16</v>
      </c>
      <c r="B339" s="1">
        <v>43951</v>
      </c>
      <c r="C339" s="6">
        <v>727</v>
      </c>
      <c r="D339" s="3">
        <f>LEN(VolByCLient[[#This Row],[CLID]])</f>
        <v>7</v>
      </c>
      <c r="E339" s="3" t="str">
        <f>INDEX(Table6[GEOID],MATCH(VolByCLient[CLID],Table6[right],0))</f>
        <v>GEO1004</v>
      </c>
      <c r="F339" s="3" t="str">
        <f>VLOOKUP(VolByCLient[INDEX MATCH],GEONAMES[[#Headers],[#Data],[GEOID]:[GEONAME]],2,FALSE)</f>
        <v>LATAM</v>
      </c>
      <c r="G339" s="7" t="str">
        <f>"Q"&amp;ROUNDUP(MONTH(VolByCLient[[#This Row],[Date]])/3,0)&amp;" "&amp;YEAR(VolByCLient[[#This Row],[Date]])</f>
        <v>Q2 2020</v>
      </c>
      <c r="H339" s="7" t="str">
        <f>VLOOKUP(VolByCLient[[#This Row],[INDEX MATCH]],GEONAMES[[GEOID]:[GEONAME]],2,FALSE)</f>
        <v>LATAM</v>
      </c>
    </row>
    <row r="340" spans="1:8" x14ac:dyDescent="0.25">
      <c r="A340" t="s">
        <v>16</v>
      </c>
      <c r="B340" s="1">
        <v>43982</v>
      </c>
      <c r="C340" s="6">
        <v>663</v>
      </c>
      <c r="D340" s="3">
        <f>LEN(VolByCLient[[#This Row],[CLID]])</f>
        <v>7</v>
      </c>
      <c r="E340" s="3" t="str">
        <f>INDEX(Table6[GEOID],MATCH(VolByCLient[CLID],Table6[right],0))</f>
        <v>GEO1004</v>
      </c>
      <c r="F340" s="3" t="str">
        <f>VLOOKUP(VolByCLient[INDEX MATCH],GEONAMES[[#Headers],[#Data],[GEOID]:[GEONAME]],2,FALSE)</f>
        <v>LATAM</v>
      </c>
      <c r="G340" s="7" t="str">
        <f>"Q"&amp;ROUNDUP(MONTH(VolByCLient[[#This Row],[Date]])/3,0)&amp;" "&amp;YEAR(VolByCLient[[#This Row],[Date]])</f>
        <v>Q2 2020</v>
      </c>
      <c r="H340" s="7" t="str">
        <f>VLOOKUP(VolByCLient[[#This Row],[INDEX MATCH]],GEONAMES[[GEOID]:[GEONAME]],2,FALSE)</f>
        <v>LATAM</v>
      </c>
    </row>
    <row r="341" spans="1:8" x14ac:dyDescent="0.25">
      <c r="A341" t="s">
        <v>16</v>
      </c>
      <c r="B341" s="1">
        <v>44012</v>
      </c>
      <c r="C341" s="6">
        <v>489</v>
      </c>
      <c r="D341" s="3">
        <f>LEN(VolByCLient[[#This Row],[CLID]])</f>
        <v>7</v>
      </c>
      <c r="E341" s="3" t="str">
        <f>INDEX(Table6[GEOID],MATCH(VolByCLient[CLID],Table6[right],0))</f>
        <v>GEO1004</v>
      </c>
      <c r="F341" s="3" t="str">
        <f>VLOOKUP(VolByCLient[INDEX MATCH],GEONAMES[[#Headers],[#Data],[GEOID]:[GEONAME]],2,FALSE)</f>
        <v>LATAM</v>
      </c>
      <c r="G341" s="7" t="str">
        <f>"Q"&amp;ROUNDUP(MONTH(VolByCLient[[#This Row],[Date]])/3,0)&amp;" "&amp;YEAR(VolByCLient[[#This Row],[Date]])</f>
        <v>Q2 2020</v>
      </c>
      <c r="H341" s="7" t="str">
        <f>VLOOKUP(VolByCLient[[#This Row],[INDEX MATCH]],GEONAMES[[GEOID]:[GEONAME]],2,FALSE)</f>
        <v>LATAM</v>
      </c>
    </row>
    <row r="342" spans="1:8" x14ac:dyDescent="0.25">
      <c r="A342" t="s">
        <v>16</v>
      </c>
      <c r="B342" s="1">
        <v>44043</v>
      </c>
      <c r="C342" s="6">
        <v>422</v>
      </c>
      <c r="D342" s="3">
        <f>LEN(VolByCLient[[#This Row],[CLID]])</f>
        <v>7</v>
      </c>
      <c r="E342" s="3" t="str">
        <f>INDEX(Table6[GEOID],MATCH(VolByCLient[CLID],Table6[right],0))</f>
        <v>GEO1004</v>
      </c>
      <c r="F342" s="3" t="str">
        <f>VLOOKUP(VolByCLient[INDEX MATCH],GEONAMES[[#Headers],[#Data],[GEOID]:[GEONAME]],2,FALSE)</f>
        <v>LATAM</v>
      </c>
      <c r="G342" s="7" t="str">
        <f>"Q"&amp;ROUNDUP(MONTH(VolByCLient[[#This Row],[Date]])/3,0)&amp;" "&amp;YEAR(VolByCLient[[#This Row],[Date]])</f>
        <v>Q3 2020</v>
      </c>
      <c r="H342" s="7" t="str">
        <f>VLOOKUP(VolByCLient[[#This Row],[INDEX MATCH]],GEONAMES[[GEOID]:[GEONAME]],2,FALSE)</f>
        <v>LATAM</v>
      </c>
    </row>
    <row r="343" spans="1:8" x14ac:dyDescent="0.25">
      <c r="A343" t="s">
        <v>16</v>
      </c>
      <c r="B343" s="1">
        <v>44074</v>
      </c>
      <c r="C343" s="6">
        <v>366</v>
      </c>
      <c r="D343" s="3">
        <f>LEN(VolByCLient[[#This Row],[CLID]])</f>
        <v>7</v>
      </c>
      <c r="E343" s="3" t="str">
        <f>INDEX(Table6[GEOID],MATCH(VolByCLient[CLID],Table6[right],0))</f>
        <v>GEO1004</v>
      </c>
      <c r="F343" s="3" t="str">
        <f>VLOOKUP(VolByCLient[INDEX MATCH],GEONAMES[[#Headers],[#Data],[GEOID]:[GEONAME]],2,FALSE)</f>
        <v>LATAM</v>
      </c>
      <c r="G343" s="7" t="str">
        <f>"Q"&amp;ROUNDUP(MONTH(VolByCLient[[#This Row],[Date]])/3,0)&amp;" "&amp;YEAR(VolByCLient[[#This Row],[Date]])</f>
        <v>Q3 2020</v>
      </c>
      <c r="H343" s="7" t="str">
        <f>VLOOKUP(VolByCLient[[#This Row],[INDEX MATCH]],GEONAMES[[GEOID]:[GEONAME]],2,FALSE)</f>
        <v>LATAM</v>
      </c>
    </row>
    <row r="344" spans="1:8" x14ac:dyDescent="0.25">
      <c r="A344" t="s">
        <v>16</v>
      </c>
      <c r="B344" s="1">
        <v>44104</v>
      </c>
      <c r="C344" s="6">
        <v>365</v>
      </c>
      <c r="D344" s="3">
        <f>LEN(VolByCLient[[#This Row],[CLID]])</f>
        <v>7</v>
      </c>
      <c r="E344" s="3" t="str">
        <f>INDEX(Table6[GEOID],MATCH(VolByCLient[CLID],Table6[right],0))</f>
        <v>GEO1004</v>
      </c>
      <c r="F344" s="3" t="str">
        <f>VLOOKUP(VolByCLient[INDEX MATCH],GEONAMES[[#Headers],[#Data],[GEOID]:[GEONAME]],2,FALSE)</f>
        <v>LATAM</v>
      </c>
      <c r="G344" s="7" t="str">
        <f>"Q"&amp;ROUNDUP(MONTH(VolByCLient[[#This Row],[Date]])/3,0)&amp;" "&amp;YEAR(VolByCLient[[#This Row],[Date]])</f>
        <v>Q3 2020</v>
      </c>
      <c r="H344" s="7" t="str">
        <f>VLOOKUP(VolByCLient[[#This Row],[INDEX MATCH]],GEONAMES[[GEOID]:[GEONAME]],2,FALSE)</f>
        <v>LATAM</v>
      </c>
    </row>
    <row r="345" spans="1:8" x14ac:dyDescent="0.25">
      <c r="A345" t="s">
        <v>16</v>
      </c>
      <c r="B345" s="1">
        <v>44135</v>
      </c>
      <c r="C345" s="6">
        <v>428</v>
      </c>
      <c r="D345" s="3">
        <f>LEN(VolByCLient[[#This Row],[CLID]])</f>
        <v>7</v>
      </c>
      <c r="E345" s="3" t="str">
        <f>INDEX(Table6[GEOID],MATCH(VolByCLient[CLID],Table6[right],0))</f>
        <v>GEO1004</v>
      </c>
      <c r="F345" s="3" t="str">
        <f>VLOOKUP(VolByCLient[INDEX MATCH],GEONAMES[[#Headers],[#Data],[GEOID]:[GEONAME]],2,FALSE)</f>
        <v>LATAM</v>
      </c>
      <c r="G345" s="7" t="str">
        <f>"Q"&amp;ROUNDUP(MONTH(VolByCLient[[#This Row],[Date]])/3,0)&amp;" "&amp;YEAR(VolByCLient[[#This Row],[Date]])</f>
        <v>Q4 2020</v>
      </c>
      <c r="H345" s="7" t="str">
        <f>VLOOKUP(VolByCLient[[#This Row],[INDEX MATCH]],GEONAMES[[GEOID]:[GEONAME]],2,FALSE)</f>
        <v>LATAM</v>
      </c>
    </row>
    <row r="346" spans="1:8" x14ac:dyDescent="0.25">
      <c r="A346" t="s">
        <v>16</v>
      </c>
      <c r="B346" s="1">
        <v>44165</v>
      </c>
      <c r="C346" s="6">
        <v>486</v>
      </c>
      <c r="D346" s="3">
        <f>LEN(VolByCLient[[#This Row],[CLID]])</f>
        <v>7</v>
      </c>
      <c r="E346" s="3" t="str">
        <f>INDEX(Table6[GEOID],MATCH(VolByCLient[CLID],Table6[right],0))</f>
        <v>GEO1004</v>
      </c>
      <c r="F346" s="3" t="str">
        <f>VLOOKUP(VolByCLient[INDEX MATCH],GEONAMES[[#Headers],[#Data],[GEOID]:[GEONAME]],2,FALSE)</f>
        <v>LATAM</v>
      </c>
      <c r="G346" s="7" t="str">
        <f>"Q"&amp;ROUNDUP(MONTH(VolByCLient[[#This Row],[Date]])/3,0)&amp;" "&amp;YEAR(VolByCLient[[#This Row],[Date]])</f>
        <v>Q4 2020</v>
      </c>
      <c r="H346" s="7" t="str">
        <f>VLOOKUP(VolByCLient[[#This Row],[INDEX MATCH]],GEONAMES[[GEOID]:[GEONAME]],2,FALSE)</f>
        <v>LATAM</v>
      </c>
    </row>
    <row r="347" spans="1:8" x14ac:dyDescent="0.25">
      <c r="A347" t="s">
        <v>16</v>
      </c>
      <c r="B347" s="1">
        <v>44196</v>
      </c>
      <c r="C347" s="6">
        <v>488</v>
      </c>
      <c r="D347" s="3">
        <f>LEN(VolByCLient[[#This Row],[CLID]])</f>
        <v>7</v>
      </c>
      <c r="E347" s="3" t="str">
        <f>INDEX(Table6[GEOID],MATCH(VolByCLient[CLID],Table6[right],0))</f>
        <v>GEO1004</v>
      </c>
      <c r="F347" s="3" t="str">
        <f>VLOOKUP(VolByCLient[INDEX MATCH],GEONAMES[[#Headers],[#Data],[GEOID]:[GEONAME]],2,FALSE)</f>
        <v>LATAM</v>
      </c>
      <c r="G347" s="7" t="str">
        <f>"Q"&amp;ROUNDUP(MONTH(VolByCLient[[#This Row],[Date]])/3,0)&amp;" "&amp;YEAR(VolByCLient[[#This Row],[Date]])</f>
        <v>Q4 2020</v>
      </c>
      <c r="H347" s="7" t="str">
        <f>VLOOKUP(VolByCLient[[#This Row],[INDEX MATCH]],GEONAMES[[GEOID]:[GEONAME]],2,FALSE)</f>
        <v>LATAM</v>
      </c>
    </row>
    <row r="348" spans="1:8" x14ac:dyDescent="0.25">
      <c r="A348" t="s">
        <v>16</v>
      </c>
      <c r="B348" s="1">
        <v>44227</v>
      </c>
      <c r="C348" s="6">
        <v>483</v>
      </c>
      <c r="D348" s="3">
        <f>LEN(VolByCLient[[#This Row],[CLID]])</f>
        <v>7</v>
      </c>
      <c r="E348" s="3" t="str">
        <f>INDEX(Table6[GEOID],MATCH(VolByCLient[CLID],Table6[right],0))</f>
        <v>GEO1004</v>
      </c>
      <c r="F348" s="3" t="str">
        <f>VLOOKUP(VolByCLient[INDEX MATCH],GEONAMES[[#Headers],[#Data],[GEOID]:[GEONAME]],2,FALSE)</f>
        <v>LATAM</v>
      </c>
      <c r="G348" s="7" t="str">
        <f>"Q"&amp;ROUNDUP(MONTH(VolByCLient[[#This Row],[Date]])/3,0)&amp;" "&amp;YEAR(VolByCLient[[#This Row],[Date]])</f>
        <v>Q1 2021</v>
      </c>
      <c r="H348" s="7" t="str">
        <f>VLOOKUP(VolByCLient[[#This Row],[INDEX MATCH]],GEONAMES[[GEOID]:[GEONAME]],2,FALSE)</f>
        <v>LATAM</v>
      </c>
    </row>
    <row r="349" spans="1:8" x14ac:dyDescent="0.25">
      <c r="A349" t="s">
        <v>43</v>
      </c>
      <c r="B349" s="1">
        <v>43861</v>
      </c>
      <c r="C349" s="6">
        <v>13597</v>
      </c>
      <c r="D349" s="3">
        <f>LEN(VolByCLient[[#This Row],[CLID]])</f>
        <v>7</v>
      </c>
      <c r="E349" s="3" t="str">
        <f>INDEX(Table6[GEOID],MATCH(VolByCLient[CLID],Table6[right],0))</f>
        <v>GEO1002</v>
      </c>
      <c r="F349" s="3" t="str">
        <f>VLOOKUP(VolByCLient[INDEX MATCH],GEONAMES[[#Headers],[#Data],[GEOID]:[GEONAME]],2,FALSE)</f>
        <v>APAC</v>
      </c>
      <c r="G349" s="7" t="str">
        <f>"Q"&amp;ROUNDUP(MONTH(VolByCLient[[#This Row],[Date]])/3,0)&amp;" "&amp;YEAR(VolByCLient[[#This Row],[Date]])</f>
        <v>Q1 2020</v>
      </c>
      <c r="H349" s="7" t="str">
        <f>VLOOKUP(VolByCLient[[#This Row],[INDEX MATCH]],GEONAMES[[GEOID]:[GEONAME]],2,FALSE)</f>
        <v>APAC</v>
      </c>
    </row>
    <row r="350" spans="1:8" x14ac:dyDescent="0.25">
      <c r="A350" t="s">
        <v>43</v>
      </c>
      <c r="B350" s="1">
        <v>43890</v>
      </c>
      <c r="C350" s="6">
        <v>15298</v>
      </c>
      <c r="D350" s="3">
        <f>LEN(VolByCLient[[#This Row],[CLID]])</f>
        <v>7</v>
      </c>
      <c r="E350" s="3" t="str">
        <f>INDEX(Table6[GEOID],MATCH(VolByCLient[CLID],Table6[right],0))</f>
        <v>GEO1002</v>
      </c>
      <c r="F350" s="3" t="str">
        <f>VLOOKUP(VolByCLient[INDEX MATCH],GEONAMES[[#Headers],[#Data],[GEOID]:[GEONAME]],2,FALSE)</f>
        <v>APAC</v>
      </c>
      <c r="G350" s="7" t="str">
        <f>"Q"&amp;ROUNDUP(MONTH(VolByCLient[[#This Row],[Date]])/3,0)&amp;" "&amp;YEAR(VolByCLient[[#This Row],[Date]])</f>
        <v>Q1 2020</v>
      </c>
      <c r="H350" s="7" t="str">
        <f>VLOOKUP(VolByCLient[[#This Row],[INDEX MATCH]],GEONAMES[[GEOID]:[GEONAME]],2,FALSE)</f>
        <v>APAC</v>
      </c>
    </row>
    <row r="351" spans="1:8" x14ac:dyDescent="0.25">
      <c r="A351" t="s">
        <v>43</v>
      </c>
      <c r="B351" s="1">
        <v>43921</v>
      </c>
      <c r="C351" s="6">
        <v>16992</v>
      </c>
      <c r="D351" s="3">
        <f>LEN(VolByCLient[[#This Row],[CLID]])</f>
        <v>7</v>
      </c>
      <c r="E351" s="3" t="str">
        <f>INDEX(Table6[GEOID],MATCH(VolByCLient[CLID],Table6[right],0))</f>
        <v>GEO1002</v>
      </c>
      <c r="F351" s="3" t="str">
        <f>VLOOKUP(VolByCLient[INDEX MATCH],GEONAMES[[#Headers],[#Data],[GEOID]:[GEONAME]],2,FALSE)</f>
        <v>APAC</v>
      </c>
      <c r="G351" s="7" t="str">
        <f>"Q"&amp;ROUNDUP(MONTH(VolByCLient[[#This Row],[Date]])/3,0)&amp;" "&amp;YEAR(VolByCLient[[#This Row],[Date]])</f>
        <v>Q1 2020</v>
      </c>
      <c r="H351" s="7" t="str">
        <f>VLOOKUP(VolByCLient[[#This Row],[INDEX MATCH]],GEONAMES[[GEOID]:[GEONAME]],2,FALSE)</f>
        <v>APAC</v>
      </c>
    </row>
    <row r="352" spans="1:8" x14ac:dyDescent="0.25">
      <c r="A352" t="s">
        <v>43</v>
      </c>
      <c r="B352" s="1">
        <v>43951</v>
      </c>
      <c r="C352" s="6">
        <v>20394</v>
      </c>
      <c r="D352" s="3">
        <f>LEN(VolByCLient[[#This Row],[CLID]])</f>
        <v>7</v>
      </c>
      <c r="E352" s="3" t="str">
        <f>INDEX(Table6[GEOID],MATCH(VolByCLient[CLID],Table6[right],0))</f>
        <v>GEO1002</v>
      </c>
      <c r="F352" s="3" t="str">
        <f>VLOOKUP(VolByCLient[INDEX MATCH],GEONAMES[[#Headers],[#Data],[GEOID]:[GEONAME]],2,FALSE)</f>
        <v>APAC</v>
      </c>
      <c r="G352" s="7" t="str">
        <f>"Q"&amp;ROUNDUP(MONTH(VolByCLient[[#This Row],[Date]])/3,0)&amp;" "&amp;YEAR(VolByCLient[[#This Row],[Date]])</f>
        <v>Q2 2020</v>
      </c>
      <c r="H352" s="7" t="str">
        <f>VLOOKUP(VolByCLient[[#This Row],[INDEX MATCH]],GEONAMES[[GEOID]:[GEONAME]],2,FALSE)</f>
        <v>APAC</v>
      </c>
    </row>
    <row r="353" spans="1:8" x14ac:dyDescent="0.25">
      <c r="A353" t="s">
        <v>43</v>
      </c>
      <c r="B353" s="1">
        <v>43982</v>
      </c>
      <c r="C353" s="6">
        <v>18695</v>
      </c>
      <c r="D353" s="3">
        <f>LEN(VolByCLient[[#This Row],[CLID]])</f>
        <v>7</v>
      </c>
      <c r="E353" s="3" t="str">
        <f>INDEX(Table6[GEOID],MATCH(VolByCLient[CLID],Table6[right],0))</f>
        <v>GEO1002</v>
      </c>
      <c r="F353" s="3" t="str">
        <f>VLOOKUP(VolByCLient[INDEX MATCH],GEONAMES[[#Headers],[#Data],[GEOID]:[GEONAME]],2,FALSE)</f>
        <v>APAC</v>
      </c>
      <c r="G353" s="7" t="str">
        <f>"Q"&amp;ROUNDUP(MONTH(VolByCLient[[#This Row],[Date]])/3,0)&amp;" "&amp;YEAR(VolByCLient[[#This Row],[Date]])</f>
        <v>Q2 2020</v>
      </c>
      <c r="H353" s="7" t="str">
        <f>VLOOKUP(VolByCLient[[#This Row],[INDEX MATCH]],GEONAMES[[GEOID]:[GEONAME]],2,FALSE)</f>
        <v>APAC</v>
      </c>
    </row>
    <row r="354" spans="1:8" x14ac:dyDescent="0.25">
      <c r="A354" t="s">
        <v>43</v>
      </c>
      <c r="B354" s="1">
        <v>44012</v>
      </c>
      <c r="C354" s="6">
        <v>13597</v>
      </c>
      <c r="D354" s="3">
        <f>LEN(VolByCLient[[#This Row],[CLID]])</f>
        <v>7</v>
      </c>
      <c r="E354" s="3" t="str">
        <f>INDEX(Table6[GEOID],MATCH(VolByCLient[CLID],Table6[right],0))</f>
        <v>GEO1002</v>
      </c>
      <c r="F354" s="3" t="str">
        <f>VLOOKUP(VolByCLient[INDEX MATCH],GEONAMES[[#Headers],[#Data],[GEOID]:[GEONAME]],2,FALSE)</f>
        <v>APAC</v>
      </c>
      <c r="G354" s="7" t="str">
        <f>"Q"&amp;ROUNDUP(MONTH(VolByCLient[[#This Row],[Date]])/3,0)&amp;" "&amp;YEAR(VolByCLient[[#This Row],[Date]])</f>
        <v>Q2 2020</v>
      </c>
      <c r="H354" s="7" t="str">
        <f>VLOOKUP(VolByCLient[[#This Row],[INDEX MATCH]],GEONAMES[[GEOID]:[GEONAME]],2,FALSE)</f>
        <v>APAC</v>
      </c>
    </row>
    <row r="355" spans="1:8" x14ac:dyDescent="0.25">
      <c r="A355" t="s">
        <v>43</v>
      </c>
      <c r="B355" s="1">
        <v>44043</v>
      </c>
      <c r="C355" s="6">
        <v>11899</v>
      </c>
      <c r="D355" s="3">
        <f>LEN(VolByCLient[[#This Row],[CLID]])</f>
        <v>7</v>
      </c>
      <c r="E355" s="3" t="str">
        <f>INDEX(Table6[GEOID],MATCH(VolByCLient[CLID],Table6[right],0))</f>
        <v>GEO1002</v>
      </c>
      <c r="F355" s="3" t="str">
        <f>VLOOKUP(VolByCLient[INDEX MATCH],GEONAMES[[#Headers],[#Data],[GEOID]:[GEONAME]],2,FALSE)</f>
        <v>APAC</v>
      </c>
      <c r="G355" s="7" t="str">
        <f>"Q"&amp;ROUNDUP(MONTH(VolByCLient[[#This Row],[Date]])/3,0)&amp;" "&amp;YEAR(VolByCLient[[#This Row],[Date]])</f>
        <v>Q3 2020</v>
      </c>
      <c r="H355" s="7" t="str">
        <f>VLOOKUP(VolByCLient[[#This Row],[INDEX MATCH]],GEONAMES[[GEOID]:[GEONAME]],2,FALSE)</f>
        <v>APAC</v>
      </c>
    </row>
    <row r="356" spans="1:8" x14ac:dyDescent="0.25">
      <c r="A356" t="s">
        <v>43</v>
      </c>
      <c r="B356" s="1">
        <v>44074</v>
      </c>
      <c r="C356" s="6">
        <v>10197</v>
      </c>
      <c r="D356" s="3">
        <f>LEN(VolByCLient[[#This Row],[CLID]])</f>
        <v>7</v>
      </c>
      <c r="E356" s="3" t="str">
        <f>INDEX(Table6[GEOID],MATCH(VolByCLient[CLID],Table6[right],0))</f>
        <v>GEO1002</v>
      </c>
      <c r="F356" s="3" t="str">
        <f>VLOOKUP(VolByCLient[INDEX MATCH],GEONAMES[[#Headers],[#Data],[GEOID]:[GEONAME]],2,FALSE)</f>
        <v>APAC</v>
      </c>
      <c r="G356" s="7" t="str">
        <f>"Q"&amp;ROUNDUP(MONTH(VolByCLient[[#This Row],[Date]])/3,0)&amp;" "&amp;YEAR(VolByCLient[[#This Row],[Date]])</f>
        <v>Q3 2020</v>
      </c>
      <c r="H356" s="7" t="str">
        <f>VLOOKUP(VolByCLient[[#This Row],[INDEX MATCH]],GEONAMES[[GEOID]:[GEONAME]],2,FALSE)</f>
        <v>APAC</v>
      </c>
    </row>
    <row r="357" spans="1:8" x14ac:dyDescent="0.25">
      <c r="A357" t="s">
        <v>43</v>
      </c>
      <c r="B357" s="1">
        <v>44104</v>
      </c>
      <c r="C357" s="6">
        <v>10196</v>
      </c>
      <c r="D357" s="3">
        <f>LEN(VolByCLient[[#This Row],[CLID]])</f>
        <v>7</v>
      </c>
      <c r="E357" s="3" t="str">
        <f>INDEX(Table6[GEOID],MATCH(VolByCLient[CLID],Table6[right],0))</f>
        <v>GEO1002</v>
      </c>
      <c r="F357" s="3" t="str">
        <f>VLOOKUP(VolByCLient[INDEX MATCH],GEONAMES[[#Headers],[#Data],[GEOID]:[GEONAME]],2,FALSE)</f>
        <v>APAC</v>
      </c>
      <c r="G357" s="7" t="str">
        <f>"Q"&amp;ROUNDUP(MONTH(VolByCLient[[#This Row],[Date]])/3,0)&amp;" "&amp;YEAR(VolByCLient[[#This Row],[Date]])</f>
        <v>Q3 2020</v>
      </c>
      <c r="H357" s="7" t="str">
        <f>VLOOKUP(VolByCLient[[#This Row],[INDEX MATCH]],GEONAMES[[GEOID]:[GEONAME]],2,FALSE)</f>
        <v>APAC</v>
      </c>
    </row>
    <row r="358" spans="1:8" x14ac:dyDescent="0.25">
      <c r="A358" t="s">
        <v>43</v>
      </c>
      <c r="B358" s="1">
        <v>44135</v>
      </c>
      <c r="C358" s="6">
        <v>11895</v>
      </c>
      <c r="D358" s="3">
        <f>LEN(VolByCLient[[#This Row],[CLID]])</f>
        <v>7</v>
      </c>
      <c r="E358" s="3" t="str">
        <f>INDEX(Table6[GEOID],MATCH(VolByCLient[CLID],Table6[right],0))</f>
        <v>GEO1002</v>
      </c>
      <c r="F358" s="3" t="str">
        <f>VLOOKUP(VolByCLient[INDEX MATCH],GEONAMES[[#Headers],[#Data],[GEOID]:[GEONAME]],2,FALSE)</f>
        <v>APAC</v>
      </c>
      <c r="G358" s="7" t="str">
        <f>"Q"&amp;ROUNDUP(MONTH(VolByCLient[[#This Row],[Date]])/3,0)&amp;" "&amp;YEAR(VolByCLient[[#This Row],[Date]])</f>
        <v>Q4 2020</v>
      </c>
      <c r="H358" s="7" t="str">
        <f>VLOOKUP(VolByCLient[[#This Row],[INDEX MATCH]],GEONAMES[[GEOID]:[GEONAME]],2,FALSE)</f>
        <v>APAC</v>
      </c>
    </row>
    <row r="359" spans="1:8" x14ac:dyDescent="0.25">
      <c r="A359" t="s">
        <v>43</v>
      </c>
      <c r="B359" s="1">
        <v>44165</v>
      </c>
      <c r="C359" s="6">
        <v>13596</v>
      </c>
      <c r="D359" s="3">
        <f>LEN(VolByCLient[[#This Row],[CLID]])</f>
        <v>7</v>
      </c>
      <c r="E359" s="3" t="str">
        <f>INDEX(Table6[GEOID],MATCH(VolByCLient[CLID],Table6[right],0))</f>
        <v>GEO1002</v>
      </c>
      <c r="F359" s="3" t="str">
        <f>VLOOKUP(VolByCLient[INDEX MATCH],GEONAMES[[#Headers],[#Data],[GEOID]:[GEONAME]],2,FALSE)</f>
        <v>APAC</v>
      </c>
      <c r="G359" s="7" t="str">
        <f>"Q"&amp;ROUNDUP(MONTH(VolByCLient[[#This Row],[Date]])/3,0)&amp;" "&amp;YEAR(VolByCLient[[#This Row],[Date]])</f>
        <v>Q4 2020</v>
      </c>
      <c r="H359" s="7" t="str">
        <f>VLOOKUP(VolByCLient[[#This Row],[INDEX MATCH]],GEONAMES[[GEOID]:[GEONAME]],2,FALSE)</f>
        <v>APAC</v>
      </c>
    </row>
    <row r="360" spans="1:8" x14ac:dyDescent="0.25">
      <c r="A360" t="s">
        <v>43</v>
      </c>
      <c r="B360" s="1">
        <v>44196</v>
      </c>
      <c r="C360" s="6">
        <v>13595</v>
      </c>
      <c r="D360" s="3">
        <f>LEN(VolByCLient[[#This Row],[CLID]])</f>
        <v>7</v>
      </c>
      <c r="E360" s="3" t="str">
        <f>INDEX(Table6[GEOID],MATCH(VolByCLient[CLID],Table6[right],0))</f>
        <v>GEO1002</v>
      </c>
      <c r="F360" s="3" t="str">
        <f>VLOOKUP(VolByCLient[INDEX MATCH],GEONAMES[[#Headers],[#Data],[GEOID]:[GEONAME]],2,FALSE)</f>
        <v>APAC</v>
      </c>
      <c r="G360" s="7" t="str">
        <f>"Q"&amp;ROUNDUP(MONTH(VolByCLient[[#This Row],[Date]])/3,0)&amp;" "&amp;YEAR(VolByCLient[[#This Row],[Date]])</f>
        <v>Q4 2020</v>
      </c>
      <c r="H360" s="7" t="str">
        <f>VLOOKUP(VolByCLient[[#This Row],[INDEX MATCH]],GEONAMES[[GEOID]:[GEONAME]],2,FALSE)</f>
        <v>APAC</v>
      </c>
    </row>
    <row r="361" spans="1:8" x14ac:dyDescent="0.25">
      <c r="A361" t="s">
        <v>43</v>
      </c>
      <c r="B361" s="1">
        <v>44377</v>
      </c>
      <c r="C361" s="6">
        <v>13732</v>
      </c>
      <c r="D361" s="3">
        <f>LEN(VolByCLient[[#This Row],[CLID]])</f>
        <v>7</v>
      </c>
      <c r="E361" s="3" t="str">
        <f>INDEX(Table6[GEOID],MATCH(VolByCLient[CLID],Table6[right],0))</f>
        <v>GEO1002</v>
      </c>
      <c r="F361" s="3" t="str">
        <f>VLOOKUP(VolByCLient[INDEX MATCH],GEONAMES[[#Headers],[#Data],[GEOID]:[GEONAME]],2,FALSE)</f>
        <v>APAC</v>
      </c>
      <c r="G361" s="7" t="str">
        <f>"Q"&amp;ROUNDUP(MONTH(VolByCLient[[#This Row],[Date]])/3,0)&amp;" "&amp;YEAR(VolByCLient[[#This Row],[Date]])</f>
        <v>Q2 2021</v>
      </c>
      <c r="H361" s="7" t="str">
        <f>VLOOKUP(VolByCLient[[#This Row],[INDEX MATCH]],GEONAMES[[GEOID]:[GEONAME]],2,FALSE)</f>
        <v>APAC</v>
      </c>
    </row>
    <row r="362" spans="1:8" x14ac:dyDescent="0.25">
      <c r="A362" t="s">
        <v>43</v>
      </c>
      <c r="B362" s="1">
        <v>44347</v>
      </c>
      <c r="C362" s="6">
        <v>19253</v>
      </c>
      <c r="D362" s="3">
        <f>LEN(VolByCLient[[#This Row],[CLID]])</f>
        <v>7</v>
      </c>
      <c r="E362" s="3" t="str">
        <f>INDEX(Table6[GEOID],MATCH(VolByCLient[CLID],Table6[right],0))</f>
        <v>GEO1002</v>
      </c>
      <c r="F362" s="3" t="str">
        <f>VLOOKUP(VolByCLient[INDEX MATCH],GEONAMES[[#Headers],[#Data],[GEOID]:[GEONAME]],2,FALSE)</f>
        <v>APAC</v>
      </c>
      <c r="G362" s="7" t="str">
        <f>"Q"&amp;ROUNDUP(MONTH(VolByCLient[[#This Row],[Date]])/3,0)&amp;" "&amp;YEAR(VolByCLient[[#This Row],[Date]])</f>
        <v>Q2 2021</v>
      </c>
      <c r="H362" s="7" t="str">
        <f>VLOOKUP(VolByCLient[[#This Row],[INDEX MATCH]],GEONAMES[[GEOID]:[GEONAME]],2,FALSE)</f>
        <v>APAC</v>
      </c>
    </row>
    <row r="363" spans="1:8" x14ac:dyDescent="0.25">
      <c r="A363" t="s">
        <v>43</v>
      </c>
      <c r="B363" s="1">
        <v>44316</v>
      </c>
      <c r="C363" s="6">
        <v>20185</v>
      </c>
      <c r="D363" s="3">
        <f>LEN(VolByCLient[[#This Row],[CLID]])</f>
        <v>7</v>
      </c>
      <c r="E363" s="3" t="str">
        <f>INDEX(Table6[GEOID],MATCH(VolByCLient[CLID],Table6[right],0))</f>
        <v>GEO1002</v>
      </c>
      <c r="F363" s="3" t="str">
        <f>VLOOKUP(VolByCLient[INDEX MATCH],GEONAMES[[#Headers],[#Data],[GEOID]:[GEONAME]],2,FALSE)</f>
        <v>APAC</v>
      </c>
      <c r="G363" s="7" t="str">
        <f>"Q"&amp;ROUNDUP(MONTH(VolByCLient[[#This Row],[Date]])/3,0)&amp;" "&amp;YEAR(VolByCLient[[#This Row],[Date]])</f>
        <v>Q2 2021</v>
      </c>
      <c r="H363" s="7" t="str">
        <f>VLOOKUP(VolByCLient[[#This Row],[INDEX MATCH]],GEONAMES[[GEOID]:[GEONAME]],2,FALSE)</f>
        <v>APAC</v>
      </c>
    </row>
    <row r="364" spans="1:8" x14ac:dyDescent="0.25">
      <c r="A364" t="s">
        <v>43</v>
      </c>
      <c r="B364" s="1">
        <v>44286</v>
      </c>
      <c r="C364" s="6">
        <v>17502</v>
      </c>
      <c r="D364" s="3">
        <f>LEN(VolByCLient[[#This Row],[CLID]])</f>
        <v>7</v>
      </c>
      <c r="E364" s="3" t="str">
        <f>INDEX(Table6[GEOID],MATCH(VolByCLient[CLID],Table6[right],0))</f>
        <v>GEO1002</v>
      </c>
      <c r="F364" s="3" t="str">
        <f>VLOOKUP(VolByCLient[INDEX MATCH],GEONAMES[[#Headers],[#Data],[GEOID]:[GEONAME]],2,FALSE)</f>
        <v>APAC</v>
      </c>
      <c r="G364" s="7" t="str">
        <f>"Q"&amp;ROUNDUP(MONTH(VolByCLient[[#This Row],[Date]])/3,0)&amp;" "&amp;YEAR(VolByCLient[[#This Row],[Date]])</f>
        <v>Q1 2021</v>
      </c>
      <c r="H364" s="7" t="str">
        <f>VLOOKUP(VolByCLient[[#This Row],[INDEX MATCH]],GEONAMES[[GEOID]:[GEONAME]],2,FALSE)</f>
        <v>APAC</v>
      </c>
    </row>
    <row r="365" spans="1:8" x14ac:dyDescent="0.25">
      <c r="A365" t="s">
        <v>43</v>
      </c>
      <c r="B365" s="1">
        <v>44255</v>
      </c>
      <c r="C365" s="6">
        <v>16057</v>
      </c>
      <c r="D365" s="3">
        <f>LEN(VolByCLient[[#This Row],[CLID]])</f>
        <v>7</v>
      </c>
      <c r="E365" s="3" t="str">
        <f>INDEX(Table6[GEOID],MATCH(VolByCLient[CLID],Table6[right],0))</f>
        <v>GEO1002</v>
      </c>
      <c r="F365" s="3" t="str">
        <f>VLOOKUP(VolByCLient[INDEX MATCH],GEONAMES[[#Headers],[#Data],[GEOID]:[GEONAME]],2,FALSE)</f>
        <v>APAC</v>
      </c>
      <c r="G365" s="7" t="str">
        <f>"Q"&amp;ROUNDUP(MONTH(VolByCLient[[#This Row],[Date]])/3,0)&amp;" "&amp;YEAR(VolByCLient[[#This Row],[Date]])</f>
        <v>Q1 2021</v>
      </c>
      <c r="H365" s="7" t="str">
        <f>VLOOKUP(VolByCLient[[#This Row],[INDEX MATCH]],GEONAMES[[GEOID]:[GEONAME]],2,FALSE)</f>
        <v>APAC</v>
      </c>
    </row>
    <row r="366" spans="1:8" x14ac:dyDescent="0.25">
      <c r="A366" t="s">
        <v>43</v>
      </c>
      <c r="B366" s="1">
        <v>44227</v>
      </c>
      <c r="C366" s="6">
        <v>14276</v>
      </c>
      <c r="D366" s="3">
        <f>LEN(VolByCLient[[#This Row],[CLID]])</f>
        <v>7</v>
      </c>
      <c r="E366" s="3" t="str">
        <f>INDEX(Table6[GEOID],MATCH(VolByCLient[CLID],Table6[right],0))</f>
        <v>GEO1002</v>
      </c>
      <c r="F366" s="3" t="str">
        <f>VLOOKUP(VolByCLient[INDEX MATCH],GEONAMES[[#Headers],[#Data],[GEOID]:[GEONAME]],2,FALSE)</f>
        <v>APAC</v>
      </c>
      <c r="G366" s="7" t="str">
        <f>"Q"&amp;ROUNDUP(MONTH(VolByCLient[[#This Row],[Date]])/3,0)&amp;" "&amp;YEAR(VolByCLient[[#This Row],[Date]])</f>
        <v>Q1 2021</v>
      </c>
      <c r="H366" s="7" t="str">
        <f>VLOOKUP(VolByCLient[[#This Row],[INDEX MATCH]],GEONAMES[[GEOID]:[GEONAME]],2,FALSE)</f>
        <v>APAC</v>
      </c>
    </row>
    <row r="367" spans="1:8" x14ac:dyDescent="0.25">
      <c r="A367" t="s">
        <v>26</v>
      </c>
      <c r="B367" s="1">
        <v>43861</v>
      </c>
      <c r="C367" s="6">
        <v>864</v>
      </c>
      <c r="D367" s="3">
        <f>LEN(VolByCLient[[#This Row],[CLID]])</f>
        <v>7</v>
      </c>
      <c r="E367" s="3" t="str">
        <f>INDEX(Table6[GEOID],MATCH(VolByCLient[CLID],Table6[right],0))</f>
        <v>GEO1001</v>
      </c>
      <c r="F367" s="3" t="str">
        <f>VLOOKUP(VolByCLient[INDEX MATCH],GEONAMES[[#Headers],[#Data],[GEOID]:[GEONAME]],2,FALSE)</f>
        <v>NAM</v>
      </c>
      <c r="G367" s="7" t="str">
        <f>"Q"&amp;ROUNDUP(MONTH(VolByCLient[[#This Row],[Date]])/3,0)&amp;" "&amp;YEAR(VolByCLient[[#This Row],[Date]])</f>
        <v>Q1 2020</v>
      </c>
      <c r="H367" s="7" t="str">
        <f>VLOOKUP(VolByCLient[[#This Row],[INDEX MATCH]],GEONAMES[[GEOID]:[GEONAME]],2,FALSE)</f>
        <v>NAM</v>
      </c>
    </row>
    <row r="368" spans="1:8" x14ac:dyDescent="0.25">
      <c r="A368" t="s">
        <v>26</v>
      </c>
      <c r="B368" s="1">
        <v>43890</v>
      </c>
      <c r="C368" s="6">
        <v>765</v>
      </c>
      <c r="D368" s="3">
        <f>LEN(VolByCLient[[#This Row],[CLID]])</f>
        <v>7</v>
      </c>
      <c r="E368" s="3" t="str">
        <f>INDEX(Table6[GEOID],MATCH(VolByCLient[CLID],Table6[right],0))</f>
        <v>GEO1001</v>
      </c>
      <c r="F368" s="3" t="str">
        <f>VLOOKUP(VolByCLient[INDEX MATCH],GEONAMES[[#Headers],[#Data],[GEOID]:[GEONAME]],2,FALSE)</f>
        <v>NAM</v>
      </c>
      <c r="G368" s="7" t="str">
        <f>"Q"&amp;ROUNDUP(MONTH(VolByCLient[[#This Row],[Date]])/3,0)&amp;" "&amp;YEAR(VolByCLient[[#This Row],[Date]])</f>
        <v>Q1 2020</v>
      </c>
      <c r="H368" s="7" t="str">
        <f>VLOOKUP(VolByCLient[[#This Row],[INDEX MATCH]],GEONAMES[[GEOID]:[GEONAME]],2,FALSE)</f>
        <v>NAM</v>
      </c>
    </row>
    <row r="369" spans="1:8" x14ac:dyDescent="0.25">
      <c r="A369" t="s">
        <v>26</v>
      </c>
      <c r="B369" s="1">
        <v>43921</v>
      </c>
      <c r="C369" s="6">
        <v>1051</v>
      </c>
      <c r="D369" s="3">
        <f>LEN(VolByCLient[[#This Row],[CLID]])</f>
        <v>7</v>
      </c>
      <c r="E369" s="3" t="str">
        <f>INDEX(Table6[GEOID],MATCH(VolByCLient[CLID],Table6[right],0))</f>
        <v>GEO1001</v>
      </c>
      <c r="F369" s="3" t="str">
        <f>VLOOKUP(VolByCLient[INDEX MATCH],GEONAMES[[#Headers],[#Data],[GEOID]:[GEONAME]],2,FALSE)</f>
        <v>NAM</v>
      </c>
      <c r="G369" s="7" t="str">
        <f>"Q"&amp;ROUNDUP(MONTH(VolByCLient[[#This Row],[Date]])/3,0)&amp;" "&amp;YEAR(VolByCLient[[#This Row],[Date]])</f>
        <v>Q1 2020</v>
      </c>
      <c r="H369" s="7" t="str">
        <f>VLOOKUP(VolByCLient[[#This Row],[INDEX MATCH]],GEONAMES[[GEOID]:[GEONAME]],2,FALSE)</f>
        <v>NAM</v>
      </c>
    </row>
    <row r="370" spans="1:8" x14ac:dyDescent="0.25">
      <c r="A370" t="s">
        <v>26</v>
      </c>
      <c r="B370" s="1">
        <v>43951</v>
      </c>
      <c r="C370" s="6">
        <v>1053</v>
      </c>
      <c r="D370" s="3">
        <f>LEN(VolByCLient[[#This Row],[CLID]])</f>
        <v>7</v>
      </c>
      <c r="E370" s="3" t="str">
        <f>INDEX(Table6[GEOID],MATCH(VolByCLient[CLID],Table6[right],0))</f>
        <v>GEO1001</v>
      </c>
      <c r="F370" s="3" t="str">
        <f>VLOOKUP(VolByCLient[INDEX MATCH],GEONAMES[[#Headers],[#Data],[GEOID]:[GEONAME]],2,FALSE)</f>
        <v>NAM</v>
      </c>
      <c r="G370" s="7" t="str">
        <f>"Q"&amp;ROUNDUP(MONTH(VolByCLient[[#This Row],[Date]])/3,0)&amp;" "&amp;YEAR(VolByCLient[[#This Row],[Date]])</f>
        <v>Q2 2020</v>
      </c>
      <c r="H370" s="7" t="str">
        <f>VLOOKUP(VolByCLient[[#This Row],[INDEX MATCH]],GEONAMES[[GEOID]:[GEONAME]],2,FALSE)</f>
        <v>NAM</v>
      </c>
    </row>
    <row r="371" spans="1:8" x14ac:dyDescent="0.25">
      <c r="A371" t="s">
        <v>26</v>
      </c>
      <c r="B371" s="1">
        <v>43982</v>
      </c>
      <c r="C371" s="6">
        <v>1146</v>
      </c>
      <c r="D371" s="3">
        <f>LEN(VolByCLient[[#This Row],[CLID]])</f>
        <v>7</v>
      </c>
      <c r="E371" s="3" t="str">
        <f>INDEX(Table6[GEOID],MATCH(VolByCLient[CLID],Table6[right],0))</f>
        <v>GEO1001</v>
      </c>
      <c r="F371" s="3" t="str">
        <f>VLOOKUP(VolByCLient[INDEX MATCH],GEONAMES[[#Headers],[#Data],[GEOID]:[GEONAME]],2,FALSE)</f>
        <v>NAM</v>
      </c>
      <c r="G371" s="7" t="str">
        <f>"Q"&amp;ROUNDUP(MONTH(VolByCLient[[#This Row],[Date]])/3,0)&amp;" "&amp;YEAR(VolByCLient[[#This Row],[Date]])</f>
        <v>Q2 2020</v>
      </c>
      <c r="H371" s="7" t="str">
        <f>VLOOKUP(VolByCLient[[#This Row],[INDEX MATCH]],GEONAMES[[GEOID]:[GEONAME]],2,FALSE)</f>
        <v>NAM</v>
      </c>
    </row>
    <row r="372" spans="1:8" x14ac:dyDescent="0.25">
      <c r="A372" t="s">
        <v>26</v>
      </c>
      <c r="B372" s="1">
        <v>44012</v>
      </c>
      <c r="C372" s="6">
        <v>674</v>
      </c>
      <c r="D372" s="3">
        <f>LEN(VolByCLient[[#This Row],[CLID]])</f>
        <v>7</v>
      </c>
      <c r="E372" s="3" t="str">
        <f>INDEX(Table6[GEOID],MATCH(VolByCLient[CLID],Table6[right],0))</f>
        <v>GEO1001</v>
      </c>
      <c r="F372" s="3" t="str">
        <f>VLOOKUP(VolByCLient[INDEX MATCH],GEONAMES[[#Headers],[#Data],[GEOID]:[GEONAME]],2,FALSE)</f>
        <v>NAM</v>
      </c>
      <c r="G372" s="7" t="str">
        <f>"Q"&amp;ROUNDUP(MONTH(VolByCLient[[#This Row],[Date]])/3,0)&amp;" "&amp;YEAR(VolByCLient[[#This Row],[Date]])</f>
        <v>Q2 2020</v>
      </c>
      <c r="H372" s="7" t="str">
        <f>VLOOKUP(VolByCLient[[#This Row],[INDEX MATCH]],GEONAMES[[GEOID]:[GEONAME]],2,FALSE)</f>
        <v>NAM</v>
      </c>
    </row>
    <row r="373" spans="1:8" x14ac:dyDescent="0.25">
      <c r="A373" t="s">
        <v>26</v>
      </c>
      <c r="B373" s="1">
        <v>44043</v>
      </c>
      <c r="C373" s="6">
        <v>764</v>
      </c>
      <c r="D373" s="3">
        <f>LEN(VolByCLient[[#This Row],[CLID]])</f>
        <v>7</v>
      </c>
      <c r="E373" s="3" t="str">
        <f>INDEX(Table6[GEOID],MATCH(VolByCLient[CLID],Table6[right],0))</f>
        <v>GEO1001</v>
      </c>
      <c r="F373" s="3" t="str">
        <f>VLOOKUP(VolByCLient[INDEX MATCH],GEONAMES[[#Headers],[#Data],[GEOID]:[GEONAME]],2,FALSE)</f>
        <v>NAM</v>
      </c>
      <c r="G373" s="7" t="str">
        <f>"Q"&amp;ROUNDUP(MONTH(VolByCLient[[#This Row],[Date]])/3,0)&amp;" "&amp;YEAR(VolByCLient[[#This Row],[Date]])</f>
        <v>Q3 2020</v>
      </c>
      <c r="H373" s="7" t="str">
        <f>VLOOKUP(VolByCLient[[#This Row],[INDEX MATCH]],GEONAMES[[GEOID]:[GEONAME]],2,FALSE)</f>
        <v>NAM</v>
      </c>
    </row>
    <row r="374" spans="1:8" x14ac:dyDescent="0.25">
      <c r="A374" t="s">
        <v>26</v>
      </c>
      <c r="B374" s="1">
        <v>44074</v>
      </c>
      <c r="C374" s="6">
        <v>482</v>
      </c>
      <c r="D374" s="3">
        <f>LEN(VolByCLient[[#This Row],[CLID]])</f>
        <v>7</v>
      </c>
      <c r="E374" s="3" t="str">
        <f>INDEX(Table6[GEOID],MATCH(VolByCLient[CLID],Table6[right],0))</f>
        <v>GEO1001</v>
      </c>
      <c r="F374" s="3" t="str">
        <f>VLOOKUP(VolByCLient[INDEX MATCH],GEONAMES[[#Headers],[#Data],[GEOID]:[GEONAME]],2,FALSE)</f>
        <v>NAM</v>
      </c>
      <c r="G374" s="7" t="str">
        <f>"Q"&amp;ROUNDUP(MONTH(VolByCLient[[#This Row],[Date]])/3,0)&amp;" "&amp;YEAR(VolByCLient[[#This Row],[Date]])</f>
        <v>Q3 2020</v>
      </c>
      <c r="H374" s="7" t="str">
        <f>VLOOKUP(VolByCLient[[#This Row],[INDEX MATCH]],GEONAMES[[GEOID]:[GEONAME]],2,FALSE)</f>
        <v>NAM</v>
      </c>
    </row>
    <row r="375" spans="1:8" x14ac:dyDescent="0.25">
      <c r="A375" t="s">
        <v>26</v>
      </c>
      <c r="B375" s="1">
        <v>44104</v>
      </c>
      <c r="C375" s="6">
        <v>673</v>
      </c>
      <c r="D375" s="3">
        <f>LEN(VolByCLient[[#This Row],[CLID]])</f>
        <v>7</v>
      </c>
      <c r="E375" s="3" t="str">
        <f>INDEX(Table6[GEOID],MATCH(VolByCLient[CLID],Table6[right],0))</f>
        <v>GEO1001</v>
      </c>
      <c r="F375" s="3" t="str">
        <f>VLOOKUP(VolByCLient[INDEX MATCH],GEONAMES[[#Headers],[#Data],[GEOID]:[GEONAME]],2,FALSE)</f>
        <v>NAM</v>
      </c>
      <c r="G375" s="7" t="str">
        <f>"Q"&amp;ROUNDUP(MONTH(VolByCLient[[#This Row],[Date]])/3,0)&amp;" "&amp;YEAR(VolByCLient[[#This Row],[Date]])</f>
        <v>Q3 2020</v>
      </c>
      <c r="H375" s="7" t="str">
        <f>VLOOKUP(VolByCLient[[#This Row],[INDEX MATCH]],GEONAMES[[GEOID]:[GEONAME]],2,FALSE)</f>
        <v>NAM</v>
      </c>
    </row>
    <row r="376" spans="1:8" x14ac:dyDescent="0.25">
      <c r="A376" t="s">
        <v>26</v>
      </c>
      <c r="B376" s="1">
        <v>44135</v>
      </c>
      <c r="C376" s="6">
        <v>575</v>
      </c>
      <c r="D376" s="3">
        <f>LEN(VolByCLient[[#This Row],[CLID]])</f>
        <v>7</v>
      </c>
      <c r="E376" s="3" t="str">
        <f>INDEX(Table6[GEOID],MATCH(VolByCLient[CLID],Table6[right],0))</f>
        <v>GEO1001</v>
      </c>
      <c r="F376" s="3" t="str">
        <f>VLOOKUP(VolByCLient[INDEX MATCH],GEONAMES[[#Headers],[#Data],[GEOID]:[GEONAME]],2,FALSE)</f>
        <v>NAM</v>
      </c>
      <c r="G376" s="7" t="str">
        <f>"Q"&amp;ROUNDUP(MONTH(VolByCLient[[#This Row],[Date]])/3,0)&amp;" "&amp;YEAR(VolByCLient[[#This Row],[Date]])</f>
        <v>Q4 2020</v>
      </c>
      <c r="H376" s="7" t="str">
        <f>VLOOKUP(VolByCLient[[#This Row],[INDEX MATCH]],GEONAMES[[GEOID]:[GEONAME]],2,FALSE)</f>
        <v>NAM</v>
      </c>
    </row>
    <row r="377" spans="1:8" x14ac:dyDescent="0.25">
      <c r="A377" t="s">
        <v>26</v>
      </c>
      <c r="B377" s="1">
        <v>44165</v>
      </c>
      <c r="C377" s="6">
        <v>865</v>
      </c>
      <c r="D377" s="3">
        <f>LEN(VolByCLient[[#This Row],[CLID]])</f>
        <v>7</v>
      </c>
      <c r="E377" s="3" t="str">
        <f>INDEX(Table6[GEOID],MATCH(VolByCLient[CLID],Table6[right],0))</f>
        <v>GEO1001</v>
      </c>
      <c r="F377" s="3" t="str">
        <f>VLOOKUP(VolByCLient[INDEX MATCH],GEONAMES[[#Headers],[#Data],[GEOID]:[GEONAME]],2,FALSE)</f>
        <v>NAM</v>
      </c>
      <c r="G377" s="7" t="str">
        <f>"Q"&amp;ROUNDUP(MONTH(VolByCLient[[#This Row],[Date]])/3,0)&amp;" "&amp;YEAR(VolByCLient[[#This Row],[Date]])</f>
        <v>Q4 2020</v>
      </c>
      <c r="H377" s="7" t="str">
        <f>VLOOKUP(VolByCLient[[#This Row],[INDEX MATCH]],GEONAMES[[GEOID]:[GEONAME]],2,FALSE)</f>
        <v>NAM</v>
      </c>
    </row>
    <row r="378" spans="1:8" x14ac:dyDescent="0.25">
      <c r="A378" t="s">
        <v>26</v>
      </c>
      <c r="B378" s="1">
        <v>44196</v>
      </c>
      <c r="C378" s="6">
        <v>674</v>
      </c>
      <c r="D378" s="3">
        <f>LEN(VolByCLient[[#This Row],[CLID]])</f>
        <v>7</v>
      </c>
      <c r="E378" s="3" t="str">
        <f>INDEX(Table6[GEOID],MATCH(VolByCLient[CLID],Table6[right],0))</f>
        <v>GEO1001</v>
      </c>
      <c r="F378" s="3" t="str">
        <f>VLOOKUP(VolByCLient[INDEX MATCH],GEONAMES[[#Headers],[#Data],[GEOID]:[GEONAME]],2,FALSE)</f>
        <v>NAM</v>
      </c>
      <c r="G378" s="7" t="str">
        <f>"Q"&amp;ROUNDUP(MONTH(VolByCLient[[#This Row],[Date]])/3,0)&amp;" "&amp;YEAR(VolByCLient[[#This Row],[Date]])</f>
        <v>Q4 2020</v>
      </c>
      <c r="H378" s="7" t="str">
        <f>VLOOKUP(VolByCLient[[#This Row],[INDEX MATCH]],GEONAMES[[GEOID]:[GEONAME]],2,FALSE)</f>
        <v>NAM</v>
      </c>
    </row>
    <row r="379" spans="1:8" x14ac:dyDescent="0.25">
      <c r="A379" t="s">
        <v>26</v>
      </c>
      <c r="B379" s="1">
        <v>44377</v>
      </c>
      <c r="C379" s="6">
        <v>681</v>
      </c>
      <c r="D379" s="3">
        <f>LEN(VolByCLient[[#This Row],[CLID]])</f>
        <v>7</v>
      </c>
      <c r="E379" s="3" t="str">
        <f>INDEX(Table6[GEOID],MATCH(VolByCLient[CLID],Table6[right],0))</f>
        <v>GEO1001</v>
      </c>
      <c r="F379" s="3" t="str">
        <f>VLOOKUP(VolByCLient[INDEX MATCH],GEONAMES[[#Headers],[#Data],[GEOID]:[GEONAME]],2,FALSE)</f>
        <v>NAM</v>
      </c>
      <c r="G379" s="7" t="str">
        <f>"Q"&amp;ROUNDUP(MONTH(VolByCLient[[#This Row],[Date]])/3,0)&amp;" "&amp;YEAR(VolByCLient[[#This Row],[Date]])</f>
        <v>Q2 2021</v>
      </c>
      <c r="H379" s="7" t="str">
        <f>VLOOKUP(VolByCLient[[#This Row],[INDEX MATCH]],GEONAMES[[GEOID]:[GEONAME]],2,FALSE)</f>
        <v>NAM</v>
      </c>
    </row>
    <row r="380" spans="1:8" x14ac:dyDescent="0.25">
      <c r="A380" t="s">
        <v>26</v>
      </c>
      <c r="B380" s="1">
        <v>44347</v>
      </c>
      <c r="C380" s="6">
        <v>1136</v>
      </c>
      <c r="D380" s="3">
        <f>LEN(VolByCLient[[#This Row],[CLID]])</f>
        <v>7</v>
      </c>
      <c r="E380" s="3" t="str">
        <f>INDEX(Table6[GEOID],MATCH(VolByCLient[CLID],Table6[right],0))</f>
        <v>GEO1001</v>
      </c>
      <c r="F380" s="3" t="str">
        <f>VLOOKUP(VolByCLient[INDEX MATCH],GEONAMES[[#Headers],[#Data],[GEOID]:[GEONAME]],2,FALSE)</f>
        <v>NAM</v>
      </c>
      <c r="G380" s="7" t="str">
        <f>"Q"&amp;ROUNDUP(MONTH(VolByCLient[[#This Row],[Date]])/3,0)&amp;" "&amp;YEAR(VolByCLient[[#This Row],[Date]])</f>
        <v>Q2 2021</v>
      </c>
      <c r="H380" s="7" t="str">
        <f>VLOOKUP(VolByCLient[[#This Row],[INDEX MATCH]],GEONAMES[[GEOID]:[GEONAME]],2,FALSE)</f>
        <v>NAM</v>
      </c>
    </row>
    <row r="381" spans="1:8" x14ac:dyDescent="0.25">
      <c r="A381" t="s">
        <v>26</v>
      </c>
      <c r="B381" s="1">
        <v>44316</v>
      </c>
      <c r="C381" s="6">
        <v>1095</v>
      </c>
      <c r="D381" s="3">
        <f>LEN(VolByCLient[[#This Row],[CLID]])</f>
        <v>7</v>
      </c>
      <c r="E381" s="3" t="str">
        <f>INDEX(Table6[GEOID],MATCH(VolByCLient[CLID],Table6[right],0))</f>
        <v>GEO1001</v>
      </c>
      <c r="F381" s="3" t="str">
        <f>VLOOKUP(VolByCLient[INDEX MATCH],GEONAMES[[#Headers],[#Data],[GEOID]:[GEONAME]],2,FALSE)</f>
        <v>NAM</v>
      </c>
      <c r="G381" s="7" t="str">
        <f>"Q"&amp;ROUNDUP(MONTH(VolByCLient[[#This Row],[Date]])/3,0)&amp;" "&amp;YEAR(VolByCLient[[#This Row],[Date]])</f>
        <v>Q2 2021</v>
      </c>
      <c r="H381" s="7" t="str">
        <f>VLOOKUP(VolByCLient[[#This Row],[INDEX MATCH]],GEONAMES[[GEOID]:[GEONAME]],2,FALSE)</f>
        <v>NAM</v>
      </c>
    </row>
    <row r="382" spans="1:8" x14ac:dyDescent="0.25">
      <c r="A382" t="s">
        <v>26</v>
      </c>
      <c r="B382" s="1">
        <v>44286</v>
      </c>
      <c r="C382" s="6">
        <v>1043</v>
      </c>
      <c r="D382" s="3">
        <f>LEN(VolByCLient[[#This Row],[CLID]])</f>
        <v>7</v>
      </c>
      <c r="E382" s="3" t="str">
        <f>INDEX(Table6[GEOID],MATCH(VolByCLient[CLID],Table6[right],0))</f>
        <v>GEO1001</v>
      </c>
      <c r="F382" s="3" t="str">
        <f>VLOOKUP(VolByCLient[INDEX MATCH],GEONAMES[[#Headers],[#Data],[GEOID]:[GEONAME]],2,FALSE)</f>
        <v>NAM</v>
      </c>
      <c r="G382" s="7" t="str">
        <f>"Q"&amp;ROUNDUP(MONTH(VolByCLient[[#This Row],[Date]])/3,0)&amp;" "&amp;YEAR(VolByCLient[[#This Row],[Date]])</f>
        <v>Q1 2021</v>
      </c>
      <c r="H382" s="7" t="str">
        <f>VLOOKUP(VolByCLient[[#This Row],[INDEX MATCH]],GEONAMES[[GEOID]:[GEONAME]],2,FALSE)</f>
        <v>NAM</v>
      </c>
    </row>
    <row r="383" spans="1:8" x14ac:dyDescent="0.25">
      <c r="A383" t="s">
        <v>26</v>
      </c>
      <c r="B383" s="1">
        <v>44255</v>
      </c>
      <c r="C383" s="6">
        <v>797</v>
      </c>
      <c r="D383" s="3">
        <f>LEN(VolByCLient[[#This Row],[CLID]])</f>
        <v>7</v>
      </c>
      <c r="E383" s="3" t="str">
        <f>INDEX(Table6[GEOID],MATCH(VolByCLient[CLID],Table6[right],0))</f>
        <v>GEO1001</v>
      </c>
      <c r="F383" s="3" t="str">
        <f>VLOOKUP(VolByCLient[INDEX MATCH],GEONAMES[[#Headers],[#Data],[GEOID]:[GEONAME]],2,FALSE)</f>
        <v>NAM</v>
      </c>
      <c r="G383" s="7" t="str">
        <f>"Q"&amp;ROUNDUP(MONTH(VolByCLient[[#This Row],[Date]])/3,0)&amp;" "&amp;YEAR(VolByCLient[[#This Row],[Date]])</f>
        <v>Q1 2021</v>
      </c>
      <c r="H383" s="7" t="str">
        <f>VLOOKUP(VolByCLient[[#This Row],[INDEX MATCH]],GEONAMES[[GEOID]:[GEONAME]],2,FALSE)</f>
        <v>NAM</v>
      </c>
    </row>
    <row r="384" spans="1:8" x14ac:dyDescent="0.25">
      <c r="A384" t="s">
        <v>26</v>
      </c>
      <c r="B384" s="1">
        <v>44227</v>
      </c>
      <c r="C384" s="6">
        <v>859</v>
      </c>
      <c r="D384" s="3">
        <f>LEN(VolByCLient[[#This Row],[CLID]])</f>
        <v>7</v>
      </c>
      <c r="E384" s="3" t="str">
        <f>INDEX(Table6[GEOID],MATCH(VolByCLient[CLID],Table6[right],0))</f>
        <v>GEO1001</v>
      </c>
      <c r="F384" s="3" t="str">
        <f>VLOOKUP(VolByCLient[INDEX MATCH],GEONAMES[[#Headers],[#Data],[GEOID]:[GEONAME]],2,FALSE)</f>
        <v>NAM</v>
      </c>
      <c r="G384" s="7" t="str">
        <f>"Q"&amp;ROUNDUP(MONTH(VolByCLient[[#This Row],[Date]])/3,0)&amp;" "&amp;YEAR(VolByCLient[[#This Row],[Date]])</f>
        <v>Q1 2021</v>
      </c>
      <c r="H384" s="7" t="str">
        <f>VLOOKUP(VolByCLient[[#This Row],[INDEX MATCH]],GEONAMES[[GEOID]:[GEONAME]],2,FALSE)</f>
        <v>NAM</v>
      </c>
    </row>
    <row r="385" spans="1:8" x14ac:dyDescent="0.25">
      <c r="A385" t="s">
        <v>34</v>
      </c>
      <c r="B385" s="1">
        <v>44165</v>
      </c>
      <c r="C385" s="6">
        <v>916</v>
      </c>
      <c r="D385" s="3">
        <f>LEN(VolByCLient[[#This Row],[CLID]])</f>
        <v>7</v>
      </c>
      <c r="E385" s="3" t="str">
        <f>INDEX(Table6[GEOID],MATCH(VolByCLient[CLID],Table6[right],0))</f>
        <v>GEO1001</v>
      </c>
      <c r="F385" s="3" t="str">
        <f>VLOOKUP(VolByCLient[INDEX MATCH],GEONAMES[[#Headers],[#Data],[GEOID]:[GEONAME]],2,FALSE)</f>
        <v>NAM</v>
      </c>
      <c r="G385" s="7" t="str">
        <f>"Q"&amp;ROUNDUP(MONTH(VolByCLient[[#This Row],[Date]])/3,0)&amp;" "&amp;YEAR(VolByCLient[[#This Row],[Date]])</f>
        <v>Q4 2020</v>
      </c>
      <c r="H385" s="7" t="str">
        <f>VLOOKUP(VolByCLient[[#This Row],[INDEX MATCH]],GEONAMES[[GEOID]:[GEONAME]],2,FALSE)</f>
        <v>NAM</v>
      </c>
    </row>
    <row r="386" spans="1:8" x14ac:dyDescent="0.25">
      <c r="A386" t="s">
        <v>34</v>
      </c>
      <c r="B386" s="1">
        <v>44196</v>
      </c>
      <c r="C386" s="6">
        <v>1176</v>
      </c>
      <c r="D386" s="3">
        <f>LEN(VolByCLient[[#This Row],[CLID]])</f>
        <v>7</v>
      </c>
      <c r="E386" s="3" t="str">
        <f>INDEX(Table6[GEOID],MATCH(VolByCLient[CLID],Table6[right],0))</f>
        <v>GEO1001</v>
      </c>
      <c r="F386" s="3" t="str">
        <f>VLOOKUP(VolByCLient[INDEX MATCH],GEONAMES[[#Headers],[#Data],[GEOID]:[GEONAME]],2,FALSE)</f>
        <v>NAM</v>
      </c>
      <c r="G386" s="7" t="str">
        <f>"Q"&amp;ROUNDUP(MONTH(VolByCLient[[#This Row],[Date]])/3,0)&amp;" "&amp;YEAR(VolByCLient[[#This Row],[Date]])</f>
        <v>Q4 2020</v>
      </c>
      <c r="H386" s="7" t="str">
        <f>VLOOKUP(VolByCLient[[#This Row],[INDEX MATCH]],GEONAMES[[GEOID]:[GEONAME]],2,FALSE)</f>
        <v>NAM</v>
      </c>
    </row>
    <row r="387" spans="1:8" x14ac:dyDescent="0.25">
      <c r="A387" t="s">
        <v>34</v>
      </c>
      <c r="B387" s="1">
        <v>44377</v>
      </c>
      <c r="C387" s="6">
        <v>1193</v>
      </c>
      <c r="D387" s="3">
        <f>LEN(VolByCLient[[#This Row],[CLID]])</f>
        <v>7</v>
      </c>
      <c r="E387" s="3" t="str">
        <f>INDEX(Table6[GEOID],MATCH(VolByCLient[CLID],Table6[right],0))</f>
        <v>GEO1001</v>
      </c>
      <c r="F387" s="3" t="str">
        <f>VLOOKUP(VolByCLient[INDEX MATCH],GEONAMES[[#Headers],[#Data],[GEOID]:[GEONAME]],2,FALSE)</f>
        <v>NAM</v>
      </c>
      <c r="G387" s="7" t="str">
        <f>"Q"&amp;ROUNDUP(MONTH(VolByCLient[[#This Row],[Date]])/3,0)&amp;" "&amp;YEAR(VolByCLient[[#This Row],[Date]])</f>
        <v>Q2 2021</v>
      </c>
      <c r="H387" s="7" t="str">
        <f>VLOOKUP(VolByCLient[[#This Row],[INDEX MATCH]],GEONAMES[[GEOID]:[GEONAME]],2,FALSE)</f>
        <v>NAM</v>
      </c>
    </row>
    <row r="388" spans="1:8" x14ac:dyDescent="0.25">
      <c r="A388" t="s">
        <v>34</v>
      </c>
      <c r="B388" s="1">
        <v>44347</v>
      </c>
      <c r="C388" s="6">
        <v>1360</v>
      </c>
      <c r="D388" s="3">
        <f>LEN(VolByCLient[[#This Row],[CLID]])</f>
        <v>7</v>
      </c>
      <c r="E388" s="3" t="str">
        <f>INDEX(Table6[GEOID],MATCH(VolByCLient[CLID],Table6[right],0))</f>
        <v>GEO1001</v>
      </c>
      <c r="F388" s="3" t="str">
        <f>VLOOKUP(VolByCLient[INDEX MATCH],GEONAMES[[#Headers],[#Data],[GEOID]:[GEONAME]],2,FALSE)</f>
        <v>NAM</v>
      </c>
      <c r="G388" s="7" t="str">
        <f>"Q"&amp;ROUNDUP(MONTH(VolByCLient[[#This Row],[Date]])/3,0)&amp;" "&amp;YEAR(VolByCLient[[#This Row],[Date]])</f>
        <v>Q2 2021</v>
      </c>
      <c r="H388" s="7" t="str">
        <f>VLOOKUP(VolByCLient[[#This Row],[INDEX MATCH]],GEONAMES[[GEOID]:[GEONAME]],2,FALSE)</f>
        <v>NAM</v>
      </c>
    </row>
    <row r="389" spans="1:8" x14ac:dyDescent="0.25">
      <c r="A389" t="s">
        <v>34</v>
      </c>
      <c r="B389" s="1">
        <v>44316</v>
      </c>
      <c r="C389" s="6">
        <v>1768</v>
      </c>
      <c r="D389" s="3">
        <f>LEN(VolByCLient[[#This Row],[CLID]])</f>
        <v>7</v>
      </c>
      <c r="E389" s="3" t="str">
        <f>INDEX(Table6[GEOID],MATCH(VolByCLient[CLID],Table6[right],0))</f>
        <v>GEO1001</v>
      </c>
      <c r="F389" s="3" t="str">
        <f>VLOOKUP(VolByCLient[INDEX MATCH],GEONAMES[[#Headers],[#Data],[GEOID]:[GEONAME]],2,FALSE)</f>
        <v>NAM</v>
      </c>
      <c r="G389" s="7" t="str">
        <f>"Q"&amp;ROUNDUP(MONTH(VolByCLient[[#This Row],[Date]])/3,0)&amp;" "&amp;YEAR(VolByCLient[[#This Row],[Date]])</f>
        <v>Q2 2021</v>
      </c>
      <c r="H389" s="7" t="str">
        <f>VLOOKUP(VolByCLient[[#This Row],[INDEX MATCH]],GEONAMES[[GEOID]:[GEONAME]],2,FALSE)</f>
        <v>NAM</v>
      </c>
    </row>
    <row r="390" spans="1:8" x14ac:dyDescent="0.25">
      <c r="A390" t="s">
        <v>34</v>
      </c>
      <c r="B390" s="1">
        <v>44286</v>
      </c>
      <c r="C390" s="6">
        <v>1192</v>
      </c>
      <c r="D390" s="3">
        <f>LEN(VolByCLient[[#This Row],[CLID]])</f>
        <v>7</v>
      </c>
      <c r="E390" s="3" t="str">
        <f>INDEX(Table6[GEOID],MATCH(VolByCLient[CLID],Table6[right],0))</f>
        <v>GEO1001</v>
      </c>
      <c r="F390" s="3" t="str">
        <f>VLOOKUP(VolByCLient[INDEX MATCH],GEONAMES[[#Headers],[#Data],[GEOID]:[GEONAME]],2,FALSE)</f>
        <v>NAM</v>
      </c>
      <c r="G390" s="7" t="str">
        <f>"Q"&amp;ROUNDUP(MONTH(VolByCLient[[#This Row],[Date]])/3,0)&amp;" "&amp;YEAR(VolByCLient[[#This Row],[Date]])</f>
        <v>Q1 2021</v>
      </c>
      <c r="H390" s="7" t="str">
        <f>VLOOKUP(VolByCLient[[#This Row],[INDEX MATCH]],GEONAMES[[GEOID]:[GEONAME]],2,FALSE)</f>
        <v>NAM</v>
      </c>
    </row>
    <row r="391" spans="1:8" x14ac:dyDescent="0.25">
      <c r="A391" t="s">
        <v>34</v>
      </c>
      <c r="B391" s="1">
        <v>44255</v>
      </c>
      <c r="C391" s="6">
        <v>1332</v>
      </c>
      <c r="D391" s="3">
        <f>LEN(VolByCLient[[#This Row],[CLID]])</f>
        <v>7</v>
      </c>
      <c r="E391" s="3" t="str">
        <f>INDEX(Table6[GEOID],MATCH(VolByCLient[CLID],Table6[right],0))</f>
        <v>GEO1001</v>
      </c>
      <c r="F391" s="3" t="str">
        <f>VLOOKUP(VolByCLient[INDEX MATCH],GEONAMES[[#Headers],[#Data],[GEOID]:[GEONAME]],2,FALSE)</f>
        <v>NAM</v>
      </c>
      <c r="G391" s="7" t="str">
        <f>"Q"&amp;ROUNDUP(MONTH(VolByCLient[[#This Row],[Date]])/3,0)&amp;" "&amp;YEAR(VolByCLient[[#This Row],[Date]])</f>
        <v>Q1 2021</v>
      </c>
      <c r="H391" s="7" t="str">
        <f>VLOOKUP(VolByCLient[[#This Row],[INDEX MATCH]],GEONAMES[[GEOID]:[GEONAME]],2,FALSE)</f>
        <v>NAM</v>
      </c>
    </row>
    <row r="392" spans="1:8" x14ac:dyDescent="0.25">
      <c r="A392" t="s">
        <v>34</v>
      </c>
      <c r="B392" s="1">
        <v>44227</v>
      </c>
      <c r="C392" s="6">
        <v>941</v>
      </c>
      <c r="D392" s="3">
        <f>LEN(VolByCLient[[#This Row],[CLID]])</f>
        <v>7</v>
      </c>
      <c r="E392" s="3" t="str">
        <f>INDEX(Table6[GEOID],MATCH(VolByCLient[CLID],Table6[right],0))</f>
        <v>GEO1001</v>
      </c>
      <c r="F392" s="3" t="str">
        <f>VLOOKUP(VolByCLient[INDEX MATCH],GEONAMES[[#Headers],[#Data],[GEOID]:[GEONAME]],2,FALSE)</f>
        <v>NAM</v>
      </c>
      <c r="G392" s="7" t="str">
        <f>"Q"&amp;ROUNDUP(MONTH(VolByCLient[[#This Row],[Date]])/3,0)&amp;" "&amp;YEAR(VolByCLient[[#This Row],[Date]])</f>
        <v>Q1 2021</v>
      </c>
      <c r="H392" s="7" t="str">
        <f>VLOOKUP(VolByCLient[[#This Row],[INDEX MATCH]],GEONAMES[[GEOID]:[GEONAME]],2,FALSE)</f>
        <v>NAM</v>
      </c>
    </row>
    <row r="393" spans="1:8" x14ac:dyDescent="0.25">
      <c r="A393" t="s">
        <v>38</v>
      </c>
      <c r="B393" s="1">
        <v>43861</v>
      </c>
      <c r="C393" s="6">
        <v>1131</v>
      </c>
      <c r="D393" s="3">
        <f>LEN(VolByCLient[[#This Row],[CLID]])</f>
        <v>7</v>
      </c>
      <c r="E393" s="3" t="str">
        <f>INDEX(Table6[GEOID],MATCH(VolByCLient[CLID],Table6[right],0))</f>
        <v>GEO1001</v>
      </c>
      <c r="F393" s="3" t="str">
        <f>VLOOKUP(VolByCLient[INDEX MATCH],GEONAMES[[#Headers],[#Data],[GEOID]:[GEONAME]],2,FALSE)</f>
        <v>NAM</v>
      </c>
      <c r="G393" s="7" t="str">
        <f>"Q"&amp;ROUNDUP(MONTH(VolByCLient[[#This Row],[Date]])/3,0)&amp;" "&amp;YEAR(VolByCLient[[#This Row],[Date]])</f>
        <v>Q1 2020</v>
      </c>
      <c r="H393" s="7" t="str">
        <f>VLOOKUP(VolByCLient[[#This Row],[INDEX MATCH]],GEONAMES[[GEOID]:[GEONAME]],2,FALSE)</f>
        <v>NAM</v>
      </c>
    </row>
    <row r="394" spans="1:8" x14ac:dyDescent="0.25">
      <c r="A394" t="s">
        <v>38</v>
      </c>
      <c r="B394" s="1">
        <v>43890</v>
      </c>
      <c r="C394" s="6">
        <v>1268</v>
      </c>
      <c r="D394" s="3">
        <f>LEN(VolByCLient[[#This Row],[CLID]])</f>
        <v>7</v>
      </c>
      <c r="E394" s="3" t="str">
        <f>INDEX(Table6[GEOID],MATCH(VolByCLient[CLID],Table6[right],0))</f>
        <v>GEO1001</v>
      </c>
      <c r="F394" s="3" t="str">
        <f>VLOOKUP(VolByCLient[INDEX MATCH],GEONAMES[[#Headers],[#Data],[GEOID]:[GEONAME]],2,FALSE)</f>
        <v>NAM</v>
      </c>
      <c r="G394" s="7" t="str">
        <f>"Q"&amp;ROUNDUP(MONTH(VolByCLient[[#This Row],[Date]])/3,0)&amp;" "&amp;YEAR(VolByCLient[[#This Row],[Date]])</f>
        <v>Q1 2020</v>
      </c>
      <c r="H394" s="7" t="str">
        <f>VLOOKUP(VolByCLient[[#This Row],[INDEX MATCH]],GEONAMES[[GEOID]:[GEONAME]],2,FALSE)</f>
        <v>NAM</v>
      </c>
    </row>
    <row r="395" spans="1:8" x14ac:dyDescent="0.25">
      <c r="A395" t="s">
        <v>38</v>
      </c>
      <c r="B395" s="1">
        <v>43921</v>
      </c>
      <c r="C395" s="6">
        <v>1410</v>
      </c>
      <c r="D395" s="3">
        <f>LEN(VolByCLient[[#This Row],[CLID]])</f>
        <v>7</v>
      </c>
      <c r="E395" s="3" t="str">
        <f>INDEX(Table6[GEOID],MATCH(VolByCLient[CLID],Table6[right],0))</f>
        <v>GEO1001</v>
      </c>
      <c r="F395" s="3" t="str">
        <f>VLOOKUP(VolByCLient[INDEX MATCH],GEONAMES[[#Headers],[#Data],[GEOID]:[GEONAME]],2,FALSE)</f>
        <v>NAM</v>
      </c>
      <c r="G395" s="7" t="str">
        <f>"Q"&amp;ROUNDUP(MONTH(VolByCLient[[#This Row],[Date]])/3,0)&amp;" "&amp;YEAR(VolByCLient[[#This Row],[Date]])</f>
        <v>Q1 2020</v>
      </c>
      <c r="H395" s="7" t="str">
        <f>VLOOKUP(VolByCLient[[#This Row],[INDEX MATCH]],GEONAMES[[GEOID]:[GEONAME]],2,FALSE)</f>
        <v>NAM</v>
      </c>
    </row>
    <row r="396" spans="1:8" x14ac:dyDescent="0.25">
      <c r="A396" t="s">
        <v>38</v>
      </c>
      <c r="B396" s="1">
        <v>43951</v>
      </c>
      <c r="C396" s="6">
        <v>1688</v>
      </c>
      <c r="D396" s="3">
        <f>LEN(VolByCLient[[#This Row],[CLID]])</f>
        <v>7</v>
      </c>
      <c r="E396" s="3" t="str">
        <f>INDEX(Table6[GEOID],MATCH(VolByCLient[CLID],Table6[right],0))</f>
        <v>GEO1001</v>
      </c>
      <c r="F396" s="3" t="str">
        <f>VLOOKUP(VolByCLient[INDEX MATCH],GEONAMES[[#Headers],[#Data],[GEOID]:[GEONAME]],2,FALSE)</f>
        <v>NAM</v>
      </c>
      <c r="G396" s="7" t="str">
        <f>"Q"&amp;ROUNDUP(MONTH(VolByCLient[[#This Row],[Date]])/3,0)&amp;" "&amp;YEAR(VolByCLient[[#This Row],[Date]])</f>
        <v>Q2 2020</v>
      </c>
      <c r="H396" s="7" t="str">
        <f>VLOOKUP(VolByCLient[[#This Row],[INDEX MATCH]],GEONAMES[[GEOID]:[GEONAME]],2,FALSE)</f>
        <v>NAM</v>
      </c>
    </row>
    <row r="397" spans="1:8" x14ac:dyDescent="0.25">
      <c r="A397" t="s">
        <v>38</v>
      </c>
      <c r="B397" s="1">
        <v>43982</v>
      </c>
      <c r="C397" s="6">
        <v>1548</v>
      </c>
      <c r="D397" s="3">
        <f>LEN(VolByCLient[[#This Row],[CLID]])</f>
        <v>7</v>
      </c>
      <c r="E397" s="3" t="str">
        <f>INDEX(Table6[GEOID],MATCH(VolByCLient[CLID],Table6[right],0))</f>
        <v>GEO1001</v>
      </c>
      <c r="F397" s="3" t="str">
        <f>VLOOKUP(VolByCLient[INDEX MATCH],GEONAMES[[#Headers],[#Data],[GEOID]:[GEONAME]],2,FALSE)</f>
        <v>NAM</v>
      </c>
      <c r="G397" s="7" t="str">
        <f>"Q"&amp;ROUNDUP(MONTH(VolByCLient[[#This Row],[Date]])/3,0)&amp;" "&amp;YEAR(VolByCLient[[#This Row],[Date]])</f>
        <v>Q2 2020</v>
      </c>
      <c r="H397" s="7" t="str">
        <f>VLOOKUP(VolByCLient[[#This Row],[INDEX MATCH]],GEONAMES[[GEOID]:[GEONAME]],2,FALSE)</f>
        <v>NAM</v>
      </c>
    </row>
    <row r="398" spans="1:8" x14ac:dyDescent="0.25">
      <c r="A398" t="s">
        <v>38</v>
      </c>
      <c r="B398" s="1">
        <v>44012</v>
      </c>
      <c r="C398" s="6">
        <v>1127</v>
      </c>
      <c r="D398" s="3">
        <f>LEN(VolByCLient[[#This Row],[CLID]])</f>
        <v>7</v>
      </c>
      <c r="E398" s="3" t="str">
        <f>INDEX(Table6[GEOID],MATCH(VolByCLient[CLID],Table6[right],0))</f>
        <v>GEO1001</v>
      </c>
      <c r="F398" s="3" t="str">
        <f>VLOOKUP(VolByCLient[INDEX MATCH],GEONAMES[[#Headers],[#Data],[GEOID]:[GEONAME]],2,FALSE)</f>
        <v>NAM</v>
      </c>
      <c r="G398" s="7" t="str">
        <f>"Q"&amp;ROUNDUP(MONTH(VolByCLient[[#This Row],[Date]])/3,0)&amp;" "&amp;YEAR(VolByCLient[[#This Row],[Date]])</f>
        <v>Q2 2020</v>
      </c>
      <c r="H398" s="7" t="str">
        <f>VLOOKUP(VolByCLient[[#This Row],[INDEX MATCH]],GEONAMES[[GEOID]:[GEONAME]],2,FALSE)</f>
        <v>NAM</v>
      </c>
    </row>
    <row r="399" spans="1:8" x14ac:dyDescent="0.25">
      <c r="A399" t="s">
        <v>38</v>
      </c>
      <c r="B399" s="1">
        <v>44043</v>
      </c>
      <c r="C399" s="6">
        <v>984</v>
      </c>
      <c r="D399" s="3">
        <f>LEN(VolByCLient[[#This Row],[CLID]])</f>
        <v>7</v>
      </c>
      <c r="E399" s="3" t="str">
        <f>INDEX(Table6[GEOID],MATCH(VolByCLient[CLID],Table6[right],0))</f>
        <v>GEO1001</v>
      </c>
      <c r="F399" s="3" t="str">
        <f>VLOOKUP(VolByCLient[INDEX MATCH],GEONAMES[[#Headers],[#Data],[GEOID]:[GEONAME]],2,FALSE)</f>
        <v>NAM</v>
      </c>
      <c r="G399" s="7" t="str">
        <f>"Q"&amp;ROUNDUP(MONTH(VolByCLient[[#This Row],[Date]])/3,0)&amp;" "&amp;YEAR(VolByCLient[[#This Row],[Date]])</f>
        <v>Q3 2020</v>
      </c>
      <c r="H399" s="7" t="str">
        <f>VLOOKUP(VolByCLient[[#This Row],[INDEX MATCH]],GEONAMES[[GEOID]:[GEONAME]],2,FALSE)</f>
        <v>NAM</v>
      </c>
    </row>
    <row r="400" spans="1:8" x14ac:dyDescent="0.25">
      <c r="A400" t="s">
        <v>38</v>
      </c>
      <c r="B400" s="1">
        <v>44074</v>
      </c>
      <c r="C400" s="6">
        <v>850</v>
      </c>
      <c r="D400" s="3">
        <f>LEN(VolByCLient[[#This Row],[CLID]])</f>
        <v>7</v>
      </c>
      <c r="E400" s="3" t="str">
        <f>INDEX(Table6[GEOID],MATCH(VolByCLient[CLID],Table6[right],0))</f>
        <v>GEO1001</v>
      </c>
      <c r="F400" s="3" t="str">
        <f>VLOOKUP(VolByCLient[INDEX MATCH],GEONAMES[[#Headers],[#Data],[GEOID]:[GEONAME]],2,FALSE)</f>
        <v>NAM</v>
      </c>
      <c r="G400" s="7" t="str">
        <f>"Q"&amp;ROUNDUP(MONTH(VolByCLient[[#This Row],[Date]])/3,0)&amp;" "&amp;YEAR(VolByCLient[[#This Row],[Date]])</f>
        <v>Q3 2020</v>
      </c>
      <c r="H400" s="7" t="str">
        <f>VLOOKUP(VolByCLient[[#This Row],[INDEX MATCH]],GEONAMES[[GEOID]:[GEONAME]],2,FALSE)</f>
        <v>NAM</v>
      </c>
    </row>
    <row r="401" spans="1:8" x14ac:dyDescent="0.25">
      <c r="A401" t="s">
        <v>38</v>
      </c>
      <c r="B401" s="1">
        <v>44104</v>
      </c>
      <c r="C401" s="6">
        <v>850</v>
      </c>
      <c r="D401" s="3">
        <f>LEN(VolByCLient[[#This Row],[CLID]])</f>
        <v>7</v>
      </c>
      <c r="E401" s="3" t="str">
        <f>INDEX(Table6[GEOID],MATCH(VolByCLient[CLID],Table6[right],0))</f>
        <v>GEO1001</v>
      </c>
      <c r="F401" s="3" t="str">
        <f>VLOOKUP(VolByCLient[INDEX MATCH],GEONAMES[[#Headers],[#Data],[GEOID]:[GEONAME]],2,FALSE)</f>
        <v>NAM</v>
      </c>
      <c r="G401" s="7" t="str">
        <f>"Q"&amp;ROUNDUP(MONTH(VolByCLient[[#This Row],[Date]])/3,0)&amp;" "&amp;YEAR(VolByCLient[[#This Row],[Date]])</f>
        <v>Q3 2020</v>
      </c>
      <c r="H401" s="7" t="str">
        <f>VLOOKUP(VolByCLient[[#This Row],[INDEX MATCH]],GEONAMES[[GEOID]:[GEONAME]],2,FALSE)</f>
        <v>NAM</v>
      </c>
    </row>
    <row r="402" spans="1:8" x14ac:dyDescent="0.25">
      <c r="A402" t="s">
        <v>38</v>
      </c>
      <c r="B402" s="1">
        <v>44135</v>
      </c>
      <c r="C402" s="6">
        <v>986</v>
      </c>
      <c r="D402" s="3">
        <f>LEN(VolByCLient[[#This Row],[CLID]])</f>
        <v>7</v>
      </c>
      <c r="E402" s="3" t="str">
        <f>INDEX(Table6[GEOID],MATCH(VolByCLient[CLID],Table6[right],0))</f>
        <v>GEO1001</v>
      </c>
      <c r="F402" s="3" t="str">
        <f>VLOOKUP(VolByCLient[INDEX MATCH],GEONAMES[[#Headers],[#Data],[GEOID]:[GEONAME]],2,FALSE)</f>
        <v>NAM</v>
      </c>
      <c r="G402" s="7" t="str">
        <f>"Q"&amp;ROUNDUP(MONTH(VolByCLient[[#This Row],[Date]])/3,0)&amp;" "&amp;YEAR(VolByCLient[[#This Row],[Date]])</f>
        <v>Q4 2020</v>
      </c>
      <c r="H402" s="7" t="str">
        <f>VLOOKUP(VolByCLient[[#This Row],[INDEX MATCH]],GEONAMES[[GEOID]:[GEONAME]],2,FALSE)</f>
        <v>NAM</v>
      </c>
    </row>
    <row r="403" spans="1:8" x14ac:dyDescent="0.25">
      <c r="A403" t="s">
        <v>38</v>
      </c>
      <c r="B403" s="1">
        <v>44165</v>
      </c>
      <c r="C403" s="6">
        <v>1129</v>
      </c>
      <c r="D403" s="3">
        <f>LEN(VolByCLient[[#This Row],[CLID]])</f>
        <v>7</v>
      </c>
      <c r="E403" s="3" t="str">
        <f>INDEX(Table6[GEOID],MATCH(VolByCLient[CLID],Table6[right],0))</f>
        <v>GEO1001</v>
      </c>
      <c r="F403" s="3" t="str">
        <f>VLOOKUP(VolByCLient[INDEX MATCH],GEONAMES[[#Headers],[#Data],[GEOID]:[GEONAME]],2,FALSE)</f>
        <v>NAM</v>
      </c>
      <c r="G403" s="7" t="str">
        <f>"Q"&amp;ROUNDUP(MONTH(VolByCLient[[#This Row],[Date]])/3,0)&amp;" "&amp;YEAR(VolByCLient[[#This Row],[Date]])</f>
        <v>Q4 2020</v>
      </c>
      <c r="H403" s="7" t="str">
        <f>VLOOKUP(VolByCLient[[#This Row],[INDEX MATCH]],GEONAMES[[GEOID]:[GEONAME]],2,FALSE)</f>
        <v>NAM</v>
      </c>
    </row>
    <row r="404" spans="1:8" x14ac:dyDescent="0.25">
      <c r="A404" t="s">
        <v>38</v>
      </c>
      <c r="B404" s="1">
        <v>44196</v>
      </c>
      <c r="C404" s="6">
        <v>1131</v>
      </c>
      <c r="D404" s="3">
        <f>LEN(VolByCLient[[#This Row],[CLID]])</f>
        <v>7</v>
      </c>
      <c r="E404" s="3" t="str">
        <f>INDEX(Table6[GEOID],MATCH(VolByCLient[CLID],Table6[right],0))</f>
        <v>GEO1001</v>
      </c>
      <c r="F404" s="3" t="str">
        <f>VLOOKUP(VolByCLient[INDEX MATCH],GEONAMES[[#Headers],[#Data],[GEOID]:[GEONAME]],2,FALSE)</f>
        <v>NAM</v>
      </c>
      <c r="G404" s="7" t="str">
        <f>"Q"&amp;ROUNDUP(MONTH(VolByCLient[[#This Row],[Date]])/3,0)&amp;" "&amp;YEAR(VolByCLient[[#This Row],[Date]])</f>
        <v>Q4 2020</v>
      </c>
      <c r="H404" s="7" t="str">
        <f>VLOOKUP(VolByCLient[[#This Row],[INDEX MATCH]],GEONAMES[[GEOID]:[GEONAME]],2,FALSE)</f>
        <v>NAM</v>
      </c>
    </row>
    <row r="405" spans="1:8" x14ac:dyDescent="0.25">
      <c r="A405" t="s">
        <v>38</v>
      </c>
      <c r="B405" s="1">
        <v>44377</v>
      </c>
      <c r="C405" s="6">
        <v>1119</v>
      </c>
      <c r="D405" s="3">
        <f>LEN(VolByCLient[[#This Row],[CLID]])</f>
        <v>7</v>
      </c>
      <c r="E405" s="3" t="str">
        <f>INDEX(Table6[GEOID],MATCH(VolByCLient[CLID],Table6[right],0))</f>
        <v>GEO1001</v>
      </c>
      <c r="F405" s="3" t="str">
        <f>VLOOKUP(VolByCLient[INDEX MATCH],GEONAMES[[#Headers],[#Data],[GEOID]:[GEONAME]],2,FALSE)</f>
        <v>NAM</v>
      </c>
      <c r="G405" s="7" t="str">
        <f>"Q"&amp;ROUNDUP(MONTH(VolByCLient[[#This Row],[Date]])/3,0)&amp;" "&amp;YEAR(VolByCLient[[#This Row],[Date]])</f>
        <v>Q2 2021</v>
      </c>
      <c r="H405" s="7" t="str">
        <f>VLOOKUP(VolByCLient[[#This Row],[INDEX MATCH]],GEONAMES[[GEOID]:[GEONAME]],2,FALSE)</f>
        <v>NAM</v>
      </c>
    </row>
    <row r="406" spans="1:8" x14ac:dyDescent="0.25">
      <c r="A406" t="s">
        <v>38</v>
      </c>
      <c r="B406" s="1">
        <v>44347</v>
      </c>
      <c r="C406" s="6">
        <v>1598</v>
      </c>
      <c r="D406" s="3">
        <f>LEN(VolByCLient[[#This Row],[CLID]])</f>
        <v>7</v>
      </c>
      <c r="E406" s="3" t="str">
        <f>INDEX(Table6[GEOID],MATCH(VolByCLient[CLID],Table6[right],0))</f>
        <v>GEO1001</v>
      </c>
      <c r="F406" s="3" t="str">
        <f>VLOOKUP(VolByCLient[INDEX MATCH],GEONAMES[[#Headers],[#Data],[GEOID]:[GEONAME]],2,FALSE)</f>
        <v>NAM</v>
      </c>
      <c r="G406" s="7" t="str">
        <f>"Q"&amp;ROUNDUP(MONTH(VolByCLient[[#This Row],[Date]])/3,0)&amp;" "&amp;YEAR(VolByCLient[[#This Row],[Date]])</f>
        <v>Q2 2021</v>
      </c>
      <c r="H406" s="7" t="str">
        <f>VLOOKUP(VolByCLient[[#This Row],[INDEX MATCH]],GEONAMES[[GEOID]:[GEONAME]],2,FALSE)</f>
        <v>NAM</v>
      </c>
    </row>
    <row r="407" spans="1:8" x14ac:dyDescent="0.25">
      <c r="A407" t="s">
        <v>38</v>
      </c>
      <c r="B407" s="1">
        <v>44316</v>
      </c>
      <c r="C407" s="6">
        <v>1707</v>
      </c>
      <c r="D407" s="3">
        <f>LEN(VolByCLient[[#This Row],[CLID]])</f>
        <v>7</v>
      </c>
      <c r="E407" s="3" t="str">
        <f>INDEX(Table6[GEOID],MATCH(VolByCLient[CLID],Table6[right],0))</f>
        <v>GEO1001</v>
      </c>
      <c r="F407" s="3" t="str">
        <f>VLOOKUP(VolByCLient[INDEX MATCH],GEONAMES[[#Headers],[#Data],[GEOID]:[GEONAME]],2,FALSE)</f>
        <v>NAM</v>
      </c>
      <c r="G407" s="7" t="str">
        <f>"Q"&amp;ROUNDUP(MONTH(VolByCLient[[#This Row],[Date]])/3,0)&amp;" "&amp;YEAR(VolByCLient[[#This Row],[Date]])</f>
        <v>Q2 2021</v>
      </c>
      <c r="H407" s="7" t="str">
        <f>VLOOKUP(VolByCLient[[#This Row],[INDEX MATCH]],GEONAMES[[GEOID]:[GEONAME]],2,FALSE)</f>
        <v>NAM</v>
      </c>
    </row>
    <row r="408" spans="1:8" x14ac:dyDescent="0.25">
      <c r="A408" t="s">
        <v>38</v>
      </c>
      <c r="B408" s="1">
        <v>44286</v>
      </c>
      <c r="C408" s="6">
        <v>1404</v>
      </c>
      <c r="D408" s="3">
        <f>LEN(VolByCLient[[#This Row],[CLID]])</f>
        <v>7</v>
      </c>
      <c r="E408" s="3" t="str">
        <f>INDEX(Table6[GEOID],MATCH(VolByCLient[CLID],Table6[right],0))</f>
        <v>GEO1001</v>
      </c>
      <c r="F408" s="3" t="str">
        <f>VLOOKUP(VolByCLient[INDEX MATCH],GEONAMES[[#Headers],[#Data],[GEOID]:[GEONAME]],2,FALSE)</f>
        <v>NAM</v>
      </c>
      <c r="G408" s="7" t="str">
        <f>"Q"&amp;ROUNDUP(MONTH(VolByCLient[[#This Row],[Date]])/3,0)&amp;" "&amp;YEAR(VolByCLient[[#This Row],[Date]])</f>
        <v>Q1 2021</v>
      </c>
      <c r="H408" s="7" t="str">
        <f>VLOOKUP(VolByCLient[[#This Row],[INDEX MATCH]],GEONAMES[[GEOID]:[GEONAME]],2,FALSE)</f>
        <v>NAM</v>
      </c>
    </row>
    <row r="409" spans="1:8" x14ac:dyDescent="0.25">
      <c r="A409" t="s">
        <v>38</v>
      </c>
      <c r="B409" s="1">
        <v>44255</v>
      </c>
      <c r="C409" s="6">
        <v>1252</v>
      </c>
      <c r="D409" s="3">
        <f>LEN(VolByCLient[[#This Row],[CLID]])</f>
        <v>7</v>
      </c>
      <c r="E409" s="3" t="str">
        <f>INDEX(Table6[GEOID],MATCH(VolByCLient[CLID],Table6[right],0))</f>
        <v>GEO1001</v>
      </c>
      <c r="F409" s="3" t="str">
        <f>VLOOKUP(VolByCLient[INDEX MATCH],GEONAMES[[#Headers],[#Data],[GEOID]:[GEONAME]],2,FALSE)</f>
        <v>NAM</v>
      </c>
      <c r="G409" s="7" t="str">
        <f>"Q"&amp;ROUNDUP(MONTH(VolByCLient[[#This Row],[Date]])/3,0)&amp;" "&amp;YEAR(VolByCLient[[#This Row],[Date]])</f>
        <v>Q1 2021</v>
      </c>
      <c r="H409" s="7" t="str">
        <f>VLOOKUP(VolByCLient[[#This Row],[INDEX MATCH]],GEONAMES[[GEOID]:[GEONAME]],2,FALSE)</f>
        <v>NAM</v>
      </c>
    </row>
    <row r="410" spans="1:8" x14ac:dyDescent="0.25">
      <c r="A410" t="s">
        <v>38</v>
      </c>
      <c r="B410" s="1">
        <v>44227</v>
      </c>
      <c r="C410" s="6">
        <v>1119</v>
      </c>
      <c r="D410" s="3">
        <f>LEN(VolByCLient[[#This Row],[CLID]])</f>
        <v>7</v>
      </c>
      <c r="E410" s="3" t="str">
        <f>INDEX(Table6[GEOID],MATCH(VolByCLient[CLID],Table6[right],0))</f>
        <v>GEO1001</v>
      </c>
      <c r="F410" s="3" t="str">
        <f>VLOOKUP(VolByCLient[INDEX MATCH],GEONAMES[[#Headers],[#Data],[GEOID]:[GEONAME]],2,FALSE)</f>
        <v>NAM</v>
      </c>
      <c r="G410" s="7" t="str">
        <f>"Q"&amp;ROUNDUP(MONTH(VolByCLient[[#This Row],[Date]])/3,0)&amp;" "&amp;YEAR(VolByCLient[[#This Row],[Date]])</f>
        <v>Q1 2021</v>
      </c>
      <c r="H410" s="7" t="str">
        <f>VLOOKUP(VolByCLient[[#This Row],[INDEX MATCH]],GEONAMES[[GEOID]:[GEONAME]],2,FALSE)</f>
        <v>NAM</v>
      </c>
    </row>
    <row r="411" spans="1:8" x14ac:dyDescent="0.25">
      <c r="A411" t="s">
        <v>13</v>
      </c>
      <c r="B411" s="1">
        <v>43861</v>
      </c>
      <c r="C411" s="6">
        <v>318</v>
      </c>
      <c r="D411" s="3">
        <f>LEN(VolByCLient[[#This Row],[CLID]])</f>
        <v>7</v>
      </c>
      <c r="E411" s="3" t="str">
        <f>INDEX(Table6[GEOID],MATCH(VolByCLient[CLID],Table6[right],0))</f>
        <v>GEO1002</v>
      </c>
      <c r="F411" s="3" t="str">
        <f>VLOOKUP(VolByCLient[INDEX MATCH],GEONAMES[[#Headers],[#Data],[GEOID]:[GEONAME]],2,FALSE)</f>
        <v>APAC</v>
      </c>
      <c r="G411" s="7" t="str">
        <f>"Q"&amp;ROUNDUP(MONTH(VolByCLient[[#This Row],[Date]])/3,0)&amp;" "&amp;YEAR(VolByCLient[[#This Row],[Date]])</f>
        <v>Q1 2020</v>
      </c>
      <c r="H411" s="7" t="str">
        <f>VLOOKUP(VolByCLient[[#This Row],[INDEX MATCH]],GEONAMES[[GEOID]:[GEONAME]],2,FALSE)</f>
        <v>APAC</v>
      </c>
    </row>
    <row r="412" spans="1:8" x14ac:dyDescent="0.25">
      <c r="A412" t="s">
        <v>13</v>
      </c>
      <c r="B412" s="1">
        <v>43890</v>
      </c>
      <c r="C412" s="6">
        <v>453</v>
      </c>
      <c r="D412" s="3">
        <f>LEN(VolByCLient[[#This Row],[CLID]])</f>
        <v>7</v>
      </c>
      <c r="E412" s="3" t="str">
        <f>INDEX(Table6[GEOID],MATCH(VolByCLient[CLID],Table6[right],0))</f>
        <v>GEO1002</v>
      </c>
      <c r="F412" s="3" t="str">
        <f>VLOOKUP(VolByCLient[INDEX MATCH],GEONAMES[[#Headers],[#Data],[GEOID]:[GEONAME]],2,FALSE)</f>
        <v>APAC</v>
      </c>
      <c r="G412" s="7" t="str">
        <f>"Q"&amp;ROUNDUP(MONTH(VolByCLient[[#This Row],[Date]])/3,0)&amp;" "&amp;YEAR(VolByCLient[[#This Row],[Date]])</f>
        <v>Q1 2020</v>
      </c>
      <c r="H412" s="7" t="str">
        <f>VLOOKUP(VolByCLient[[#This Row],[INDEX MATCH]],GEONAMES[[GEOID]:[GEONAME]],2,FALSE)</f>
        <v>APAC</v>
      </c>
    </row>
    <row r="413" spans="1:8" x14ac:dyDescent="0.25">
      <c r="A413" t="s">
        <v>13</v>
      </c>
      <c r="B413" s="1">
        <v>43921</v>
      </c>
      <c r="C413" s="6">
        <v>411</v>
      </c>
      <c r="D413" s="3">
        <f>LEN(VolByCLient[[#This Row],[CLID]])</f>
        <v>7</v>
      </c>
      <c r="E413" s="3" t="str">
        <f>INDEX(Table6[GEOID],MATCH(VolByCLient[CLID],Table6[right],0))</f>
        <v>GEO1002</v>
      </c>
      <c r="F413" s="3" t="str">
        <f>VLOOKUP(VolByCLient[INDEX MATCH],GEONAMES[[#Headers],[#Data],[GEOID]:[GEONAME]],2,FALSE)</f>
        <v>APAC</v>
      </c>
      <c r="G413" s="7" t="str">
        <f>"Q"&amp;ROUNDUP(MONTH(VolByCLient[[#This Row],[Date]])/3,0)&amp;" "&amp;YEAR(VolByCLient[[#This Row],[Date]])</f>
        <v>Q1 2020</v>
      </c>
      <c r="H413" s="7" t="str">
        <f>VLOOKUP(VolByCLient[[#This Row],[INDEX MATCH]],GEONAMES[[GEOID]:[GEONAME]],2,FALSE)</f>
        <v>APAC</v>
      </c>
    </row>
    <row r="414" spans="1:8" x14ac:dyDescent="0.25">
      <c r="A414" t="s">
        <v>13</v>
      </c>
      <c r="B414" s="1">
        <v>43951</v>
      </c>
      <c r="C414" s="6">
        <v>588</v>
      </c>
      <c r="D414" s="3">
        <f>LEN(VolByCLient[[#This Row],[CLID]])</f>
        <v>7</v>
      </c>
      <c r="E414" s="3" t="str">
        <f>INDEX(Table6[GEOID],MATCH(VolByCLient[CLID],Table6[right],0))</f>
        <v>GEO1002</v>
      </c>
      <c r="F414" s="3" t="str">
        <f>VLOOKUP(VolByCLient[INDEX MATCH],GEONAMES[[#Headers],[#Data],[GEOID]:[GEONAME]],2,FALSE)</f>
        <v>APAC</v>
      </c>
      <c r="G414" s="7" t="str">
        <f>"Q"&amp;ROUNDUP(MONTH(VolByCLient[[#This Row],[Date]])/3,0)&amp;" "&amp;YEAR(VolByCLient[[#This Row],[Date]])</f>
        <v>Q2 2020</v>
      </c>
      <c r="H414" s="7" t="str">
        <f>VLOOKUP(VolByCLient[[#This Row],[INDEX MATCH]],GEONAMES[[GEOID]:[GEONAME]],2,FALSE)</f>
        <v>APAC</v>
      </c>
    </row>
    <row r="415" spans="1:8" x14ac:dyDescent="0.25">
      <c r="A415" t="s">
        <v>13</v>
      </c>
      <c r="B415" s="1">
        <v>43982</v>
      </c>
      <c r="C415" s="6">
        <v>457</v>
      </c>
      <c r="D415" s="3">
        <f>LEN(VolByCLient[[#This Row],[CLID]])</f>
        <v>7</v>
      </c>
      <c r="E415" s="3" t="str">
        <f>INDEX(Table6[GEOID],MATCH(VolByCLient[CLID],Table6[right],0))</f>
        <v>GEO1002</v>
      </c>
      <c r="F415" s="3" t="str">
        <f>VLOOKUP(VolByCLient[INDEX MATCH],GEONAMES[[#Headers],[#Data],[GEOID]:[GEONAME]],2,FALSE)</f>
        <v>APAC</v>
      </c>
      <c r="G415" s="7" t="str">
        <f>"Q"&amp;ROUNDUP(MONTH(VolByCLient[[#This Row],[Date]])/3,0)&amp;" "&amp;YEAR(VolByCLient[[#This Row],[Date]])</f>
        <v>Q2 2020</v>
      </c>
      <c r="H415" s="7" t="str">
        <f>VLOOKUP(VolByCLient[[#This Row],[INDEX MATCH]],GEONAMES[[GEOID]:[GEONAME]],2,FALSE)</f>
        <v>APAC</v>
      </c>
    </row>
    <row r="416" spans="1:8" x14ac:dyDescent="0.25">
      <c r="A416" t="s">
        <v>13</v>
      </c>
      <c r="B416" s="1">
        <v>44012</v>
      </c>
      <c r="C416" s="6">
        <v>410</v>
      </c>
      <c r="D416" s="3">
        <f>LEN(VolByCLient[[#This Row],[CLID]])</f>
        <v>7</v>
      </c>
      <c r="E416" s="3" t="str">
        <f>INDEX(Table6[GEOID],MATCH(VolByCLient[CLID],Table6[right],0))</f>
        <v>GEO1002</v>
      </c>
      <c r="F416" s="3" t="str">
        <f>VLOOKUP(VolByCLient[INDEX MATCH],GEONAMES[[#Headers],[#Data],[GEOID]:[GEONAME]],2,FALSE)</f>
        <v>APAC</v>
      </c>
      <c r="G416" s="7" t="str">
        <f>"Q"&amp;ROUNDUP(MONTH(VolByCLient[[#This Row],[Date]])/3,0)&amp;" "&amp;YEAR(VolByCLient[[#This Row],[Date]])</f>
        <v>Q2 2020</v>
      </c>
      <c r="H416" s="7" t="str">
        <f>VLOOKUP(VolByCLient[[#This Row],[INDEX MATCH]],GEONAMES[[GEOID]:[GEONAME]],2,FALSE)</f>
        <v>APAC</v>
      </c>
    </row>
    <row r="417" spans="1:8" x14ac:dyDescent="0.25">
      <c r="A417" t="s">
        <v>13</v>
      </c>
      <c r="B417" s="1">
        <v>44043</v>
      </c>
      <c r="C417" s="6">
        <v>273</v>
      </c>
      <c r="D417" s="3">
        <f>LEN(VolByCLient[[#This Row],[CLID]])</f>
        <v>7</v>
      </c>
      <c r="E417" s="3" t="str">
        <f>INDEX(Table6[GEOID],MATCH(VolByCLient[CLID],Table6[right],0))</f>
        <v>GEO1002</v>
      </c>
      <c r="F417" s="3" t="str">
        <f>VLOOKUP(VolByCLient[INDEX MATCH],GEONAMES[[#Headers],[#Data],[GEOID]:[GEONAME]],2,FALSE)</f>
        <v>APAC</v>
      </c>
      <c r="G417" s="7" t="str">
        <f>"Q"&amp;ROUNDUP(MONTH(VolByCLient[[#This Row],[Date]])/3,0)&amp;" "&amp;YEAR(VolByCLient[[#This Row],[Date]])</f>
        <v>Q3 2020</v>
      </c>
      <c r="H417" s="7" t="str">
        <f>VLOOKUP(VolByCLient[[#This Row],[INDEX MATCH]],GEONAMES[[GEOID]:[GEONAME]],2,FALSE)</f>
        <v>APAC</v>
      </c>
    </row>
    <row r="418" spans="1:8" x14ac:dyDescent="0.25">
      <c r="A418" t="s">
        <v>13</v>
      </c>
      <c r="B418" s="1">
        <v>44074</v>
      </c>
      <c r="C418" s="6">
        <v>317</v>
      </c>
      <c r="D418" s="3">
        <f>LEN(VolByCLient[[#This Row],[CLID]])</f>
        <v>7</v>
      </c>
      <c r="E418" s="3" t="str">
        <f>INDEX(Table6[GEOID],MATCH(VolByCLient[CLID],Table6[right],0))</f>
        <v>GEO1002</v>
      </c>
      <c r="F418" s="3" t="str">
        <f>VLOOKUP(VolByCLient[INDEX MATCH],GEONAMES[[#Headers],[#Data],[GEOID]:[GEONAME]],2,FALSE)</f>
        <v>APAC</v>
      </c>
      <c r="G418" s="7" t="str">
        <f>"Q"&amp;ROUNDUP(MONTH(VolByCLient[[#This Row],[Date]])/3,0)&amp;" "&amp;YEAR(VolByCLient[[#This Row],[Date]])</f>
        <v>Q3 2020</v>
      </c>
      <c r="H418" s="7" t="str">
        <f>VLOOKUP(VolByCLient[[#This Row],[INDEX MATCH]],GEONAMES[[GEOID]:[GEONAME]],2,FALSE)</f>
        <v>APAC</v>
      </c>
    </row>
    <row r="419" spans="1:8" x14ac:dyDescent="0.25">
      <c r="A419" t="s">
        <v>13</v>
      </c>
      <c r="B419" s="1">
        <v>44104</v>
      </c>
      <c r="C419" s="6">
        <v>233</v>
      </c>
      <c r="D419" s="3">
        <f>LEN(VolByCLient[[#This Row],[CLID]])</f>
        <v>7</v>
      </c>
      <c r="E419" s="3" t="str">
        <f>INDEX(Table6[GEOID],MATCH(VolByCLient[CLID],Table6[right],0))</f>
        <v>GEO1002</v>
      </c>
      <c r="F419" s="3" t="str">
        <f>VLOOKUP(VolByCLient[INDEX MATCH],GEONAMES[[#Headers],[#Data],[GEOID]:[GEONAME]],2,FALSE)</f>
        <v>APAC</v>
      </c>
      <c r="G419" s="7" t="str">
        <f>"Q"&amp;ROUNDUP(MONTH(VolByCLient[[#This Row],[Date]])/3,0)&amp;" "&amp;YEAR(VolByCLient[[#This Row],[Date]])</f>
        <v>Q3 2020</v>
      </c>
      <c r="H419" s="7" t="str">
        <f>VLOOKUP(VolByCLient[[#This Row],[INDEX MATCH]],GEONAMES[[GEOID]:[GEONAME]],2,FALSE)</f>
        <v>APAC</v>
      </c>
    </row>
    <row r="420" spans="1:8" x14ac:dyDescent="0.25">
      <c r="A420" t="s">
        <v>13</v>
      </c>
      <c r="B420" s="1">
        <v>44135</v>
      </c>
      <c r="C420" s="6">
        <v>367</v>
      </c>
      <c r="D420" s="3">
        <f>LEN(VolByCLient[[#This Row],[CLID]])</f>
        <v>7</v>
      </c>
      <c r="E420" s="3" t="str">
        <f>INDEX(Table6[GEOID],MATCH(VolByCLient[CLID],Table6[right],0))</f>
        <v>GEO1002</v>
      </c>
      <c r="F420" s="3" t="str">
        <f>VLOOKUP(VolByCLient[INDEX MATCH],GEONAMES[[#Headers],[#Data],[GEOID]:[GEONAME]],2,FALSE)</f>
        <v>APAC</v>
      </c>
      <c r="G420" s="7" t="str">
        <f>"Q"&amp;ROUNDUP(MONTH(VolByCLient[[#This Row],[Date]])/3,0)&amp;" "&amp;YEAR(VolByCLient[[#This Row],[Date]])</f>
        <v>Q4 2020</v>
      </c>
      <c r="H420" s="7" t="str">
        <f>VLOOKUP(VolByCLient[[#This Row],[INDEX MATCH]],GEONAMES[[GEOID]:[GEONAME]],2,FALSE)</f>
        <v>APAC</v>
      </c>
    </row>
    <row r="421" spans="1:8" x14ac:dyDescent="0.25">
      <c r="A421" t="s">
        <v>13</v>
      </c>
      <c r="B421" s="1">
        <v>44165</v>
      </c>
      <c r="C421" s="6">
        <v>322</v>
      </c>
      <c r="D421" s="3">
        <f>LEN(VolByCLient[[#This Row],[CLID]])</f>
        <v>7</v>
      </c>
      <c r="E421" s="3" t="str">
        <f>INDEX(Table6[GEOID],MATCH(VolByCLient[CLID],Table6[right],0))</f>
        <v>GEO1002</v>
      </c>
      <c r="F421" s="3" t="str">
        <f>VLOOKUP(VolByCLient[INDEX MATCH],GEONAMES[[#Headers],[#Data],[GEOID]:[GEONAME]],2,FALSE)</f>
        <v>APAC</v>
      </c>
      <c r="G421" s="7" t="str">
        <f>"Q"&amp;ROUNDUP(MONTH(VolByCLient[[#This Row],[Date]])/3,0)&amp;" "&amp;YEAR(VolByCLient[[#This Row],[Date]])</f>
        <v>Q4 2020</v>
      </c>
      <c r="H421" s="7" t="str">
        <f>VLOOKUP(VolByCLient[[#This Row],[INDEX MATCH]],GEONAMES[[GEOID]:[GEONAME]],2,FALSE)</f>
        <v>APAC</v>
      </c>
    </row>
    <row r="422" spans="1:8" x14ac:dyDescent="0.25">
      <c r="A422" t="s">
        <v>13</v>
      </c>
      <c r="B422" s="1">
        <v>44196</v>
      </c>
      <c r="C422" s="6">
        <v>407</v>
      </c>
      <c r="D422" s="3">
        <f>LEN(VolByCLient[[#This Row],[CLID]])</f>
        <v>7</v>
      </c>
      <c r="E422" s="3" t="str">
        <f>INDEX(Table6[GEOID],MATCH(VolByCLient[CLID],Table6[right],0))</f>
        <v>GEO1002</v>
      </c>
      <c r="F422" s="3" t="str">
        <f>VLOOKUP(VolByCLient[INDEX MATCH],GEONAMES[[#Headers],[#Data],[GEOID]:[GEONAME]],2,FALSE)</f>
        <v>APAC</v>
      </c>
      <c r="G422" s="7" t="str">
        <f>"Q"&amp;ROUNDUP(MONTH(VolByCLient[[#This Row],[Date]])/3,0)&amp;" "&amp;YEAR(VolByCLient[[#This Row],[Date]])</f>
        <v>Q4 2020</v>
      </c>
      <c r="H422" s="7" t="str">
        <f>VLOOKUP(VolByCLient[[#This Row],[INDEX MATCH]],GEONAMES[[GEOID]:[GEONAME]],2,FALSE)</f>
        <v>APAC</v>
      </c>
    </row>
    <row r="423" spans="1:8" x14ac:dyDescent="0.25">
      <c r="A423" t="s">
        <v>13</v>
      </c>
      <c r="B423" s="1">
        <v>44377</v>
      </c>
      <c r="C423" s="6">
        <v>409</v>
      </c>
      <c r="D423" s="3">
        <f>LEN(VolByCLient[[#This Row],[CLID]])</f>
        <v>7</v>
      </c>
      <c r="E423" s="3" t="str">
        <f>INDEX(Table6[GEOID],MATCH(VolByCLient[CLID],Table6[right],0))</f>
        <v>GEO1002</v>
      </c>
      <c r="F423" s="3" t="str">
        <f>VLOOKUP(VolByCLient[INDEX MATCH],GEONAMES[[#Headers],[#Data],[GEOID]:[GEONAME]],2,FALSE)</f>
        <v>APAC</v>
      </c>
      <c r="G423" s="7" t="str">
        <f>"Q"&amp;ROUNDUP(MONTH(VolByCLient[[#This Row],[Date]])/3,0)&amp;" "&amp;YEAR(VolByCLient[[#This Row],[Date]])</f>
        <v>Q2 2021</v>
      </c>
      <c r="H423" s="7" t="str">
        <f>VLOOKUP(VolByCLient[[#This Row],[INDEX MATCH]],GEONAMES[[GEOID]:[GEONAME]],2,FALSE)</f>
        <v>APAC</v>
      </c>
    </row>
    <row r="424" spans="1:8" x14ac:dyDescent="0.25">
      <c r="A424" t="s">
        <v>13</v>
      </c>
      <c r="B424" s="1">
        <v>44347</v>
      </c>
      <c r="C424" s="6">
        <v>459</v>
      </c>
      <c r="D424" s="3">
        <f>LEN(VolByCLient[[#This Row],[CLID]])</f>
        <v>7</v>
      </c>
      <c r="E424" s="3" t="str">
        <f>INDEX(Table6[GEOID],MATCH(VolByCLient[CLID],Table6[right],0))</f>
        <v>GEO1002</v>
      </c>
      <c r="F424" s="3" t="str">
        <f>VLOOKUP(VolByCLient[INDEX MATCH],GEONAMES[[#Headers],[#Data],[GEOID]:[GEONAME]],2,FALSE)</f>
        <v>APAC</v>
      </c>
      <c r="G424" s="7" t="str">
        <f>"Q"&amp;ROUNDUP(MONTH(VolByCLient[[#This Row],[Date]])/3,0)&amp;" "&amp;YEAR(VolByCLient[[#This Row],[Date]])</f>
        <v>Q2 2021</v>
      </c>
      <c r="H424" s="7" t="str">
        <f>VLOOKUP(VolByCLient[[#This Row],[INDEX MATCH]],GEONAMES[[GEOID]:[GEONAME]],2,FALSE)</f>
        <v>APAC</v>
      </c>
    </row>
    <row r="425" spans="1:8" x14ac:dyDescent="0.25">
      <c r="A425" t="s">
        <v>13</v>
      </c>
      <c r="B425" s="1">
        <v>44316</v>
      </c>
      <c r="C425" s="6">
        <v>591</v>
      </c>
      <c r="D425" s="3">
        <f>LEN(VolByCLient[[#This Row],[CLID]])</f>
        <v>7</v>
      </c>
      <c r="E425" s="3" t="str">
        <f>INDEX(Table6[GEOID],MATCH(VolByCLient[CLID],Table6[right],0))</f>
        <v>GEO1002</v>
      </c>
      <c r="F425" s="3" t="str">
        <f>VLOOKUP(VolByCLient[INDEX MATCH],GEONAMES[[#Headers],[#Data],[GEOID]:[GEONAME]],2,FALSE)</f>
        <v>APAC</v>
      </c>
      <c r="G425" s="7" t="str">
        <f>"Q"&amp;ROUNDUP(MONTH(VolByCLient[[#This Row],[Date]])/3,0)&amp;" "&amp;YEAR(VolByCLient[[#This Row],[Date]])</f>
        <v>Q2 2021</v>
      </c>
      <c r="H425" s="7" t="str">
        <f>VLOOKUP(VolByCLient[[#This Row],[INDEX MATCH]],GEONAMES[[GEOID]:[GEONAME]],2,FALSE)</f>
        <v>APAC</v>
      </c>
    </row>
    <row r="426" spans="1:8" x14ac:dyDescent="0.25">
      <c r="A426" t="s">
        <v>13</v>
      </c>
      <c r="B426" s="1">
        <v>44286</v>
      </c>
      <c r="C426" s="6">
        <v>421</v>
      </c>
      <c r="D426" s="3">
        <f>LEN(VolByCLient[[#This Row],[CLID]])</f>
        <v>7</v>
      </c>
      <c r="E426" s="3" t="str">
        <f>INDEX(Table6[GEOID],MATCH(VolByCLient[CLID],Table6[right],0))</f>
        <v>GEO1002</v>
      </c>
      <c r="F426" s="3" t="str">
        <f>VLOOKUP(VolByCLient[INDEX MATCH],GEONAMES[[#Headers],[#Data],[GEOID]:[GEONAME]],2,FALSE)</f>
        <v>APAC</v>
      </c>
      <c r="G426" s="7" t="str">
        <f>"Q"&amp;ROUNDUP(MONTH(VolByCLient[[#This Row],[Date]])/3,0)&amp;" "&amp;YEAR(VolByCLient[[#This Row],[Date]])</f>
        <v>Q1 2021</v>
      </c>
      <c r="H426" s="7" t="str">
        <f>VLOOKUP(VolByCLient[[#This Row],[INDEX MATCH]],GEONAMES[[GEOID]:[GEONAME]],2,FALSE)</f>
        <v>APAC</v>
      </c>
    </row>
    <row r="427" spans="1:8" x14ac:dyDescent="0.25">
      <c r="A427" t="s">
        <v>13</v>
      </c>
      <c r="B427" s="1">
        <v>44255</v>
      </c>
      <c r="C427" s="6">
        <v>456</v>
      </c>
      <c r="D427" s="3">
        <f>LEN(VolByCLient[[#This Row],[CLID]])</f>
        <v>7</v>
      </c>
      <c r="E427" s="3" t="str">
        <f>INDEX(Table6[GEOID],MATCH(VolByCLient[CLID],Table6[right],0))</f>
        <v>GEO1002</v>
      </c>
      <c r="F427" s="3" t="str">
        <f>VLOOKUP(VolByCLient[INDEX MATCH],GEONAMES[[#Headers],[#Data],[GEOID]:[GEONAME]],2,FALSE)</f>
        <v>APAC</v>
      </c>
      <c r="G427" s="7" t="str">
        <f>"Q"&amp;ROUNDUP(MONTH(VolByCLient[[#This Row],[Date]])/3,0)&amp;" "&amp;YEAR(VolByCLient[[#This Row],[Date]])</f>
        <v>Q1 2021</v>
      </c>
      <c r="H427" s="7" t="str">
        <f>VLOOKUP(VolByCLient[[#This Row],[INDEX MATCH]],GEONAMES[[GEOID]:[GEONAME]],2,FALSE)</f>
        <v>APAC</v>
      </c>
    </row>
    <row r="428" spans="1:8" x14ac:dyDescent="0.25">
      <c r="A428" t="s">
        <v>13</v>
      </c>
      <c r="B428" s="1">
        <v>44227</v>
      </c>
      <c r="C428" s="6">
        <v>316</v>
      </c>
      <c r="D428" s="3">
        <f>LEN(VolByCLient[[#This Row],[CLID]])</f>
        <v>7</v>
      </c>
      <c r="E428" s="3" t="str">
        <f>INDEX(Table6[GEOID],MATCH(VolByCLient[CLID],Table6[right],0))</f>
        <v>GEO1002</v>
      </c>
      <c r="F428" s="3" t="str">
        <f>VLOOKUP(VolByCLient[INDEX MATCH],GEONAMES[[#Headers],[#Data],[GEOID]:[GEONAME]],2,FALSE)</f>
        <v>APAC</v>
      </c>
      <c r="G428" s="7" t="str">
        <f>"Q"&amp;ROUNDUP(MONTH(VolByCLient[[#This Row],[Date]])/3,0)&amp;" "&amp;YEAR(VolByCLient[[#This Row],[Date]])</f>
        <v>Q1 2021</v>
      </c>
      <c r="H428" s="7" t="str">
        <f>VLOOKUP(VolByCLient[[#This Row],[INDEX MATCH]],GEONAMES[[GEOID]:[GEONAME]],2,FALSE)</f>
        <v>APAC</v>
      </c>
    </row>
    <row r="429" spans="1:8" x14ac:dyDescent="0.25">
      <c r="A429" t="s">
        <v>48</v>
      </c>
      <c r="B429" s="1">
        <v>43861</v>
      </c>
      <c r="C429" s="6">
        <v>1488</v>
      </c>
      <c r="D429" s="3">
        <f>LEN(VolByCLient[[#This Row],[CLID]])</f>
        <v>7</v>
      </c>
      <c r="E429" s="3" t="str">
        <f>INDEX(Table6[GEOID],MATCH(VolByCLient[CLID],Table6[right],0))</f>
        <v>GEO1001</v>
      </c>
      <c r="F429" s="3" t="str">
        <f>VLOOKUP(VolByCLient[INDEX MATCH],GEONAMES[[#Headers],[#Data],[GEOID]:[GEONAME]],2,FALSE)</f>
        <v>NAM</v>
      </c>
      <c r="G429" s="7" t="str">
        <f>"Q"&amp;ROUNDUP(MONTH(VolByCLient[[#This Row],[Date]])/3,0)&amp;" "&amp;YEAR(VolByCLient[[#This Row],[Date]])</f>
        <v>Q1 2020</v>
      </c>
      <c r="H429" s="7" t="str">
        <f>VLOOKUP(VolByCLient[[#This Row],[INDEX MATCH]],GEONAMES[[GEOID]:[GEONAME]],2,FALSE)</f>
        <v>NAM</v>
      </c>
    </row>
    <row r="430" spans="1:8" x14ac:dyDescent="0.25">
      <c r="A430" t="s">
        <v>48</v>
      </c>
      <c r="B430" s="1">
        <v>43890</v>
      </c>
      <c r="C430" s="6">
        <v>1674</v>
      </c>
      <c r="D430" s="3">
        <f>LEN(VolByCLient[[#This Row],[CLID]])</f>
        <v>7</v>
      </c>
      <c r="E430" s="3" t="str">
        <f>INDEX(Table6[GEOID],MATCH(VolByCLient[CLID],Table6[right],0))</f>
        <v>GEO1001</v>
      </c>
      <c r="F430" s="3" t="str">
        <f>VLOOKUP(VolByCLient[INDEX MATCH],GEONAMES[[#Headers],[#Data],[GEOID]:[GEONAME]],2,FALSE)</f>
        <v>NAM</v>
      </c>
      <c r="G430" s="7" t="str">
        <f>"Q"&amp;ROUNDUP(MONTH(VolByCLient[[#This Row],[Date]])/3,0)&amp;" "&amp;YEAR(VolByCLient[[#This Row],[Date]])</f>
        <v>Q1 2020</v>
      </c>
      <c r="H430" s="7" t="str">
        <f>VLOOKUP(VolByCLient[[#This Row],[INDEX MATCH]],GEONAMES[[GEOID]:[GEONAME]],2,FALSE)</f>
        <v>NAM</v>
      </c>
    </row>
    <row r="431" spans="1:8" x14ac:dyDescent="0.25">
      <c r="A431" t="s">
        <v>48</v>
      </c>
      <c r="B431" s="1">
        <v>43921</v>
      </c>
      <c r="C431" s="6">
        <v>1862</v>
      </c>
      <c r="D431" s="3">
        <f>LEN(VolByCLient[[#This Row],[CLID]])</f>
        <v>7</v>
      </c>
      <c r="E431" s="3" t="str">
        <f>INDEX(Table6[GEOID],MATCH(VolByCLient[CLID],Table6[right],0))</f>
        <v>GEO1001</v>
      </c>
      <c r="F431" s="3" t="str">
        <f>VLOOKUP(VolByCLient[INDEX MATCH],GEONAMES[[#Headers],[#Data],[GEOID]:[GEONAME]],2,FALSE)</f>
        <v>NAM</v>
      </c>
      <c r="G431" s="7" t="str">
        <f>"Q"&amp;ROUNDUP(MONTH(VolByCLient[[#This Row],[Date]])/3,0)&amp;" "&amp;YEAR(VolByCLient[[#This Row],[Date]])</f>
        <v>Q1 2020</v>
      </c>
      <c r="H431" s="7" t="str">
        <f>VLOOKUP(VolByCLient[[#This Row],[INDEX MATCH]],GEONAMES[[GEOID]:[GEONAME]],2,FALSE)</f>
        <v>NAM</v>
      </c>
    </row>
    <row r="432" spans="1:8" x14ac:dyDescent="0.25">
      <c r="A432" t="s">
        <v>48</v>
      </c>
      <c r="B432" s="1">
        <v>43951</v>
      </c>
      <c r="C432" s="6">
        <v>2231</v>
      </c>
      <c r="D432" s="3">
        <f>LEN(VolByCLient[[#This Row],[CLID]])</f>
        <v>7</v>
      </c>
      <c r="E432" s="3" t="str">
        <f>INDEX(Table6[GEOID],MATCH(VolByCLient[CLID],Table6[right],0))</f>
        <v>GEO1001</v>
      </c>
      <c r="F432" s="3" t="str">
        <f>VLOOKUP(VolByCLient[INDEX MATCH],GEONAMES[[#Headers],[#Data],[GEOID]:[GEONAME]],2,FALSE)</f>
        <v>NAM</v>
      </c>
      <c r="G432" s="7" t="str">
        <f>"Q"&amp;ROUNDUP(MONTH(VolByCLient[[#This Row],[Date]])/3,0)&amp;" "&amp;YEAR(VolByCLient[[#This Row],[Date]])</f>
        <v>Q2 2020</v>
      </c>
      <c r="H432" s="7" t="str">
        <f>VLOOKUP(VolByCLient[[#This Row],[INDEX MATCH]],GEONAMES[[GEOID]:[GEONAME]],2,FALSE)</f>
        <v>NAM</v>
      </c>
    </row>
    <row r="433" spans="1:8" x14ac:dyDescent="0.25">
      <c r="A433" t="s">
        <v>48</v>
      </c>
      <c r="B433" s="1">
        <v>43982</v>
      </c>
      <c r="C433" s="6">
        <v>2049</v>
      </c>
      <c r="D433" s="3">
        <f>LEN(VolByCLient[[#This Row],[CLID]])</f>
        <v>7</v>
      </c>
      <c r="E433" s="3" t="str">
        <f>INDEX(Table6[GEOID],MATCH(VolByCLient[CLID],Table6[right],0))</f>
        <v>GEO1001</v>
      </c>
      <c r="F433" s="3" t="str">
        <f>VLOOKUP(VolByCLient[INDEX MATCH],GEONAMES[[#Headers],[#Data],[GEOID]:[GEONAME]],2,FALSE)</f>
        <v>NAM</v>
      </c>
      <c r="G433" s="7" t="str">
        <f>"Q"&amp;ROUNDUP(MONTH(VolByCLient[[#This Row],[Date]])/3,0)&amp;" "&amp;YEAR(VolByCLient[[#This Row],[Date]])</f>
        <v>Q2 2020</v>
      </c>
      <c r="H433" s="7" t="str">
        <f>VLOOKUP(VolByCLient[[#This Row],[INDEX MATCH]],GEONAMES[[GEOID]:[GEONAME]],2,FALSE)</f>
        <v>NAM</v>
      </c>
    </row>
    <row r="434" spans="1:8" x14ac:dyDescent="0.25">
      <c r="A434" t="s">
        <v>48</v>
      </c>
      <c r="B434" s="1">
        <v>44012</v>
      </c>
      <c r="C434" s="6">
        <v>1489</v>
      </c>
      <c r="D434" s="3">
        <f>LEN(VolByCLient[[#This Row],[CLID]])</f>
        <v>7</v>
      </c>
      <c r="E434" s="3" t="str">
        <f>INDEX(Table6[GEOID],MATCH(VolByCLient[CLID],Table6[right],0))</f>
        <v>GEO1001</v>
      </c>
      <c r="F434" s="3" t="str">
        <f>VLOOKUP(VolByCLient[INDEX MATCH],GEONAMES[[#Headers],[#Data],[GEOID]:[GEONAME]],2,FALSE)</f>
        <v>NAM</v>
      </c>
      <c r="G434" s="7" t="str">
        <f>"Q"&amp;ROUNDUP(MONTH(VolByCLient[[#This Row],[Date]])/3,0)&amp;" "&amp;YEAR(VolByCLient[[#This Row],[Date]])</f>
        <v>Q2 2020</v>
      </c>
      <c r="H434" s="7" t="str">
        <f>VLOOKUP(VolByCLient[[#This Row],[INDEX MATCH]],GEONAMES[[GEOID]:[GEONAME]],2,FALSE)</f>
        <v>NAM</v>
      </c>
    </row>
    <row r="435" spans="1:8" x14ac:dyDescent="0.25">
      <c r="A435" t="s">
        <v>48</v>
      </c>
      <c r="B435" s="1">
        <v>44043</v>
      </c>
      <c r="C435" s="6">
        <v>1301</v>
      </c>
      <c r="D435" s="3">
        <f>LEN(VolByCLient[[#This Row],[CLID]])</f>
        <v>7</v>
      </c>
      <c r="E435" s="3" t="str">
        <f>INDEX(Table6[GEOID],MATCH(VolByCLient[CLID],Table6[right],0))</f>
        <v>GEO1001</v>
      </c>
      <c r="F435" s="3" t="str">
        <f>VLOOKUP(VolByCLient[INDEX MATCH],GEONAMES[[#Headers],[#Data],[GEOID]:[GEONAME]],2,FALSE)</f>
        <v>NAM</v>
      </c>
      <c r="G435" s="7" t="str">
        <f>"Q"&amp;ROUNDUP(MONTH(VolByCLient[[#This Row],[Date]])/3,0)&amp;" "&amp;YEAR(VolByCLient[[#This Row],[Date]])</f>
        <v>Q3 2020</v>
      </c>
      <c r="H435" s="7" t="str">
        <f>VLOOKUP(VolByCLient[[#This Row],[INDEX MATCH]],GEONAMES[[GEOID]:[GEONAME]],2,FALSE)</f>
        <v>NAM</v>
      </c>
    </row>
    <row r="436" spans="1:8" x14ac:dyDescent="0.25">
      <c r="A436" t="s">
        <v>48</v>
      </c>
      <c r="B436" s="1">
        <v>44074</v>
      </c>
      <c r="C436" s="6">
        <v>1118</v>
      </c>
      <c r="D436" s="3">
        <f>LEN(VolByCLient[[#This Row],[CLID]])</f>
        <v>7</v>
      </c>
      <c r="E436" s="3" t="str">
        <f>INDEX(Table6[GEOID],MATCH(VolByCLient[CLID],Table6[right],0))</f>
        <v>GEO1001</v>
      </c>
      <c r="F436" s="3" t="str">
        <f>VLOOKUP(VolByCLient[INDEX MATCH],GEONAMES[[#Headers],[#Data],[GEOID]:[GEONAME]],2,FALSE)</f>
        <v>NAM</v>
      </c>
      <c r="G436" s="7" t="str">
        <f>"Q"&amp;ROUNDUP(MONTH(VolByCLient[[#This Row],[Date]])/3,0)&amp;" "&amp;YEAR(VolByCLient[[#This Row],[Date]])</f>
        <v>Q3 2020</v>
      </c>
      <c r="H436" s="7" t="str">
        <f>VLOOKUP(VolByCLient[[#This Row],[INDEX MATCH]],GEONAMES[[GEOID]:[GEONAME]],2,FALSE)</f>
        <v>NAM</v>
      </c>
    </row>
    <row r="437" spans="1:8" x14ac:dyDescent="0.25">
      <c r="A437" t="s">
        <v>48</v>
      </c>
      <c r="B437" s="1">
        <v>44104</v>
      </c>
      <c r="C437" s="6">
        <v>1117</v>
      </c>
      <c r="D437" s="3">
        <f>LEN(VolByCLient[[#This Row],[CLID]])</f>
        <v>7</v>
      </c>
      <c r="E437" s="3" t="str">
        <f>INDEX(Table6[GEOID],MATCH(VolByCLient[CLID],Table6[right],0))</f>
        <v>GEO1001</v>
      </c>
      <c r="F437" s="3" t="str">
        <f>VLOOKUP(VolByCLient[INDEX MATCH],GEONAMES[[#Headers],[#Data],[GEOID]:[GEONAME]],2,FALSE)</f>
        <v>NAM</v>
      </c>
      <c r="G437" s="7" t="str">
        <f>"Q"&amp;ROUNDUP(MONTH(VolByCLient[[#This Row],[Date]])/3,0)&amp;" "&amp;YEAR(VolByCLient[[#This Row],[Date]])</f>
        <v>Q3 2020</v>
      </c>
      <c r="H437" s="7" t="str">
        <f>VLOOKUP(VolByCLient[[#This Row],[INDEX MATCH]],GEONAMES[[GEOID]:[GEONAME]],2,FALSE)</f>
        <v>NAM</v>
      </c>
    </row>
    <row r="438" spans="1:8" x14ac:dyDescent="0.25">
      <c r="A438" t="s">
        <v>48</v>
      </c>
      <c r="B438" s="1">
        <v>44135</v>
      </c>
      <c r="C438" s="6">
        <v>1301</v>
      </c>
      <c r="D438" s="3">
        <f>LEN(VolByCLient[[#This Row],[CLID]])</f>
        <v>7</v>
      </c>
      <c r="E438" s="3" t="str">
        <f>INDEX(Table6[GEOID],MATCH(VolByCLient[CLID],Table6[right],0))</f>
        <v>GEO1001</v>
      </c>
      <c r="F438" s="3" t="str">
        <f>VLOOKUP(VolByCLient[INDEX MATCH],GEONAMES[[#Headers],[#Data],[GEOID]:[GEONAME]],2,FALSE)</f>
        <v>NAM</v>
      </c>
      <c r="G438" s="7" t="str">
        <f>"Q"&amp;ROUNDUP(MONTH(VolByCLient[[#This Row],[Date]])/3,0)&amp;" "&amp;YEAR(VolByCLient[[#This Row],[Date]])</f>
        <v>Q4 2020</v>
      </c>
      <c r="H438" s="7" t="str">
        <f>VLOOKUP(VolByCLient[[#This Row],[INDEX MATCH]],GEONAMES[[GEOID]:[GEONAME]],2,FALSE)</f>
        <v>NAM</v>
      </c>
    </row>
    <row r="439" spans="1:8" x14ac:dyDescent="0.25">
      <c r="A439" t="s">
        <v>48</v>
      </c>
      <c r="B439" s="1">
        <v>44165</v>
      </c>
      <c r="C439" s="6">
        <v>1488</v>
      </c>
      <c r="D439" s="3">
        <f>LEN(VolByCLient[[#This Row],[CLID]])</f>
        <v>7</v>
      </c>
      <c r="E439" s="3" t="str">
        <f>INDEX(Table6[GEOID],MATCH(VolByCLient[CLID],Table6[right],0))</f>
        <v>GEO1001</v>
      </c>
      <c r="F439" s="3" t="str">
        <f>VLOOKUP(VolByCLient[INDEX MATCH],GEONAMES[[#Headers],[#Data],[GEOID]:[GEONAME]],2,FALSE)</f>
        <v>NAM</v>
      </c>
      <c r="G439" s="7" t="str">
        <f>"Q"&amp;ROUNDUP(MONTH(VolByCLient[[#This Row],[Date]])/3,0)&amp;" "&amp;YEAR(VolByCLient[[#This Row],[Date]])</f>
        <v>Q4 2020</v>
      </c>
      <c r="H439" s="7" t="str">
        <f>VLOOKUP(VolByCLient[[#This Row],[INDEX MATCH]],GEONAMES[[GEOID]:[GEONAME]],2,FALSE)</f>
        <v>NAM</v>
      </c>
    </row>
    <row r="440" spans="1:8" x14ac:dyDescent="0.25">
      <c r="A440" t="s">
        <v>48</v>
      </c>
      <c r="B440" s="1">
        <v>44196</v>
      </c>
      <c r="C440" s="6">
        <v>1489</v>
      </c>
      <c r="D440" s="3">
        <f>LEN(VolByCLient[[#This Row],[CLID]])</f>
        <v>7</v>
      </c>
      <c r="E440" s="3" t="str">
        <f>INDEX(Table6[GEOID],MATCH(VolByCLient[CLID],Table6[right],0))</f>
        <v>GEO1001</v>
      </c>
      <c r="F440" s="3" t="str">
        <f>VLOOKUP(VolByCLient[INDEX MATCH],GEONAMES[[#Headers],[#Data],[GEOID]:[GEONAME]],2,FALSE)</f>
        <v>NAM</v>
      </c>
      <c r="G440" s="7" t="str">
        <f>"Q"&amp;ROUNDUP(MONTH(VolByCLient[[#This Row],[Date]])/3,0)&amp;" "&amp;YEAR(VolByCLient[[#This Row],[Date]])</f>
        <v>Q4 2020</v>
      </c>
      <c r="H440" s="7" t="str">
        <f>VLOOKUP(VolByCLient[[#This Row],[INDEX MATCH]],GEONAMES[[GEOID]:[GEONAME]],2,FALSE)</f>
        <v>NAM</v>
      </c>
    </row>
    <row r="441" spans="1:8" x14ac:dyDescent="0.25">
      <c r="A441" t="s">
        <v>48</v>
      </c>
      <c r="B441" s="1">
        <v>44377</v>
      </c>
      <c r="C441" s="6">
        <v>1551</v>
      </c>
      <c r="D441" s="3">
        <f>LEN(VolByCLient[[#This Row],[CLID]])</f>
        <v>7</v>
      </c>
      <c r="E441" s="3" t="str">
        <f>INDEX(Table6[GEOID],MATCH(VolByCLient[CLID],Table6[right],0))</f>
        <v>GEO1001</v>
      </c>
      <c r="F441" s="3" t="str">
        <f>VLOOKUP(VolByCLient[INDEX MATCH],GEONAMES[[#Headers],[#Data],[GEOID]:[GEONAME]],2,FALSE)</f>
        <v>NAM</v>
      </c>
      <c r="G441" s="7" t="str">
        <f>"Q"&amp;ROUNDUP(MONTH(VolByCLient[[#This Row],[Date]])/3,0)&amp;" "&amp;YEAR(VolByCLient[[#This Row],[Date]])</f>
        <v>Q2 2021</v>
      </c>
      <c r="H441" s="7" t="str">
        <f>VLOOKUP(VolByCLient[[#This Row],[INDEX MATCH]],GEONAMES[[GEOID]:[GEONAME]],2,FALSE)</f>
        <v>NAM</v>
      </c>
    </row>
    <row r="442" spans="1:8" x14ac:dyDescent="0.25">
      <c r="A442" t="s">
        <v>48</v>
      </c>
      <c r="B442" s="1">
        <v>44347</v>
      </c>
      <c r="C442" s="6">
        <v>2067</v>
      </c>
      <c r="D442" s="3">
        <f>LEN(VolByCLient[[#This Row],[CLID]])</f>
        <v>7</v>
      </c>
      <c r="E442" s="3" t="str">
        <f>INDEX(Table6[GEOID],MATCH(VolByCLient[CLID],Table6[right],0))</f>
        <v>GEO1001</v>
      </c>
      <c r="F442" s="3" t="str">
        <f>VLOOKUP(VolByCLient[INDEX MATCH],GEONAMES[[#Headers],[#Data],[GEOID]:[GEONAME]],2,FALSE)</f>
        <v>NAM</v>
      </c>
      <c r="G442" s="7" t="str">
        <f>"Q"&amp;ROUNDUP(MONTH(VolByCLient[[#This Row],[Date]])/3,0)&amp;" "&amp;YEAR(VolByCLient[[#This Row],[Date]])</f>
        <v>Q2 2021</v>
      </c>
      <c r="H442" s="7" t="str">
        <f>VLOOKUP(VolByCLient[[#This Row],[INDEX MATCH]],GEONAMES[[GEOID]:[GEONAME]],2,FALSE)</f>
        <v>NAM</v>
      </c>
    </row>
    <row r="443" spans="1:8" x14ac:dyDescent="0.25">
      <c r="A443" t="s">
        <v>48</v>
      </c>
      <c r="B443" s="1">
        <v>44316</v>
      </c>
      <c r="C443" s="6">
        <v>2277</v>
      </c>
      <c r="D443" s="3">
        <f>LEN(VolByCLient[[#This Row],[CLID]])</f>
        <v>7</v>
      </c>
      <c r="E443" s="3" t="str">
        <f>INDEX(Table6[GEOID],MATCH(VolByCLient[CLID],Table6[right],0))</f>
        <v>GEO1001</v>
      </c>
      <c r="F443" s="3" t="str">
        <f>VLOOKUP(VolByCLient[INDEX MATCH],GEONAMES[[#Headers],[#Data],[GEOID]:[GEONAME]],2,FALSE)</f>
        <v>NAM</v>
      </c>
      <c r="G443" s="7" t="str">
        <f>"Q"&amp;ROUNDUP(MONTH(VolByCLient[[#This Row],[Date]])/3,0)&amp;" "&amp;YEAR(VolByCLient[[#This Row],[Date]])</f>
        <v>Q2 2021</v>
      </c>
      <c r="H443" s="7" t="str">
        <f>VLOOKUP(VolByCLient[[#This Row],[INDEX MATCH]],GEONAMES[[GEOID]:[GEONAME]],2,FALSE)</f>
        <v>NAM</v>
      </c>
    </row>
    <row r="444" spans="1:8" x14ac:dyDescent="0.25">
      <c r="A444" t="s">
        <v>48</v>
      </c>
      <c r="B444" s="1">
        <v>44286</v>
      </c>
      <c r="C444" s="6">
        <v>1854</v>
      </c>
      <c r="D444" s="3">
        <f>LEN(VolByCLient[[#This Row],[CLID]])</f>
        <v>7</v>
      </c>
      <c r="E444" s="3" t="str">
        <f>INDEX(Table6[GEOID],MATCH(VolByCLient[CLID],Table6[right],0))</f>
        <v>GEO1001</v>
      </c>
      <c r="F444" s="3" t="str">
        <f>VLOOKUP(VolByCLient[INDEX MATCH],GEONAMES[[#Headers],[#Data],[GEOID]:[GEONAME]],2,FALSE)</f>
        <v>NAM</v>
      </c>
      <c r="G444" s="7" t="str">
        <f>"Q"&amp;ROUNDUP(MONTH(VolByCLient[[#This Row],[Date]])/3,0)&amp;" "&amp;YEAR(VolByCLient[[#This Row],[Date]])</f>
        <v>Q1 2021</v>
      </c>
      <c r="H444" s="7" t="str">
        <f>VLOOKUP(VolByCLient[[#This Row],[INDEX MATCH]],GEONAMES[[GEOID]:[GEONAME]],2,FALSE)</f>
        <v>NAM</v>
      </c>
    </row>
    <row r="445" spans="1:8" x14ac:dyDescent="0.25">
      <c r="A445" t="s">
        <v>48</v>
      </c>
      <c r="B445" s="1">
        <v>44255</v>
      </c>
      <c r="C445" s="6">
        <v>1665</v>
      </c>
      <c r="D445" s="3">
        <f>LEN(VolByCLient[[#This Row],[CLID]])</f>
        <v>7</v>
      </c>
      <c r="E445" s="3" t="str">
        <f>INDEX(Table6[GEOID],MATCH(VolByCLient[CLID],Table6[right],0))</f>
        <v>GEO1001</v>
      </c>
      <c r="F445" s="3" t="str">
        <f>VLOOKUP(VolByCLient[INDEX MATCH],GEONAMES[[#Headers],[#Data],[GEOID]:[GEONAME]],2,FALSE)</f>
        <v>NAM</v>
      </c>
      <c r="G445" s="7" t="str">
        <f>"Q"&amp;ROUNDUP(MONTH(VolByCLient[[#This Row],[Date]])/3,0)&amp;" "&amp;YEAR(VolByCLient[[#This Row],[Date]])</f>
        <v>Q1 2021</v>
      </c>
      <c r="H445" s="7" t="str">
        <f>VLOOKUP(VolByCLient[[#This Row],[INDEX MATCH]],GEONAMES[[GEOID]:[GEONAME]],2,FALSE)</f>
        <v>NAM</v>
      </c>
    </row>
    <row r="446" spans="1:8" x14ac:dyDescent="0.25">
      <c r="A446" t="s">
        <v>48</v>
      </c>
      <c r="B446" s="1">
        <v>44227</v>
      </c>
      <c r="C446" s="6">
        <v>1516</v>
      </c>
      <c r="D446" s="3">
        <f>LEN(VolByCLient[[#This Row],[CLID]])</f>
        <v>7</v>
      </c>
      <c r="E446" s="3" t="str">
        <f>INDEX(Table6[GEOID],MATCH(VolByCLient[CLID],Table6[right],0))</f>
        <v>GEO1001</v>
      </c>
      <c r="F446" s="3" t="str">
        <f>VLOOKUP(VolByCLient[INDEX MATCH],GEONAMES[[#Headers],[#Data],[GEOID]:[GEONAME]],2,FALSE)</f>
        <v>NAM</v>
      </c>
      <c r="G446" s="7" t="str">
        <f>"Q"&amp;ROUNDUP(MONTH(VolByCLient[[#This Row],[Date]])/3,0)&amp;" "&amp;YEAR(VolByCLient[[#This Row],[Date]])</f>
        <v>Q1 2021</v>
      </c>
      <c r="H446" s="7" t="str">
        <f>VLOOKUP(VolByCLient[[#This Row],[INDEX MATCH]],GEONAMES[[GEOID]:[GEONAME]],2,FALSE)</f>
        <v>NAM</v>
      </c>
    </row>
    <row r="447" spans="1:8" x14ac:dyDescent="0.25">
      <c r="A447" t="s">
        <v>24</v>
      </c>
      <c r="B447" s="1">
        <v>43861</v>
      </c>
      <c r="C447" s="6">
        <v>644</v>
      </c>
      <c r="D447" s="3">
        <f>LEN(VolByCLient[[#This Row],[CLID]])</f>
        <v>7</v>
      </c>
      <c r="E447" s="3" t="str">
        <f>INDEX(Table6[GEOID],MATCH(VolByCLient[CLID],Table6[right],0))</f>
        <v>GEO1002</v>
      </c>
      <c r="F447" s="3" t="str">
        <f>VLOOKUP(VolByCLient[INDEX MATCH],GEONAMES[[#Headers],[#Data],[GEOID]:[GEONAME]],2,FALSE)</f>
        <v>APAC</v>
      </c>
      <c r="G447" s="7" t="str">
        <f>"Q"&amp;ROUNDUP(MONTH(VolByCLient[[#This Row],[Date]])/3,0)&amp;" "&amp;YEAR(VolByCLient[[#This Row],[Date]])</f>
        <v>Q1 2020</v>
      </c>
      <c r="H447" s="7" t="str">
        <f>VLOOKUP(VolByCLient[[#This Row],[INDEX MATCH]],GEONAMES[[GEOID]:[GEONAME]],2,FALSE)</f>
        <v>APAC</v>
      </c>
    </row>
    <row r="448" spans="1:8" x14ac:dyDescent="0.25">
      <c r="A448" t="s">
        <v>24</v>
      </c>
      <c r="B448" s="1">
        <v>43890</v>
      </c>
      <c r="C448" s="6">
        <v>814</v>
      </c>
      <c r="D448" s="3">
        <f>LEN(VolByCLient[[#This Row],[CLID]])</f>
        <v>7</v>
      </c>
      <c r="E448" s="3" t="str">
        <f>INDEX(Table6[GEOID],MATCH(VolByCLient[CLID],Table6[right],0))</f>
        <v>GEO1002</v>
      </c>
      <c r="F448" s="3" t="str">
        <f>VLOOKUP(VolByCLient[INDEX MATCH],GEONAMES[[#Headers],[#Data],[GEOID]:[GEONAME]],2,FALSE)</f>
        <v>APAC</v>
      </c>
      <c r="G448" s="7" t="str">
        <f>"Q"&amp;ROUNDUP(MONTH(VolByCLient[[#This Row],[Date]])/3,0)&amp;" "&amp;YEAR(VolByCLient[[#This Row],[Date]])</f>
        <v>Q1 2020</v>
      </c>
      <c r="H448" s="7" t="str">
        <f>VLOOKUP(VolByCLient[[#This Row],[INDEX MATCH]],GEONAMES[[GEOID]:[GEONAME]],2,FALSE)</f>
        <v>APAC</v>
      </c>
    </row>
    <row r="449" spans="1:8" x14ac:dyDescent="0.25">
      <c r="A449" t="s">
        <v>24</v>
      </c>
      <c r="B449" s="1">
        <v>43921</v>
      </c>
      <c r="C449" s="6">
        <v>814</v>
      </c>
      <c r="D449" s="3">
        <f>LEN(VolByCLient[[#This Row],[CLID]])</f>
        <v>7</v>
      </c>
      <c r="E449" s="3" t="str">
        <f>INDEX(Table6[GEOID],MATCH(VolByCLient[CLID],Table6[right],0))</f>
        <v>GEO1002</v>
      </c>
      <c r="F449" s="3" t="str">
        <f>VLOOKUP(VolByCLient[INDEX MATCH],GEONAMES[[#Headers],[#Data],[GEOID]:[GEONAME]],2,FALSE)</f>
        <v>APAC</v>
      </c>
      <c r="G449" s="7" t="str">
        <f>"Q"&amp;ROUNDUP(MONTH(VolByCLient[[#This Row],[Date]])/3,0)&amp;" "&amp;YEAR(VolByCLient[[#This Row],[Date]])</f>
        <v>Q1 2020</v>
      </c>
      <c r="H449" s="7" t="str">
        <f>VLOOKUP(VolByCLient[[#This Row],[INDEX MATCH]],GEONAMES[[GEOID]:[GEONAME]],2,FALSE)</f>
        <v>APAC</v>
      </c>
    </row>
    <row r="450" spans="1:8" x14ac:dyDescent="0.25">
      <c r="A450" t="s">
        <v>24</v>
      </c>
      <c r="B450" s="1">
        <v>43951</v>
      </c>
      <c r="C450" s="6">
        <v>1068</v>
      </c>
      <c r="D450" s="3">
        <f>LEN(VolByCLient[[#This Row],[CLID]])</f>
        <v>7</v>
      </c>
      <c r="E450" s="3" t="str">
        <f>INDEX(Table6[GEOID],MATCH(VolByCLient[CLID],Table6[right],0))</f>
        <v>GEO1002</v>
      </c>
      <c r="F450" s="3" t="str">
        <f>VLOOKUP(VolByCLient[INDEX MATCH],GEONAMES[[#Headers],[#Data],[GEOID]:[GEONAME]],2,FALSE)</f>
        <v>APAC</v>
      </c>
      <c r="G450" s="7" t="str">
        <f>"Q"&amp;ROUNDUP(MONTH(VolByCLient[[#This Row],[Date]])/3,0)&amp;" "&amp;YEAR(VolByCLient[[#This Row],[Date]])</f>
        <v>Q2 2020</v>
      </c>
      <c r="H450" s="7" t="str">
        <f>VLOOKUP(VolByCLient[[#This Row],[INDEX MATCH]],GEONAMES[[GEOID]:[GEONAME]],2,FALSE)</f>
        <v>APAC</v>
      </c>
    </row>
    <row r="451" spans="1:8" x14ac:dyDescent="0.25">
      <c r="A451" t="s">
        <v>24</v>
      </c>
      <c r="B451" s="1">
        <v>43982</v>
      </c>
      <c r="C451" s="6">
        <v>899</v>
      </c>
      <c r="D451" s="3">
        <f>LEN(VolByCLient[[#This Row],[CLID]])</f>
        <v>7</v>
      </c>
      <c r="E451" s="3" t="str">
        <f>INDEX(Table6[GEOID],MATCH(VolByCLient[CLID],Table6[right],0))</f>
        <v>GEO1002</v>
      </c>
      <c r="F451" s="3" t="str">
        <f>VLOOKUP(VolByCLient[INDEX MATCH],GEONAMES[[#Headers],[#Data],[GEOID]:[GEONAME]],2,FALSE)</f>
        <v>APAC</v>
      </c>
      <c r="G451" s="7" t="str">
        <f>"Q"&amp;ROUNDUP(MONTH(VolByCLient[[#This Row],[Date]])/3,0)&amp;" "&amp;YEAR(VolByCLient[[#This Row],[Date]])</f>
        <v>Q2 2020</v>
      </c>
      <c r="H451" s="7" t="str">
        <f>VLOOKUP(VolByCLient[[#This Row],[INDEX MATCH]],GEONAMES[[GEOID]:[GEONAME]],2,FALSE)</f>
        <v>APAC</v>
      </c>
    </row>
    <row r="452" spans="1:8" x14ac:dyDescent="0.25">
      <c r="A452" t="s">
        <v>24</v>
      </c>
      <c r="B452" s="1">
        <v>44012</v>
      </c>
      <c r="C452" s="6">
        <v>732</v>
      </c>
      <c r="D452" s="3">
        <f>LEN(VolByCLient[[#This Row],[CLID]])</f>
        <v>7</v>
      </c>
      <c r="E452" s="3" t="str">
        <f>INDEX(Table6[GEOID],MATCH(VolByCLient[CLID],Table6[right],0))</f>
        <v>GEO1002</v>
      </c>
      <c r="F452" s="3" t="str">
        <f>VLOOKUP(VolByCLient[INDEX MATCH],GEONAMES[[#Headers],[#Data],[GEOID]:[GEONAME]],2,FALSE)</f>
        <v>APAC</v>
      </c>
      <c r="G452" s="7" t="str">
        <f>"Q"&amp;ROUNDUP(MONTH(VolByCLient[[#This Row],[Date]])/3,0)&amp;" "&amp;YEAR(VolByCLient[[#This Row],[Date]])</f>
        <v>Q2 2020</v>
      </c>
      <c r="H452" s="7" t="str">
        <f>VLOOKUP(VolByCLient[[#This Row],[INDEX MATCH]],GEONAMES[[GEOID]:[GEONAME]],2,FALSE)</f>
        <v>APAC</v>
      </c>
    </row>
    <row r="453" spans="1:8" x14ac:dyDescent="0.25">
      <c r="A453" t="s">
        <v>24</v>
      </c>
      <c r="B453" s="1">
        <v>44043</v>
      </c>
      <c r="C453" s="6">
        <v>560</v>
      </c>
      <c r="D453" s="3">
        <f>LEN(VolByCLient[[#This Row],[CLID]])</f>
        <v>7</v>
      </c>
      <c r="E453" s="3" t="str">
        <f>INDEX(Table6[GEOID],MATCH(VolByCLient[CLID],Table6[right],0))</f>
        <v>GEO1002</v>
      </c>
      <c r="F453" s="3" t="str">
        <f>VLOOKUP(VolByCLient[INDEX MATCH],GEONAMES[[#Headers],[#Data],[GEOID]:[GEONAME]],2,FALSE)</f>
        <v>APAC</v>
      </c>
      <c r="G453" s="7" t="str">
        <f>"Q"&amp;ROUNDUP(MONTH(VolByCLient[[#This Row],[Date]])/3,0)&amp;" "&amp;YEAR(VolByCLient[[#This Row],[Date]])</f>
        <v>Q3 2020</v>
      </c>
      <c r="H453" s="7" t="str">
        <f>VLOOKUP(VolByCLient[[#This Row],[INDEX MATCH]],GEONAMES[[GEOID]:[GEONAME]],2,FALSE)</f>
        <v>APAC</v>
      </c>
    </row>
    <row r="454" spans="1:8" x14ac:dyDescent="0.25">
      <c r="A454" t="s">
        <v>24</v>
      </c>
      <c r="B454" s="1">
        <v>44074</v>
      </c>
      <c r="C454" s="6">
        <v>557</v>
      </c>
      <c r="D454" s="3">
        <f>LEN(VolByCLient[[#This Row],[CLID]])</f>
        <v>7</v>
      </c>
      <c r="E454" s="3" t="str">
        <f>INDEX(Table6[GEOID],MATCH(VolByCLient[CLID],Table6[right],0))</f>
        <v>GEO1002</v>
      </c>
      <c r="F454" s="3" t="str">
        <f>VLOOKUP(VolByCLient[INDEX MATCH],GEONAMES[[#Headers],[#Data],[GEOID]:[GEONAME]],2,FALSE)</f>
        <v>APAC</v>
      </c>
      <c r="G454" s="7" t="str">
        <f>"Q"&amp;ROUNDUP(MONTH(VolByCLient[[#This Row],[Date]])/3,0)&amp;" "&amp;YEAR(VolByCLient[[#This Row],[Date]])</f>
        <v>Q3 2020</v>
      </c>
      <c r="H454" s="7" t="str">
        <f>VLOOKUP(VolByCLient[[#This Row],[INDEX MATCH]],GEONAMES[[GEOID]:[GEONAME]],2,FALSE)</f>
        <v>APAC</v>
      </c>
    </row>
    <row r="455" spans="1:8" x14ac:dyDescent="0.25">
      <c r="A455" t="s">
        <v>24</v>
      </c>
      <c r="B455" s="1">
        <v>44104</v>
      </c>
      <c r="C455" s="6">
        <v>473</v>
      </c>
      <c r="D455" s="3">
        <f>LEN(VolByCLient[[#This Row],[CLID]])</f>
        <v>7</v>
      </c>
      <c r="E455" s="3" t="str">
        <f>INDEX(Table6[GEOID],MATCH(VolByCLient[CLID],Table6[right],0))</f>
        <v>GEO1002</v>
      </c>
      <c r="F455" s="3" t="str">
        <f>VLOOKUP(VolByCLient[INDEX MATCH],GEONAMES[[#Headers],[#Data],[GEOID]:[GEONAME]],2,FALSE)</f>
        <v>APAC</v>
      </c>
      <c r="G455" s="7" t="str">
        <f>"Q"&amp;ROUNDUP(MONTH(VolByCLient[[#This Row],[Date]])/3,0)&amp;" "&amp;YEAR(VolByCLient[[#This Row],[Date]])</f>
        <v>Q3 2020</v>
      </c>
      <c r="H455" s="7" t="str">
        <f>VLOOKUP(VolByCLient[[#This Row],[INDEX MATCH]],GEONAMES[[GEOID]:[GEONAME]],2,FALSE)</f>
        <v>APAC</v>
      </c>
    </row>
    <row r="456" spans="1:8" x14ac:dyDescent="0.25">
      <c r="A456" t="s">
        <v>24</v>
      </c>
      <c r="B456" s="1">
        <v>44135</v>
      </c>
      <c r="C456" s="6">
        <v>645</v>
      </c>
      <c r="D456" s="3">
        <f>LEN(VolByCLient[[#This Row],[CLID]])</f>
        <v>7</v>
      </c>
      <c r="E456" s="3" t="str">
        <f>INDEX(Table6[GEOID],MATCH(VolByCLient[CLID],Table6[right],0))</f>
        <v>GEO1002</v>
      </c>
      <c r="F456" s="3" t="str">
        <f>VLOOKUP(VolByCLient[INDEX MATCH],GEONAMES[[#Headers],[#Data],[GEOID]:[GEONAME]],2,FALSE)</f>
        <v>APAC</v>
      </c>
      <c r="G456" s="7" t="str">
        <f>"Q"&amp;ROUNDUP(MONTH(VolByCLient[[#This Row],[Date]])/3,0)&amp;" "&amp;YEAR(VolByCLient[[#This Row],[Date]])</f>
        <v>Q4 2020</v>
      </c>
      <c r="H456" s="7" t="str">
        <f>VLOOKUP(VolByCLient[[#This Row],[INDEX MATCH]],GEONAMES[[GEOID]:[GEONAME]],2,FALSE)</f>
        <v>APAC</v>
      </c>
    </row>
    <row r="457" spans="1:8" x14ac:dyDescent="0.25">
      <c r="A457" t="s">
        <v>24</v>
      </c>
      <c r="B457" s="1">
        <v>44165</v>
      </c>
      <c r="C457" s="6">
        <v>643</v>
      </c>
      <c r="D457" s="3">
        <f>LEN(VolByCLient[[#This Row],[CLID]])</f>
        <v>7</v>
      </c>
      <c r="E457" s="3" t="str">
        <f>INDEX(Table6[GEOID],MATCH(VolByCLient[CLID],Table6[right],0))</f>
        <v>GEO1002</v>
      </c>
      <c r="F457" s="3" t="str">
        <f>VLOOKUP(VolByCLient[INDEX MATCH],GEONAMES[[#Headers],[#Data],[GEOID]:[GEONAME]],2,FALSE)</f>
        <v>APAC</v>
      </c>
      <c r="G457" s="7" t="str">
        <f>"Q"&amp;ROUNDUP(MONTH(VolByCLient[[#This Row],[Date]])/3,0)&amp;" "&amp;YEAR(VolByCLient[[#This Row],[Date]])</f>
        <v>Q4 2020</v>
      </c>
      <c r="H457" s="7" t="str">
        <f>VLOOKUP(VolByCLient[[#This Row],[INDEX MATCH]],GEONAMES[[GEOID]:[GEONAME]],2,FALSE)</f>
        <v>APAC</v>
      </c>
    </row>
    <row r="458" spans="1:8" x14ac:dyDescent="0.25">
      <c r="A458" t="s">
        <v>24</v>
      </c>
      <c r="B458" s="1">
        <v>44196</v>
      </c>
      <c r="C458" s="6">
        <v>726</v>
      </c>
      <c r="D458" s="3">
        <f>LEN(VolByCLient[[#This Row],[CLID]])</f>
        <v>7</v>
      </c>
      <c r="E458" s="3" t="str">
        <f>INDEX(Table6[GEOID],MATCH(VolByCLient[CLID],Table6[right],0))</f>
        <v>GEO1002</v>
      </c>
      <c r="F458" s="3" t="str">
        <f>VLOOKUP(VolByCLient[INDEX MATCH],GEONAMES[[#Headers],[#Data],[GEOID]:[GEONAME]],2,FALSE)</f>
        <v>APAC</v>
      </c>
      <c r="G458" s="7" t="str">
        <f>"Q"&amp;ROUNDUP(MONTH(VolByCLient[[#This Row],[Date]])/3,0)&amp;" "&amp;YEAR(VolByCLient[[#This Row],[Date]])</f>
        <v>Q4 2020</v>
      </c>
      <c r="H458" s="7" t="str">
        <f>VLOOKUP(VolByCLient[[#This Row],[INDEX MATCH]],GEONAMES[[GEOID]:[GEONAME]],2,FALSE)</f>
        <v>APAC</v>
      </c>
    </row>
    <row r="459" spans="1:8" x14ac:dyDescent="0.25">
      <c r="A459" t="s">
        <v>24</v>
      </c>
      <c r="B459" s="1">
        <v>44377</v>
      </c>
      <c r="C459" s="6">
        <v>755</v>
      </c>
      <c r="D459" s="3">
        <f>LEN(VolByCLient[[#This Row],[CLID]])</f>
        <v>7</v>
      </c>
      <c r="E459" s="3" t="str">
        <f>INDEX(Table6[GEOID],MATCH(VolByCLient[CLID],Table6[right],0))</f>
        <v>GEO1002</v>
      </c>
      <c r="F459" s="3" t="str">
        <f>VLOOKUP(VolByCLient[INDEX MATCH],GEONAMES[[#Headers],[#Data],[GEOID]:[GEONAME]],2,FALSE)</f>
        <v>APAC</v>
      </c>
      <c r="G459" s="7" t="str">
        <f>"Q"&amp;ROUNDUP(MONTH(VolByCLient[[#This Row],[Date]])/3,0)&amp;" "&amp;YEAR(VolByCLient[[#This Row],[Date]])</f>
        <v>Q2 2021</v>
      </c>
      <c r="H459" s="7" t="str">
        <f>VLOOKUP(VolByCLient[[#This Row],[INDEX MATCH]],GEONAMES[[GEOID]:[GEONAME]],2,FALSE)</f>
        <v>APAC</v>
      </c>
    </row>
    <row r="460" spans="1:8" x14ac:dyDescent="0.25">
      <c r="A460" t="s">
        <v>24</v>
      </c>
      <c r="B460" s="1">
        <v>44347</v>
      </c>
      <c r="C460" s="6">
        <v>892</v>
      </c>
      <c r="D460" s="3">
        <f>LEN(VolByCLient[[#This Row],[CLID]])</f>
        <v>7</v>
      </c>
      <c r="E460" s="3" t="str">
        <f>INDEX(Table6[GEOID],MATCH(VolByCLient[CLID],Table6[right],0))</f>
        <v>GEO1002</v>
      </c>
      <c r="F460" s="3" t="str">
        <f>VLOOKUP(VolByCLient[INDEX MATCH],GEONAMES[[#Headers],[#Data],[GEOID]:[GEONAME]],2,FALSE)</f>
        <v>APAC</v>
      </c>
      <c r="G460" s="7" t="str">
        <f>"Q"&amp;ROUNDUP(MONTH(VolByCLient[[#This Row],[Date]])/3,0)&amp;" "&amp;YEAR(VolByCLient[[#This Row],[Date]])</f>
        <v>Q2 2021</v>
      </c>
      <c r="H460" s="7" t="str">
        <f>VLOOKUP(VolByCLient[[#This Row],[INDEX MATCH]],GEONAMES[[GEOID]:[GEONAME]],2,FALSE)</f>
        <v>APAC</v>
      </c>
    </row>
    <row r="461" spans="1:8" x14ac:dyDescent="0.25">
      <c r="A461" t="s">
        <v>24</v>
      </c>
      <c r="B461" s="1">
        <v>44316</v>
      </c>
      <c r="C461" s="6">
        <v>1125</v>
      </c>
      <c r="D461" s="3">
        <f>LEN(VolByCLient[[#This Row],[CLID]])</f>
        <v>7</v>
      </c>
      <c r="E461" s="3" t="str">
        <f>INDEX(Table6[GEOID],MATCH(VolByCLient[CLID],Table6[right],0))</f>
        <v>GEO1002</v>
      </c>
      <c r="F461" s="3" t="str">
        <f>VLOOKUP(VolByCLient[INDEX MATCH],GEONAMES[[#Headers],[#Data],[GEOID]:[GEONAME]],2,FALSE)</f>
        <v>APAC</v>
      </c>
      <c r="G461" s="7" t="str">
        <f>"Q"&amp;ROUNDUP(MONTH(VolByCLient[[#This Row],[Date]])/3,0)&amp;" "&amp;YEAR(VolByCLient[[#This Row],[Date]])</f>
        <v>Q2 2021</v>
      </c>
      <c r="H461" s="7" t="str">
        <f>VLOOKUP(VolByCLient[[#This Row],[INDEX MATCH]],GEONAMES[[GEOID]:[GEONAME]],2,FALSE)</f>
        <v>APAC</v>
      </c>
    </row>
    <row r="462" spans="1:8" x14ac:dyDescent="0.25">
      <c r="A462" t="s">
        <v>24</v>
      </c>
      <c r="B462" s="1">
        <v>44286</v>
      </c>
      <c r="C462" s="6">
        <v>828</v>
      </c>
      <c r="D462" s="3">
        <f>LEN(VolByCLient[[#This Row],[CLID]])</f>
        <v>7</v>
      </c>
      <c r="E462" s="3" t="str">
        <f>INDEX(Table6[GEOID],MATCH(VolByCLient[CLID],Table6[right],0))</f>
        <v>GEO1002</v>
      </c>
      <c r="F462" s="3" t="str">
        <f>VLOOKUP(VolByCLient[INDEX MATCH],GEONAMES[[#Headers],[#Data],[GEOID]:[GEONAME]],2,FALSE)</f>
        <v>APAC</v>
      </c>
      <c r="G462" s="7" t="str">
        <f>"Q"&amp;ROUNDUP(MONTH(VolByCLient[[#This Row],[Date]])/3,0)&amp;" "&amp;YEAR(VolByCLient[[#This Row],[Date]])</f>
        <v>Q1 2021</v>
      </c>
      <c r="H462" s="7" t="str">
        <f>VLOOKUP(VolByCLient[[#This Row],[INDEX MATCH]],GEONAMES[[GEOID]:[GEONAME]],2,FALSE)</f>
        <v>APAC</v>
      </c>
    </row>
    <row r="463" spans="1:8" x14ac:dyDescent="0.25">
      <c r="A463" t="s">
        <v>24</v>
      </c>
      <c r="B463" s="1">
        <v>44255</v>
      </c>
      <c r="C463" s="6">
        <v>855</v>
      </c>
      <c r="D463" s="3">
        <f>LEN(VolByCLient[[#This Row],[CLID]])</f>
        <v>7</v>
      </c>
      <c r="E463" s="3" t="str">
        <f>INDEX(Table6[GEOID],MATCH(VolByCLient[CLID],Table6[right],0))</f>
        <v>GEO1002</v>
      </c>
      <c r="F463" s="3" t="str">
        <f>VLOOKUP(VolByCLient[INDEX MATCH],GEONAMES[[#Headers],[#Data],[GEOID]:[GEONAME]],2,FALSE)</f>
        <v>APAC</v>
      </c>
      <c r="G463" s="7" t="str">
        <f>"Q"&amp;ROUNDUP(MONTH(VolByCLient[[#This Row],[Date]])/3,0)&amp;" "&amp;YEAR(VolByCLient[[#This Row],[Date]])</f>
        <v>Q1 2021</v>
      </c>
      <c r="H463" s="7" t="str">
        <f>VLOOKUP(VolByCLient[[#This Row],[INDEX MATCH]],GEONAMES[[GEOID]:[GEONAME]],2,FALSE)</f>
        <v>APAC</v>
      </c>
    </row>
    <row r="464" spans="1:8" x14ac:dyDescent="0.25">
      <c r="A464" t="s">
        <v>24</v>
      </c>
      <c r="B464" s="1">
        <v>44227</v>
      </c>
      <c r="C464" s="6">
        <v>668</v>
      </c>
      <c r="D464" s="3">
        <f>LEN(VolByCLient[[#This Row],[CLID]])</f>
        <v>7</v>
      </c>
      <c r="E464" s="3" t="str">
        <f>INDEX(Table6[GEOID],MATCH(VolByCLient[CLID],Table6[right],0))</f>
        <v>GEO1002</v>
      </c>
      <c r="F464" s="3" t="str">
        <f>VLOOKUP(VolByCLient[INDEX MATCH],GEONAMES[[#Headers],[#Data],[GEOID]:[GEONAME]],2,FALSE)</f>
        <v>APAC</v>
      </c>
      <c r="G464" s="7" t="str">
        <f>"Q"&amp;ROUNDUP(MONTH(VolByCLient[[#This Row],[Date]])/3,0)&amp;" "&amp;YEAR(VolByCLient[[#This Row],[Date]])</f>
        <v>Q1 2021</v>
      </c>
      <c r="H464" s="7" t="str">
        <f>VLOOKUP(VolByCLient[[#This Row],[INDEX MATCH]],GEONAMES[[GEOID]:[GEONAME]],2,FALSE)</f>
        <v>APAC</v>
      </c>
    </row>
    <row r="465" spans="1:8" x14ac:dyDescent="0.25">
      <c r="A465" t="s">
        <v>52</v>
      </c>
      <c r="B465" s="1">
        <v>43861</v>
      </c>
      <c r="C465" s="6">
        <v>6731</v>
      </c>
      <c r="D465" s="3">
        <f>LEN(VolByCLient[[#This Row],[CLID]])</f>
        <v>7</v>
      </c>
      <c r="E465" s="3" t="str">
        <f>INDEX(Table6[GEOID],MATCH(VolByCLient[CLID],Table6[right],0))</f>
        <v>GEO1001</v>
      </c>
      <c r="F465" s="3" t="str">
        <f>VLOOKUP(VolByCLient[INDEX MATCH],GEONAMES[[#Headers],[#Data],[GEOID]:[GEONAME]],2,FALSE)</f>
        <v>NAM</v>
      </c>
      <c r="G465" s="7" t="str">
        <f>"Q"&amp;ROUNDUP(MONTH(VolByCLient[[#This Row],[Date]])/3,0)&amp;" "&amp;YEAR(VolByCLient[[#This Row],[Date]])</f>
        <v>Q1 2020</v>
      </c>
      <c r="H465" s="7" t="str">
        <f>VLOOKUP(VolByCLient[[#This Row],[INDEX MATCH]],GEONAMES[[GEOID]:[GEONAME]],2,FALSE)</f>
        <v>NAM</v>
      </c>
    </row>
    <row r="466" spans="1:8" x14ac:dyDescent="0.25">
      <c r="A466" t="s">
        <v>52</v>
      </c>
      <c r="B466" s="1">
        <v>43890</v>
      </c>
      <c r="C466" s="6">
        <v>5312</v>
      </c>
      <c r="D466" s="3">
        <f>LEN(VolByCLient[[#This Row],[CLID]])</f>
        <v>7</v>
      </c>
      <c r="E466" s="3" t="str">
        <f>INDEX(Table6[GEOID],MATCH(VolByCLient[CLID],Table6[right],0))</f>
        <v>GEO1001</v>
      </c>
      <c r="F466" s="3" t="str">
        <f>VLOOKUP(VolByCLient[INDEX MATCH],GEONAMES[[#Headers],[#Data],[GEOID]:[GEONAME]],2,FALSE)</f>
        <v>NAM</v>
      </c>
      <c r="G466" s="7" t="str">
        <f>"Q"&amp;ROUNDUP(MONTH(VolByCLient[[#This Row],[Date]])/3,0)&amp;" "&amp;YEAR(VolByCLient[[#This Row],[Date]])</f>
        <v>Q1 2020</v>
      </c>
      <c r="H466" s="7" t="str">
        <f>VLOOKUP(VolByCLient[[#This Row],[INDEX MATCH]],GEONAMES[[GEOID]:[GEONAME]],2,FALSE)</f>
        <v>NAM</v>
      </c>
    </row>
    <row r="467" spans="1:8" x14ac:dyDescent="0.25">
      <c r="A467" t="s">
        <v>52</v>
      </c>
      <c r="B467" s="1">
        <v>43921</v>
      </c>
      <c r="C467" s="6">
        <v>8146</v>
      </c>
      <c r="D467" s="3">
        <f>LEN(VolByCLient[[#This Row],[CLID]])</f>
        <v>7</v>
      </c>
      <c r="E467" s="3" t="str">
        <f>INDEX(Table6[GEOID],MATCH(VolByCLient[CLID],Table6[right],0))</f>
        <v>GEO1001</v>
      </c>
      <c r="F467" s="3" t="str">
        <f>VLOOKUP(VolByCLient[INDEX MATCH],GEONAMES[[#Headers],[#Data],[GEOID]:[GEONAME]],2,FALSE)</f>
        <v>NAM</v>
      </c>
      <c r="G467" s="7" t="str">
        <f>"Q"&amp;ROUNDUP(MONTH(VolByCLient[[#This Row],[Date]])/3,0)&amp;" "&amp;YEAR(VolByCLient[[#This Row],[Date]])</f>
        <v>Q1 2020</v>
      </c>
      <c r="H467" s="7" t="str">
        <f>VLOOKUP(VolByCLient[[#This Row],[INDEX MATCH]],GEONAMES[[GEOID]:[GEONAME]],2,FALSE)</f>
        <v>NAM</v>
      </c>
    </row>
    <row r="468" spans="1:8" x14ac:dyDescent="0.25">
      <c r="A468" t="s">
        <v>52</v>
      </c>
      <c r="B468" s="1">
        <v>43951</v>
      </c>
      <c r="C468" s="6">
        <v>7438</v>
      </c>
      <c r="D468" s="3">
        <f>LEN(VolByCLient[[#This Row],[CLID]])</f>
        <v>7</v>
      </c>
      <c r="E468" s="3" t="str">
        <f>INDEX(Table6[GEOID],MATCH(VolByCLient[CLID],Table6[right],0))</f>
        <v>GEO1001</v>
      </c>
      <c r="F468" s="3" t="str">
        <f>VLOOKUP(VolByCLient[INDEX MATCH],GEONAMES[[#Headers],[#Data],[GEOID]:[GEONAME]],2,FALSE)</f>
        <v>NAM</v>
      </c>
      <c r="G468" s="7" t="str">
        <f>"Q"&amp;ROUNDUP(MONTH(VolByCLient[[#This Row],[Date]])/3,0)&amp;" "&amp;YEAR(VolByCLient[[#This Row],[Date]])</f>
        <v>Q2 2020</v>
      </c>
      <c r="H468" s="7" t="str">
        <f>VLOOKUP(VolByCLient[[#This Row],[INDEX MATCH]],GEONAMES[[GEOID]:[GEONAME]],2,FALSE)</f>
        <v>NAM</v>
      </c>
    </row>
    <row r="469" spans="1:8" x14ac:dyDescent="0.25">
      <c r="A469" t="s">
        <v>52</v>
      </c>
      <c r="B469" s="1">
        <v>43982</v>
      </c>
      <c r="C469" s="6">
        <v>8850</v>
      </c>
      <c r="D469" s="3">
        <f>LEN(VolByCLient[[#This Row],[CLID]])</f>
        <v>7</v>
      </c>
      <c r="E469" s="3" t="str">
        <f>INDEX(Table6[GEOID],MATCH(VolByCLient[CLID],Table6[right],0))</f>
        <v>GEO1001</v>
      </c>
      <c r="F469" s="3" t="str">
        <f>VLOOKUP(VolByCLient[INDEX MATCH],GEONAMES[[#Headers],[#Data],[GEOID]:[GEONAME]],2,FALSE)</f>
        <v>NAM</v>
      </c>
      <c r="G469" s="7" t="str">
        <f>"Q"&amp;ROUNDUP(MONTH(VolByCLient[[#This Row],[Date]])/3,0)&amp;" "&amp;YEAR(VolByCLient[[#This Row],[Date]])</f>
        <v>Q2 2020</v>
      </c>
      <c r="H469" s="7" t="str">
        <f>VLOOKUP(VolByCLient[[#This Row],[INDEX MATCH]],GEONAMES[[GEOID]:[GEONAME]],2,FALSE)</f>
        <v>NAM</v>
      </c>
    </row>
    <row r="470" spans="1:8" x14ac:dyDescent="0.25">
      <c r="A470" t="s">
        <v>52</v>
      </c>
      <c r="B470" s="1">
        <v>44012</v>
      </c>
      <c r="C470" s="6">
        <v>4608</v>
      </c>
      <c r="D470" s="3">
        <f>LEN(VolByCLient[[#This Row],[CLID]])</f>
        <v>7</v>
      </c>
      <c r="E470" s="3" t="str">
        <f>INDEX(Table6[GEOID],MATCH(VolByCLient[CLID],Table6[right],0))</f>
        <v>GEO1001</v>
      </c>
      <c r="F470" s="3" t="str">
        <f>VLOOKUP(VolByCLient[INDEX MATCH],GEONAMES[[#Headers],[#Data],[GEOID]:[GEONAME]],2,FALSE)</f>
        <v>NAM</v>
      </c>
      <c r="G470" s="7" t="str">
        <f>"Q"&amp;ROUNDUP(MONTH(VolByCLient[[#This Row],[Date]])/3,0)&amp;" "&amp;YEAR(VolByCLient[[#This Row],[Date]])</f>
        <v>Q2 2020</v>
      </c>
      <c r="H470" s="7" t="str">
        <f>VLOOKUP(VolByCLient[[#This Row],[INDEX MATCH]],GEONAMES[[GEOID]:[GEONAME]],2,FALSE)</f>
        <v>NAM</v>
      </c>
    </row>
    <row r="471" spans="1:8" x14ac:dyDescent="0.25">
      <c r="A471" t="s">
        <v>52</v>
      </c>
      <c r="B471" s="1">
        <v>44043</v>
      </c>
      <c r="C471" s="6">
        <v>6024</v>
      </c>
      <c r="D471" s="3">
        <f>LEN(VolByCLient[[#This Row],[CLID]])</f>
        <v>7</v>
      </c>
      <c r="E471" s="3" t="str">
        <f>INDEX(Table6[GEOID],MATCH(VolByCLient[CLID],Table6[right],0))</f>
        <v>GEO1001</v>
      </c>
      <c r="F471" s="3" t="str">
        <f>VLOOKUP(VolByCLient[INDEX MATCH],GEONAMES[[#Headers],[#Data],[GEOID]:[GEONAME]],2,FALSE)</f>
        <v>NAM</v>
      </c>
      <c r="G471" s="7" t="str">
        <f>"Q"&amp;ROUNDUP(MONTH(VolByCLient[[#This Row],[Date]])/3,0)&amp;" "&amp;YEAR(VolByCLient[[#This Row],[Date]])</f>
        <v>Q3 2020</v>
      </c>
      <c r="H471" s="7" t="str">
        <f>VLOOKUP(VolByCLient[[#This Row],[INDEX MATCH]],GEONAMES[[GEOID]:[GEONAME]],2,FALSE)</f>
        <v>NAM</v>
      </c>
    </row>
    <row r="472" spans="1:8" x14ac:dyDescent="0.25">
      <c r="A472" t="s">
        <v>52</v>
      </c>
      <c r="B472" s="1">
        <v>44074</v>
      </c>
      <c r="C472" s="6">
        <v>3188</v>
      </c>
      <c r="D472" s="3">
        <f>LEN(VolByCLient[[#This Row],[CLID]])</f>
        <v>7</v>
      </c>
      <c r="E472" s="3" t="str">
        <f>INDEX(Table6[GEOID],MATCH(VolByCLient[CLID],Table6[right],0))</f>
        <v>GEO1001</v>
      </c>
      <c r="F472" s="3" t="str">
        <f>VLOOKUP(VolByCLient[INDEX MATCH],GEONAMES[[#Headers],[#Data],[GEOID]:[GEONAME]],2,FALSE)</f>
        <v>NAM</v>
      </c>
      <c r="G472" s="7" t="str">
        <f>"Q"&amp;ROUNDUP(MONTH(VolByCLient[[#This Row],[Date]])/3,0)&amp;" "&amp;YEAR(VolByCLient[[#This Row],[Date]])</f>
        <v>Q3 2020</v>
      </c>
      <c r="H472" s="7" t="str">
        <f>VLOOKUP(VolByCLient[[#This Row],[INDEX MATCH]],GEONAMES[[GEOID]:[GEONAME]],2,FALSE)</f>
        <v>NAM</v>
      </c>
    </row>
    <row r="473" spans="1:8" x14ac:dyDescent="0.25">
      <c r="A473" t="s">
        <v>52</v>
      </c>
      <c r="B473" s="1">
        <v>44104</v>
      </c>
      <c r="C473" s="6">
        <v>5313</v>
      </c>
      <c r="D473" s="3">
        <f>LEN(VolByCLient[[#This Row],[CLID]])</f>
        <v>7</v>
      </c>
      <c r="E473" s="3" t="str">
        <f>INDEX(Table6[GEOID],MATCH(VolByCLient[CLID],Table6[right],0))</f>
        <v>GEO1001</v>
      </c>
      <c r="F473" s="3" t="str">
        <f>VLOOKUP(VolByCLient[INDEX MATCH],GEONAMES[[#Headers],[#Data],[GEOID]:[GEONAME]],2,FALSE)</f>
        <v>NAM</v>
      </c>
      <c r="G473" s="7" t="str">
        <f>"Q"&amp;ROUNDUP(MONTH(VolByCLient[[#This Row],[Date]])/3,0)&amp;" "&amp;YEAR(VolByCLient[[#This Row],[Date]])</f>
        <v>Q3 2020</v>
      </c>
      <c r="H473" s="7" t="str">
        <f>VLOOKUP(VolByCLient[[#This Row],[INDEX MATCH]],GEONAMES[[GEOID]:[GEONAME]],2,FALSE)</f>
        <v>NAM</v>
      </c>
    </row>
    <row r="474" spans="1:8" x14ac:dyDescent="0.25">
      <c r="A474" t="s">
        <v>52</v>
      </c>
      <c r="B474" s="1">
        <v>44135</v>
      </c>
      <c r="C474" s="6">
        <v>3897</v>
      </c>
      <c r="D474" s="3">
        <f>LEN(VolByCLient[[#This Row],[CLID]])</f>
        <v>7</v>
      </c>
      <c r="E474" s="3" t="str">
        <f>INDEX(Table6[GEOID],MATCH(VolByCLient[CLID],Table6[right],0))</f>
        <v>GEO1001</v>
      </c>
      <c r="F474" s="3" t="str">
        <f>VLOOKUP(VolByCLient[INDEX MATCH],GEONAMES[[#Headers],[#Data],[GEOID]:[GEONAME]],2,FALSE)</f>
        <v>NAM</v>
      </c>
      <c r="G474" s="7" t="str">
        <f>"Q"&amp;ROUNDUP(MONTH(VolByCLient[[#This Row],[Date]])/3,0)&amp;" "&amp;YEAR(VolByCLient[[#This Row],[Date]])</f>
        <v>Q4 2020</v>
      </c>
      <c r="H474" s="7" t="str">
        <f>VLOOKUP(VolByCLient[[#This Row],[INDEX MATCH]],GEONAMES[[GEOID]:[GEONAME]],2,FALSE)</f>
        <v>NAM</v>
      </c>
    </row>
    <row r="475" spans="1:8" x14ac:dyDescent="0.25">
      <c r="A475" t="s">
        <v>52</v>
      </c>
      <c r="B475" s="1">
        <v>44165</v>
      </c>
      <c r="C475" s="6">
        <v>6730</v>
      </c>
      <c r="D475" s="3">
        <f>LEN(VolByCLient[[#This Row],[CLID]])</f>
        <v>7</v>
      </c>
      <c r="E475" s="3" t="str">
        <f>INDEX(Table6[GEOID],MATCH(VolByCLient[CLID],Table6[right],0))</f>
        <v>GEO1001</v>
      </c>
      <c r="F475" s="3" t="str">
        <f>VLOOKUP(VolByCLient[INDEX MATCH],GEONAMES[[#Headers],[#Data],[GEOID]:[GEONAME]],2,FALSE)</f>
        <v>NAM</v>
      </c>
      <c r="G475" s="7" t="str">
        <f>"Q"&amp;ROUNDUP(MONTH(VolByCLient[[#This Row],[Date]])/3,0)&amp;" "&amp;YEAR(VolByCLient[[#This Row],[Date]])</f>
        <v>Q4 2020</v>
      </c>
      <c r="H475" s="7" t="str">
        <f>VLOOKUP(VolByCLient[[#This Row],[INDEX MATCH]],GEONAMES[[GEOID]:[GEONAME]],2,FALSE)</f>
        <v>NAM</v>
      </c>
    </row>
    <row r="476" spans="1:8" x14ac:dyDescent="0.25">
      <c r="A476" t="s">
        <v>52</v>
      </c>
      <c r="B476" s="1">
        <v>44196</v>
      </c>
      <c r="C476" s="6">
        <v>4607</v>
      </c>
      <c r="D476" s="3">
        <f>LEN(VolByCLient[[#This Row],[CLID]])</f>
        <v>7</v>
      </c>
      <c r="E476" s="3" t="str">
        <f>INDEX(Table6[GEOID],MATCH(VolByCLient[CLID],Table6[right],0))</f>
        <v>GEO1001</v>
      </c>
      <c r="F476" s="3" t="str">
        <f>VLOOKUP(VolByCLient[INDEX MATCH],GEONAMES[[#Headers],[#Data],[GEOID]:[GEONAME]],2,FALSE)</f>
        <v>NAM</v>
      </c>
      <c r="G476" s="7" t="str">
        <f>"Q"&amp;ROUNDUP(MONTH(VolByCLient[[#This Row],[Date]])/3,0)&amp;" "&amp;YEAR(VolByCLient[[#This Row],[Date]])</f>
        <v>Q4 2020</v>
      </c>
      <c r="H476" s="7" t="str">
        <f>VLOOKUP(VolByCLient[[#This Row],[INDEX MATCH]],GEONAMES[[GEOID]:[GEONAME]],2,FALSE)</f>
        <v>NAM</v>
      </c>
    </row>
    <row r="477" spans="1:8" x14ac:dyDescent="0.25">
      <c r="A477" t="s">
        <v>52</v>
      </c>
      <c r="B477" s="1">
        <v>44377</v>
      </c>
      <c r="C477" s="6">
        <v>4556</v>
      </c>
      <c r="D477" s="3">
        <f>LEN(VolByCLient[[#This Row],[CLID]])</f>
        <v>7</v>
      </c>
      <c r="E477" s="3" t="str">
        <f>INDEX(Table6[GEOID],MATCH(VolByCLient[CLID],Table6[right],0))</f>
        <v>GEO1001</v>
      </c>
      <c r="F477" s="3" t="str">
        <f>VLOOKUP(VolByCLient[INDEX MATCH],GEONAMES[[#Headers],[#Data],[GEOID]:[GEONAME]],2,FALSE)</f>
        <v>NAM</v>
      </c>
      <c r="G477" s="7" t="str">
        <f>"Q"&amp;ROUNDUP(MONTH(VolByCLient[[#This Row],[Date]])/3,0)&amp;" "&amp;YEAR(VolByCLient[[#This Row],[Date]])</f>
        <v>Q2 2021</v>
      </c>
      <c r="H477" s="7" t="str">
        <f>VLOOKUP(VolByCLient[[#This Row],[INDEX MATCH]],GEONAMES[[GEOID]:[GEONAME]],2,FALSE)</f>
        <v>NAM</v>
      </c>
    </row>
    <row r="478" spans="1:8" x14ac:dyDescent="0.25">
      <c r="A478" t="s">
        <v>52</v>
      </c>
      <c r="B478" s="1">
        <v>44347</v>
      </c>
      <c r="C478" s="6">
        <v>8806</v>
      </c>
      <c r="D478" s="3">
        <f>LEN(VolByCLient[[#This Row],[CLID]])</f>
        <v>7</v>
      </c>
      <c r="E478" s="3" t="str">
        <f>INDEX(Table6[GEOID],MATCH(VolByCLient[CLID],Table6[right],0))</f>
        <v>GEO1001</v>
      </c>
      <c r="F478" s="3" t="str">
        <f>VLOOKUP(VolByCLient[INDEX MATCH],GEONAMES[[#Headers],[#Data],[GEOID]:[GEONAME]],2,FALSE)</f>
        <v>NAM</v>
      </c>
      <c r="G478" s="7" t="str">
        <f>"Q"&amp;ROUNDUP(MONTH(VolByCLient[[#This Row],[Date]])/3,0)&amp;" "&amp;YEAR(VolByCLient[[#This Row],[Date]])</f>
        <v>Q2 2021</v>
      </c>
      <c r="H478" s="7" t="str">
        <f>VLOOKUP(VolByCLient[[#This Row],[INDEX MATCH]],GEONAMES[[GEOID]:[GEONAME]],2,FALSE)</f>
        <v>NAM</v>
      </c>
    </row>
    <row r="479" spans="1:8" x14ac:dyDescent="0.25">
      <c r="A479" t="s">
        <v>52</v>
      </c>
      <c r="B479" s="1">
        <v>44316</v>
      </c>
      <c r="C479" s="6">
        <v>7735</v>
      </c>
      <c r="D479" s="3">
        <f>LEN(VolByCLient[[#This Row],[CLID]])</f>
        <v>7</v>
      </c>
      <c r="E479" s="3" t="str">
        <f>INDEX(Table6[GEOID],MATCH(VolByCLient[CLID],Table6[right],0))</f>
        <v>GEO1001</v>
      </c>
      <c r="F479" s="3" t="str">
        <f>VLOOKUP(VolByCLient[INDEX MATCH],GEONAMES[[#Headers],[#Data],[GEOID]:[GEONAME]],2,FALSE)</f>
        <v>NAM</v>
      </c>
      <c r="G479" s="7" t="str">
        <f>"Q"&amp;ROUNDUP(MONTH(VolByCLient[[#This Row],[Date]])/3,0)&amp;" "&amp;YEAR(VolByCLient[[#This Row],[Date]])</f>
        <v>Q2 2021</v>
      </c>
      <c r="H479" s="7" t="str">
        <f>VLOOKUP(VolByCLient[[#This Row],[INDEX MATCH]],GEONAMES[[GEOID]:[GEONAME]],2,FALSE)</f>
        <v>NAM</v>
      </c>
    </row>
    <row r="480" spans="1:8" x14ac:dyDescent="0.25">
      <c r="A480" t="s">
        <v>52</v>
      </c>
      <c r="B480" s="1">
        <v>44286</v>
      </c>
      <c r="C480" s="6">
        <v>8064</v>
      </c>
      <c r="D480" s="3">
        <f>LEN(VolByCLient[[#This Row],[CLID]])</f>
        <v>7</v>
      </c>
      <c r="E480" s="3" t="str">
        <f>INDEX(Table6[GEOID],MATCH(VolByCLient[CLID],Table6[right],0))</f>
        <v>GEO1001</v>
      </c>
      <c r="F480" s="3" t="str">
        <f>VLOOKUP(VolByCLient[INDEX MATCH],GEONAMES[[#Headers],[#Data],[GEOID]:[GEONAME]],2,FALSE)</f>
        <v>NAM</v>
      </c>
      <c r="G480" s="7" t="str">
        <f>"Q"&amp;ROUNDUP(MONTH(VolByCLient[[#This Row],[Date]])/3,0)&amp;" "&amp;YEAR(VolByCLient[[#This Row],[Date]])</f>
        <v>Q1 2021</v>
      </c>
      <c r="H480" s="7" t="str">
        <f>VLOOKUP(VolByCLient[[#This Row],[INDEX MATCH]],GEONAMES[[GEOID]:[GEONAME]],2,FALSE)</f>
        <v>NAM</v>
      </c>
    </row>
    <row r="481" spans="1:8" x14ac:dyDescent="0.25">
      <c r="A481" t="s">
        <v>52</v>
      </c>
      <c r="B481" s="1">
        <v>44255</v>
      </c>
      <c r="C481" s="6">
        <v>5257</v>
      </c>
      <c r="D481" s="3">
        <f>LEN(VolByCLient[[#This Row],[CLID]])</f>
        <v>7</v>
      </c>
      <c r="E481" s="3" t="str">
        <f>INDEX(Table6[GEOID],MATCH(VolByCLient[CLID],Table6[right],0))</f>
        <v>GEO1001</v>
      </c>
      <c r="F481" s="3" t="str">
        <f>VLOOKUP(VolByCLient[INDEX MATCH],GEONAMES[[#Headers],[#Data],[GEOID]:[GEONAME]],2,FALSE)</f>
        <v>NAM</v>
      </c>
      <c r="G481" s="7" t="str">
        <f>"Q"&amp;ROUNDUP(MONTH(VolByCLient[[#This Row],[Date]])/3,0)&amp;" "&amp;YEAR(VolByCLient[[#This Row],[Date]])</f>
        <v>Q1 2021</v>
      </c>
      <c r="H481" s="7" t="str">
        <f>VLOOKUP(VolByCLient[[#This Row],[INDEX MATCH]],GEONAMES[[GEOID]:[GEONAME]],2,FALSE)</f>
        <v>NAM</v>
      </c>
    </row>
    <row r="482" spans="1:8" x14ac:dyDescent="0.25">
      <c r="A482" t="s">
        <v>52</v>
      </c>
      <c r="B482" s="1">
        <v>44227</v>
      </c>
      <c r="C482" s="6">
        <v>6996</v>
      </c>
      <c r="D482" s="3">
        <f>LEN(VolByCLient[[#This Row],[CLID]])</f>
        <v>7</v>
      </c>
      <c r="E482" s="3" t="str">
        <f>INDEX(Table6[GEOID],MATCH(VolByCLient[CLID],Table6[right],0))</f>
        <v>GEO1001</v>
      </c>
      <c r="F482" s="3" t="str">
        <f>VLOOKUP(VolByCLient[INDEX MATCH],GEONAMES[[#Headers],[#Data],[GEOID]:[GEONAME]],2,FALSE)</f>
        <v>NAM</v>
      </c>
      <c r="G482" s="7" t="str">
        <f>"Q"&amp;ROUNDUP(MONTH(VolByCLient[[#This Row],[Date]])/3,0)&amp;" "&amp;YEAR(VolByCLient[[#This Row],[Date]])</f>
        <v>Q1 2021</v>
      </c>
      <c r="H482" s="7" t="str">
        <f>VLOOKUP(VolByCLient[[#This Row],[INDEX MATCH]],GEONAMES[[GEOID]:[GEONAME]],2,FALSE)</f>
        <v>NAM</v>
      </c>
    </row>
    <row r="483" spans="1:8" x14ac:dyDescent="0.25">
      <c r="A483" t="s">
        <v>37</v>
      </c>
      <c r="B483" s="1">
        <v>43861</v>
      </c>
      <c r="C483" s="6">
        <v>1087</v>
      </c>
      <c r="D483" s="3">
        <f>LEN(VolByCLient[[#This Row],[CLID]])</f>
        <v>7</v>
      </c>
      <c r="E483" s="3" t="str">
        <f>INDEX(Table6[GEOID],MATCH(VolByCLient[CLID],Table6[right],0))</f>
        <v>GEO1001</v>
      </c>
      <c r="F483" s="3" t="str">
        <f>VLOOKUP(VolByCLient[INDEX MATCH],GEONAMES[[#Headers],[#Data],[GEOID]:[GEONAME]],2,FALSE)</f>
        <v>NAM</v>
      </c>
      <c r="G483" s="7" t="str">
        <f>"Q"&amp;ROUNDUP(MONTH(VolByCLient[[#This Row],[Date]])/3,0)&amp;" "&amp;YEAR(VolByCLient[[#This Row],[Date]])</f>
        <v>Q1 2020</v>
      </c>
      <c r="H483" s="7" t="str">
        <f>VLOOKUP(VolByCLient[[#This Row],[INDEX MATCH]],GEONAMES[[GEOID]:[GEONAME]],2,FALSE)</f>
        <v>NAM</v>
      </c>
    </row>
    <row r="484" spans="1:8" x14ac:dyDescent="0.25">
      <c r="A484" t="s">
        <v>37</v>
      </c>
      <c r="B484" s="1">
        <v>43890</v>
      </c>
      <c r="C484" s="6">
        <v>1224</v>
      </c>
      <c r="D484" s="3">
        <f>LEN(VolByCLient[[#This Row],[CLID]])</f>
        <v>7</v>
      </c>
      <c r="E484" s="3" t="str">
        <f>INDEX(Table6[GEOID],MATCH(VolByCLient[CLID],Table6[right],0))</f>
        <v>GEO1001</v>
      </c>
      <c r="F484" s="3" t="str">
        <f>VLOOKUP(VolByCLient[INDEX MATCH],GEONAMES[[#Headers],[#Data],[GEOID]:[GEONAME]],2,FALSE)</f>
        <v>NAM</v>
      </c>
      <c r="G484" s="7" t="str">
        <f>"Q"&amp;ROUNDUP(MONTH(VolByCLient[[#This Row],[Date]])/3,0)&amp;" "&amp;YEAR(VolByCLient[[#This Row],[Date]])</f>
        <v>Q1 2020</v>
      </c>
      <c r="H484" s="7" t="str">
        <f>VLOOKUP(VolByCLient[[#This Row],[INDEX MATCH]],GEONAMES[[GEOID]:[GEONAME]],2,FALSE)</f>
        <v>NAM</v>
      </c>
    </row>
    <row r="485" spans="1:8" x14ac:dyDescent="0.25">
      <c r="A485" t="s">
        <v>37</v>
      </c>
      <c r="B485" s="1">
        <v>43921</v>
      </c>
      <c r="C485" s="6">
        <v>1362</v>
      </c>
      <c r="D485" s="3">
        <f>LEN(VolByCLient[[#This Row],[CLID]])</f>
        <v>7</v>
      </c>
      <c r="E485" s="3" t="str">
        <f>INDEX(Table6[GEOID],MATCH(VolByCLient[CLID],Table6[right],0))</f>
        <v>GEO1001</v>
      </c>
      <c r="F485" s="3" t="str">
        <f>VLOOKUP(VolByCLient[INDEX MATCH],GEONAMES[[#Headers],[#Data],[GEOID]:[GEONAME]],2,FALSE)</f>
        <v>NAM</v>
      </c>
      <c r="G485" s="7" t="str">
        <f>"Q"&amp;ROUNDUP(MONTH(VolByCLient[[#This Row],[Date]])/3,0)&amp;" "&amp;YEAR(VolByCLient[[#This Row],[Date]])</f>
        <v>Q1 2020</v>
      </c>
      <c r="H485" s="7" t="str">
        <f>VLOOKUP(VolByCLient[[#This Row],[INDEX MATCH]],GEONAMES[[GEOID]:[GEONAME]],2,FALSE)</f>
        <v>NAM</v>
      </c>
    </row>
    <row r="486" spans="1:8" x14ac:dyDescent="0.25">
      <c r="A486" t="s">
        <v>37</v>
      </c>
      <c r="B486" s="1">
        <v>43951</v>
      </c>
      <c r="C486" s="6">
        <v>1633</v>
      </c>
      <c r="D486" s="3">
        <f>LEN(VolByCLient[[#This Row],[CLID]])</f>
        <v>7</v>
      </c>
      <c r="E486" s="3" t="str">
        <f>INDEX(Table6[GEOID],MATCH(VolByCLient[CLID],Table6[right],0))</f>
        <v>GEO1001</v>
      </c>
      <c r="F486" s="3" t="str">
        <f>VLOOKUP(VolByCLient[INDEX MATCH],GEONAMES[[#Headers],[#Data],[GEOID]:[GEONAME]],2,FALSE)</f>
        <v>NAM</v>
      </c>
      <c r="G486" s="7" t="str">
        <f>"Q"&amp;ROUNDUP(MONTH(VolByCLient[[#This Row],[Date]])/3,0)&amp;" "&amp;YEAR(VolByCLient[[#This Row],[Date]])</f>
        <v>Q2 2020</v>
      </c>
      <c r="H486" s="7" t="str">
        <f>VLOOKUP(VolByCLient[[#This Row],[INDEX MATCH]],GEONAMES[[GEOID]:[GEONAME]],2,FALSE)</f>
        <v>NAM</v>
      </c>
    </row>
    <row r="487" spans="1:8" x14ac:dyDescent="0.25">
      <c r="A487" t="s">
        <v>37</v>
      </c>
      <c r="B487" s="1">
        <v>43982</v>
      </c>
      <c r="C487" s="6">
        <v>1492</v>
      </c>
      <c r="D487" s="3">
        <f>LEN(VolByCLient[[#This Row],[CLID]])</f>
        <v>7</v>
      </c>
      <c r="E487" s="3" t="str">
        <f>INDEX(Table6[GEOID],MATCH(VolByCLient[CLID],Table6[right],0))</f>
        <v>GEO1001</v>
      </c>
      <c r="F487" s="3" t="str">
        <f>VLOOKUP(VolByCLient[INDEX MATCH],GEONAMES[[#Headers],[#Data],[GEOID]:[GEONAME]],2,FALSE)</f>
        <v>NAM</v>
      </c>
      <c r="G487" s="7" t="str">
        <f>"Q"&amp;ROUNDUP(MONTH(VolByCLient[[#This Row],[Date]])/3,0)&amp;" "&amp;YEAR(VolByCLient[[#This Row],[Date]])</f>
        <v>Q2 2020</v>
      </c>
      <c r="H487" s="7" t="str">
        <f>VLOOKUP(VolByCLient[[#This Row],[INDEX MATCH]],GEONAMES[[GEOID]:[GEONAME]],2,FALSE)</f>
        <v>NAM</v>
      </c>
    </row>
    <row r="488" spans="1:8" x14ac:dyDescent="0.25">
      <c r="A488" t="s">
        <v>37</v>
      </c>
      <c r="B488" s="1">
        <v>44012</v>
      </c>
      <c r="C488" s="6">
        <v>1091</v>
      </c>
      <c r="D488" s="3">
        <f>LEN(VolByCLient[[#This Row],[CLID]])</f>
        <v>7</v>
      </c>
      <c r="E488" s="3" t="str">
        <f>INDEX(Table6[GEOID],MATCH(VolByCLient[CLID],Table6[right],0))</f>
        <v>GEO1001</v>
      </c>
      <c r="F488" s="3" t="str">
        <f>VLOOKUP(VolByCLient[INDEX MATCH],GEONAMES[[#Headers],[#Data],[GEOID]:[GEONAME]],2,FALSE)</f>
        <v>NAM</v>
      </c>
      <c r="G488" s="7" t="str">
        <f>"Q"&amp;ROUNDUP(MONTH(VolByCLient[[#This Row],[Date]])/3,0)&amp;" "&amp;YEAR(VolByCLient[[#This Row],[Date]])</f>
        <v>Q2 2020</v>
      </c>
      <c r="H488" s="7" t="str">
        <f>VLOOKUP(VolByCLient[[#This Row],[INDEX MATCH]],GEONAMES[[GEOID]:[GEONAME]],2,FALSE)</f>
        <v>NAM</v>
      </c>
    </row>
    <row r="489" spans="1:8" x14ac:dyDescent="0.25">
      <c r="A489" t="s">
        <v>37</v>
      </c>
      <c r="B489" s="1">
        <v>44043</v>
      </c>
      <c r="C489" s="6">
        <v>950</v>
      </c>
      <c r="D489" s="3">
        <f>LEN(VolByCLient[[#This Row],[CLID]])</f>
        <v>7</v>
      </c>
      <c r="E489" s="3" t="str">
        <f>INDEX(Table6[GEOID],MATCH(VolByCLient[CLID],Table6[right],0))</f>
        <v>GEO1001</v>
      </c>
      <c r="F489" s="3" t="str">
        <f>VLOOKUP(VolByCLient[INDEX MATCH],GEONAMES[[#Headers],[#Data],[GEOID]:[GEONAME]],2,FALSE)</f>
        <v>NAM</v>
      </c>
      <c r="G489" s="7" t="str">
        <f>"Q"&amp;ROUNDUP(MONTH(VolByCLient[[#This Row],[Date]])/3,0)&amp;" "&amp;YEAR(VolByCLient[[#This Row],[Date]])</f>
        <v>Q3 2020</v>
      </c>
      <c r="H489" s="7" t="str">
        <f>VLOOKUP(VolByCLient[[#This Row],[INDEX MATCH]],GEONAMES[[GEOID]:[GEONAME]],2,FALSE)</f>
        <v>NAM</v>
      </c>
    </row>
    <row r="490" spans="1:8" x14ac:dyDescent="0.25">
      <c r="A490" t="s">
        <v>37</v>
      </c>
      <c r="B490" s="1">
        <v>44074</v>
      </c>
      <c r="C490" s="6">
        <v>818</v>
      </c>
      <c r="D490" s="3">
        <f>LEN(VolByCLient[[#This Row],[CLID]])</f>
        <v>7</v>
      </c>
      <c r="E490" s="3" t="str">
        <f>INDEX(Table6[GEOID],MATCH(VolByCLient[CLID],Table6[right],0))</f>
        <v>GEO1001</v>
      </c>
      <c r="F490" s="3" t="str">
        <f>VLOOKUP(VolByCLient[INDEX MATCH],GEONAMES[[#Headers],[#Data],[GEOID]:[GEONAME]],2,FALSE)</f>
        <v>NAM</v>
      </c>
      <c r="G490" s="7" t="str">
        <f>"Q"&amp;ROUNDUP(MONTH(VolByCLient[[#This Row],[Date]])/3,0)&amp;" "&amp;YEAR(VolByCLient[[#This Row],[Date]])</f>
        <v>Q3 2020</v>
      </c>
      <c r="H490" s="7" t="str">
        <f>VLOOKUP(VolByCLient[[#This Row],[INDEX MATCH]],GEONAMES[[GEOID]:[GEONAME]],2,FALSE)</f>
        <v>NAM</v>
      </c>
    </row>
    <row r="491" spans="1:8" x14ac:dyDescent="0.25">
      <c r="A491" t="s">
        <v>37</v>
      </c>
      <c r="B491" s="1">
        <v>44104</v>
      </c>
      <c r="C491" s="6">
        <v>820</v>
      </c>
      <c r="D491" s="3">
        <f>LEN(VolByCLient[[#This Row],[CLID]])</f>
        <v>7</v>
      </c>
      <c r="E491" s="3" t="str">
        <f>INDEX(Table6[GEOID],MATCH(VolByCLient[CLID],Table6[right],0))</f>
        <v>GEO1001</v>
      </c>
      <c r="F491" s="3" t="str">
        <f>VLOOKUP(VolByCLient[INDEX MATCH],GEONAMES[[#Headers],[#Data],[GEOID]:[GEONAME]],2,FALSE)</f>
        <v>NAM</v>
      </c>
      <c r="G491" s="7" t="str">
        <f>"Q"&amp;ROUNDUP(MONTH(VolByCLient[[#This Row],[Date]])/3,0)&amp;" "&amp;YEAR(VolByCLient[[#This Row],[Date]])</f>
        <v>Q3 2020</v>
      </c>
      <c r="H491" s="7" t="str">
        <f>VLOOKUP(VolByCLient[[#This Row],[INDEX MATCH]],GEONAMES[[GEOID]:[GEONAME]],2,FALSE)</f>
        <v>NAM</v>
      </c>
    </row>
    <row r="492" spans="1:8" x14ac:dyDescent="0.25">
      <c r="A492" t="s">
        <v>37</v>
      </c>
      <c r="B492" s="1">
        <v>44135</v>
      </c>
      <c r="C492" s="6">
        <v>954</v>
      </c>
      <c r="D492" s="3">
        <f>LEN(VolByCLient[[#This Row],[CLID]])</f>
        <v>7</v>
      </c>
      <c r="E492" s="3" t="str">
        <f>INDEX(Table6[GEOID],MATCH(VolByCLient[CLID],Table6[right],0))</f>
        <v>GEO1001</v>
      </c>
      <c r="F492" s="3" t="str">
        <f>VLOOKUP(VolByCLient[INDEX MATCH],GEONAMES[[#Headers],[#Data],[GEOID]:[GEONAME]],2,FALSE)</f>
        <v>NAM</v>
      </c>
      <c r="G492" s="7" t="str">
        <f>"Q"&amp;ROUNDUP(MONTH(VolByCLient[[#This Row],[Date]])/3,0)&amp;" "&amp;YEAR(VolByCLient[[#This Row],[Date]])</f>
        <v>Q4 2020</v>
      </c>
      <c r="H492" s="7" t="str">
        <f>VLOOKUP(VolByCLient[[#This Row],[INDEX MATCH]],GEONAMES[[GEOID]:[GEONAME]],2,FALSE)</f>
        <v>NAM</v>
      </c>
    </row>
    <row r="493" spans="1:8" x14ac:dyDescent="0.25">
      <c r="A493" t="s">
        <v>37</v>
      </c>
      <c r="B493" s="1">
        <v>44165</v>
      </c>
      <c r="C493" s="6">
        <v>1086</v>
      </c>
      <c r="D493" s="3">
        <f>LEN(VolByCLient[[#This Row],[CLID]])</f>
        <v>7</v>
      </c>
      <c r="E493" s="3" t="str">
        <f>INDEX(Table6[GEOID],MATCH(VolByCLient[CLID],Table6[right],0))</f>
        <v>GEO1001</v>
      </c>
      <c r="F493" s="3" t="str">
        <f>VLOOKUP(VolByCLient[INDEX MATCH],GEONAMES[[#Headers],[#Data],[GEOID]:[GEONAME]],2,FALSE)</f>
        <v>NAM</v>
      </c>
      <c r="G493" s="7" t="str">
        <f>"Q"&amp;ROUNDUP(MONTH(VolByCLient[[#This Row],[Date]])/3,0)&amp;" "&amp;YEAR(VolByCLient[[#This Row],[Date]])</f>
        <v>Q4 2020</v>
      </c>
      <c r="H493" s="7" t="str">
        <f>VLOOKUP(VolByCLient[[#This Row],[INDEX MATCH]],GEONAMES[[GEOID]:[GEONAME]],2,FALSE)</f>
        <v>NAM</v>
      </c>
    </row>
    <row r="494" spans="1:8" x14ac:dyDescent="0.25">
      <c r="A494" t="s">
        <v>37</v>
      </c>
      <c r="B494" s="1">
        <v>44196</v>
      </c>
      <c r="C494" s="6">
        <v>1091</v>
      </c>
      <c r="D494" s="3">
        <f>LEN(VolByCLient[[#This Row],[CLID]])</f>
        <v>7</v>
      </c>
      <c r="E494" s="3" t="str">
        <f>INDEX(Table6[GEOID],MATCH(VolByCLient[CLID],Table6[right],0))</f>
        <v>GEO1001</v>
      </c>
      <c r="F494" s="3" t="str">
        <f>VLOOKUP(VolByCLient[INDEX MATCH],GEONAMES[[#Headers],[#Data],[GEOID]:[GEONAME]],2,FALSE)</f>
        <v>NAM</v>
      </c>
      <c r="G494" s="7" t="str">
        <f>"Q"&amp;ROUNDUP(MONTH(VolByCLient[[#This Row],[Date]])/3,0)&amp;" "&amp;YEAR(VolByCLient[[#This Row],[Date]])</f>
        <v>Q4 2020</v>
      </c>
      <c r="H494" s="7" t="str">
        <f>VLOOKUP(VolByCLient[[#This Row],[INDEX MATCH]],GEONAMES[[GEOID]:[GEONAME]],2,FALSE)</f>
        <v>NAM</v>
      </c>
    </row>
    <row r="495" spans="1:8" x14ac:dyDescent="0.25">
      <c r="A495" t="s">
        <v>37</v>
      </c>
      <c r="B495" s="1">
        <v>44316</v>
      </c>
      <c r="C495" s="6">
        <v>1614</v>
      </c>
      <c r="D495" s="3">
        <f>LEN(VolByCLient[[#This Row],[CLID]])</f>
        <v>7</v>
      </c>
      <c r="E495" s="3" t="str">
        <f>INDEX(Table6[GEOID],MATCH(VolByCLient[CLID],Table6[right],0))</f>
        <v>GEO1001</v>
      </c>
      <c r="F495" s="3" t="str">
        <f>VLOOKUP(VolByCLient[INDEX MATCH],GEONAMES[[#Headers],[#Data],[GEOID]:[GEONAME]],2,FALSE)</f>
        <v>NAM</v>
      </c>
      <c r="G495" s="7" t="str">
        <f>"Q"&amp;ROUNDUP(MONTH(VolByCLient[[#This Row],[Date]])/3,0)&amp;" "&amp;YEAR(VolByCLient[[#This Row],[Date]])</f>
        <v>Q2 2021</v>
      </c>
      <c r="H495" s="7" t="str">
        <f>VLOOKUP(VolByCLient[[#This Row],[INDEX MATCH]],GEONAMES[[GEOID]:[GEONAME]],2,FALSE)</f>
        <v>NAM</v>
      </c>
    </row>
    <row r="496" spans="1:8" x14ac:dyDescent="0.25">
      <c r="A496" t="s">
        <v>37</v>
      </c>
      <c r="B496" s="1">
        <v>44286</v>
      </c>
      <c r="C496" s="6">
        <v>1426</v>
      </c>
      <c r="D496" s="3">
        <f>LEN(VolByCLient[[#This Row],[CLID]])</f>
        <v>7</v>
      </c>
      <c r="E496" s="3" t="str">
        <f>INDEX(Table6[GEOID],MATCH(VolByCLient[CLID],Table6[right],0))</f>
        <v>GEO1001</v>
      </c>
      <c r="F496" s="3" t="str">
        <f>VLOOKUP(VolByCLient[INDEX MATCH],GEONAMES[[#Headers],[#Data],[GEOID]:[GEONAME]],2,FALSE)</f>
        <v>NAM</v>
      </c>
      <c r="G496" s="7" t="str">
        <f>"Q"&amp;ROUNDUP(MONTH(VolByCLient[[#This Row],[Date]])/3,0)&amp;" "&amp;YEAR(VolByCLient[[#This Row],[Date]])</f>
        <v>Q1 2021</v>
      </c>
      <c r="H496" s="7" t="str">
        <f>VLOOKUP(VolByCLient[[#This Row],[INDEX MATCH]],GEONAMES[[GEOID]:[GEONAME]],2,FALSE)</f>
        <v>NAM</v>
      </c>
    </row>
    <row r="497" spans="1:8" x14ac:dyDescent="0.25">
      <c r="A497" t="s">
        <v>37</v>
      </c>
      <c r="B497" s="1">
        <v>44255</v>
      </c>
      <c r="C497" s="6">
        <v>1220</v>
      </c>
      <c r="D497" s="3">
        <f>LEN(VolByCLient[[#This Row],[CLID]])</f>
        <v>7</v>
      </c>
      <c r="E497" s="3" t="str">
        <f>INDEX(Table6[GEOID],MATCH(VolByCLient[CLID],Table6[right],0))</f>
        <v>GEO1001</v>
      </c>
      <c r="F497" s="3" t="str">
        <f>VLOOKUP(VolByCLient[INDEX MATCH],GEONAMES[[#Headers],[#Data],[GEOID]:[GEONAME]],2,FALSE)</f>
        <v>NAM</v>
      </c>
      <c r="G497" s="7" t="str">
        <f>"Q"&amp;ROUNDUP(MONTH(VolByCLient[[#This Row],[Date]])/3,0)&amp;" "&amp;YEAR(VolByCLient[[#This Row],[Date]])</f>
        <v>Q1 2021</v>
      </c>
      <c r="H497" s="7" t="str">
        <f>VLOOKUP(VolByCLient[[#This Row],[INDEX MATCH]],GEONAMES[[GEOID]:[GEONAME]],2,FALSE)</f>
        <v>NAM</v>
      </c>
    </row>
    <row r="498" spans="1:8" x14ac:dyDescent="0.25">
      <c r="A498" t="s">
        <v>37</v>
      </c>
      <c r="B498" s="1">
        <v>44227</v>
      </c>
      <c r="C498" s="6">
        <v>1113</v>
      </c>
      <c r="D498" s="3">
        <f>LEN(VolByCLient[[#This Row],[CLID]])</f>
        <v>7</v>
      </c>
      <c r="E498" s="3" t="str">
        <f>INDEX(Table6[GEOID],MATCH(VolByCLient[CLID],Table6[right],0))</f>
        <v>GEO1001</v>
      </c>
      <c r="F498" s="3" t="str">
        <f>VLOOKUP(VolByCLient[INDEX MATCH],GEONAMES[[#Headers],[#Data],[GEOID]:[GEONAME]],2,FALSE)</f>
        <v>NAM</v>
      </c>
      <c r="G498" s="7" t="str">
        <f>"Q"&amp;ROUNDUP(MONTH(VolByCLient[[#This Row],[Date]])/3,0)&amp;" "&amp;YEAR(VolByCLient[[#This Row],[Date]])</f>
        <v>Q1 2021</v>
      </c>
      <c r="H498" s="7" t="str">
        <f>VLOOKUP(VolByCLient[[#This Row],[INDEX MATCH]],GEONAMES[[GEOID]:[GEONAME]],2,FALSE)</f>
        <v>NAM</v>
      </c>
    </row>
    <row r="499" spans="1:8" x14ac:dyDescent="0.25">
      <c r="A499" t="s">
        <v>11</v>
      </c>
      <c r="B499" s="1">
        <v>43861</v>
      </c>
      <c r="C499" s="6">
        <v>303</v>
      </c>
      <c r="D499" s="3">
        <f>LEN(VolByCLient[[#This Row],[CLID]])</f>
        <v>7</v>
      </c>
      <c r="E499" s="3" t="str">
        <f>INDEX(Table6[GEOID],MATCH(VolByCLient[CLID],Table6[right],0))</f>
        <v>GEO1004</v>
      </c>
      <c r="F499" s="3" t="str">
        <f>VLOOKUP(VolByCLient[INDEX MATCH],GEONAMES[[#Headers],[#Data],[GEOID]:[GEONAME]],2,FALSE)</f>
        <v>LATAM</v>
      </c>
      <c r="G499" s="7" t="str">
        <f>"Q"&amp;ROUNDUP(MONTH(VolByCLient[[#This Row],[Date]])/3,0)&amp;" "&amp;YEAR(VolByCLient[[#This Row],[Date]])</f>
        <v>Q1 2020</v>
      </c>
      <c r="H499" s="7" t="str">
        <f>VLOOKUP(VolByCLient[[#This Row],[INDEX MATCH]],GEONAMES[[GEOID]:[GEONAME]],2,FALSE)</f>
        <v>LATAM</v>
      </c>
    </row>
    <row r="500" spans="1:8" x14ac:dyDescent="0.25">
      <c r="A500" t="s">
        <v>11</v>
      </c>
      <c r="B500" s="1">
        <v>43890</v>
      </c>
      <c r="C500" s="6">
        <v>304</v>
      </c>
      <c r="D500" s="3">
        <f>LEN(VolByCLient[[#This Row],[CLID]])</f>
        <v>7</v>
      </c>
      <c r="E500" s="3" t="str">
        <f>INDEX(Table6[GEOID],MATCH(VolByCLient[CLID],Table6[right],0))</f>
        <v>GEO1004</v>
      </c>
      <c r="F500" s="3" t="str">
        <f>VLOOKUP(VolByCLient[INDEX MATCH],GEONAMES[[#Headers],[#Data],[GEOID]:[GEONAME]],2,FALSE)</f>
        <v>LATAM</v>
      </c>
      <c r="G500" s="7" t="str">
        <f>"Q"&amp;ROUNDUP(MONTH(VolByCLient[[#This Row],[Date]])/3,0)&amp;" "&amp;YEAR(VolByCLient[[#This Row],[Date]])</f>
        <v>Q1 2020</v>
      </c>
      <c r="H500" s="7" t="str">
        <f>VLOOKUP(VolByCLient[[#This Row],[INDEX MATCH]],GEONAMES[[GEOID]:[GEONAME]],2,FALSE)</f>
        <v>LATAM</v>
      </c>
    </row>
    <row r="501" spans="1:8" x14ac:dyDescent="0.25">
      <c r="A501" t="s">
        <v>11</v>
      </c>
      <c r="B501" s="1">
        <v>43921</v>
      </c>
      <c r="C501" s="6">
        <v>375</v>
      </c>
      <c r="D501" s="3">
        <f>LEN(VolByCLient[[#This Row],[CLID]])</f>
        <v>7</v>
      </c>
      <c r="E501" s="3" t="str">
        <f>INDEX(Table6[GEOID],MATCH(VolByCLient[CLID],Table6[right],0))</f>
        <v>GEO1004</v>
      </c>
      <c r="F501" s="3" t="str">
        <f>VLOOKUP(VolByCLient[INDEX MATCH],GEONAMES[[#Headers],[#Data],[GEOID]:[GEONAME]],2,FALSE)</f>
        <v>LATAM</v>
      </c>
      <c r="G501" s="7" t="str">
        <f>"Q"&amp;ROUNDUP(MONTH(VolByCLient[[#This Row],[Date]])/3,0)&amp;" "&amp;YEAR(VolByCLient[[#This Row],[Date]])</f>
        <v>Q1 2020</v>
      </c>
      <c r="H501" s="7" t="str">
        <f>VLOOKUP(VolByCLient[[#This Row],[INDEX MATCH]],GEONAMES[[GEOID]:[GEONAME]],2,FALSE)</f>
        <v>LATAM</v>
      </c>
    </row>
    <row r="502" spans="1:8" x14ac:dyDescent="0.25">
      <c r="A502" t="s">
        <v>11</v>
      </c>
      <c r="B502" s="1">
        <v>43951</v>
      </c>
      <c r="C502" s="6">
        <v>407</v>
      </c>
      <c r="D502" s="3">
        <f>LEN(VolByCLient[[#This Row],[CLID]])</f>
        <v>7</v>
      </c>
      <c r="E502" s="3" t="str">
        <f>INDEX(Table6[GEOID],MATCH(VolByCLient[CLID],Table6[right],0))</f>
        <v>GEO1004</v>
      </c>
      <c r="F502" s="3" t="str">
        <f>VLOOKUP(VolByCLient[INDEX MATCH],GEONAMES[[#Headers],[#Data],[GEOID]:[GEONAME]],2,FALSE)</f>
        <v>LATAM</v>
      </c>
      <c r="G502" s="7" t="str">
        <f>"Q"&amp;ROUNDUP(MONTH(VolByCLient[[#This Row],[Date]])/3,0)&amp;" "&amp;YEAR(VolByCLient[[#This Row],[Date]])</f>
        <v>Q2 2020</v>
      </c>
      <c r="H502" s="7" t="str">
        <f>VLOOKUP(VolByCLient[[#This Row],[INDEX MATCH]],GEONAMES[[GEOID]:[GEONAME]],2,FALSE)</f>
        <v>LATAM</v>
      </c>
    </row>
    <row r="503" spans="1:8" x14ac:dyDescent="0.25">
      <c r="A503" t="s">
        <v>11</v>
      </c>
      <c r="B503" s="1">
        <v>43982</v>
      </c>
      <c r="C503" s="6">
        <v>405</v>
      </c>
      <c r="D503" s="3">
        <f>LEN(VolByCLient[[#This Row],[CLID]])</f>
        <v>7</v>
      </c>
      <c r="E503" s="3" t="str">
        <f>INDEX(Table6[GEOID],MATCH(VolByCLient[CLID],Table6[right],0))</f>
        <v>GEO1004</v>
      </c>
      <c r="F503" s="3" t="str">
        <f>VLOOKUP(VolByCLient[INDEX MATCH],GEONAMES[[#Headers],[#Data],[GEOID]:[GEONAME]],2,FALSE)</f>
        <v>LATAM</v>
      </c>
      <c r="G503" s="7" t="str">
        <f>"Q"&amp;ROUNDUP(MONTH(VolByCLient[[#This Row],[Date]])/3,0)&amp;" "&amp;YEAR(VolByCLient[[#This Row],[Date]])</f>
        <v>Q2 2020</v>
      </c>
      <c r="H503" s="7" t="str">
        <f>VLOOKUP(VolByCLient[[#This Row],[INDEX MATCH]],GEONAMES[[GEOID]:[GEONAME]],2,FALSE)</f>
        <v>LATAM</v>
      </c>
    </row>
    <row r="504" spans="1:8" x14ac:dyDescent="0.25">
      <c r="A504" t="s">
        <v>11</v>
      </c>
      <c r="B504" s="1">
        <v>44012</v>
      </c>
      <c r="C504" s="6">
        <v>267</v>
      </c>
      <c r="D504" s="3">
        <f>LEN(VolByCLient[[#This Row],[CLID]])</f>
        <v>7</v>
      </c>
      <c r="E504" s="3" t="str">
        <f>INDEX(Table6[GEOID],MATCH(VolByCLient[CLID],Table6[right],0))</f>
        <v>GEO1004</v>
      </c>
      <c r="F504" s="3" t="str">
        <f>VLOOKUP(VolByCLient[INDEX MATCH],GEONAMES[[#Headers],[#Data],[GEOID]:[GEONAME]],2,FALSE)</f>
        <v>LATAM</v>
      </c>
      <c r="G504" s="7" t="str">
        <f>"Q"&amp;ROUNDUP(MONTH(VolByCLient[[#This Row],[Date]])/3,0)&amp;" "&amp;YEAR(VolByCLient[[#This Row],[Date]])</f>
        <v>Q2 2020</v>
      </c>
      <c r="H504" s="7" t="str">
        <f>VLOOKUP(VolByCLient[[#This Row],[INDEX MATCH]],GEONAMES[[GEOID]:[GEONAME]],2,FALSE)</f>
        <v>LATAM</v>
      </c>
    </row>
    <row r="505" spans="1:8" x14ac:dyDescent="0.25">
      <c r="A505" t="s">
        <v>11</v>
      </c>
      <c r="B505" s="1">
        <v>44043</v>
      </c>
      <c r="C505" s="6">
        <v>264</v>
      </c>
      <c r="D505" s="3">
        <f>LEN(VolByCLient[[#This Row],[CLID]])</f>
        <v>7</v>
      </c>
      <c r="E505" s="3" t="str">
        <f>INDEX(Table6[GEOID],MATCH(VolByCLient[CLID],Table6[right],0))</f>
        <v>GEO1004</v>
      </c>
      <c r="F505" s="3" t="str">
        <f>VLOOKUP(VolByCLient[INDEX MATCH],GEONAMES[[#Headers],[#Data],[GEOID]:[GEONAME]],2,FALSE)</f>
        <v>LATAM</v>
      </c>
      <c r="G505" s="7" t="str">
        <f>"Q"&amp;ROUNDUP(MONTH(VolByCLient[[#This Row],[Date]])/3,0)&amp;" "&amp;YEAR(VolByCLient[[#This Row],[Date]])</f>
        <v>Q3 2020</v>
      </c>
      <c r="H505" s="7" t="str">
        <f>VLOOKUP(VolByCLient[[#This Row],[INDEX MATCH]],GEONAMES[[GEOID]:[GEONAME]],2,FALSE)</f>
        <v>LATAM</v>
      </c>
    </row>
    <row r="506" spans="1:8" x14ac:dyDescent="0.25">
      <c r="A506" t="s">
        <v>11</v>
      </c>
      <c r="B506" s="1">
        <v>44074</v>
      </c>
      <c r="C506" s="6">
        <v>195</v>
      </c>
      <c r="D506" s="3">
        <f>LEN(VolByCLient[[#This Row],[CLID]])</f>
        <v>7</v>
      </c>
      <c r="E506" s="3" t="str">
        <f>INDEX(Table6[GEOID],MATCH(VolByCLient[CLID],Table6[right],0))</f>
        <v>GEO1004</v>
      </c>
      <c r="F506" s="3" t="str">
        <f>VLOOKUP(VolByCLient[INDEX MATCH],GEONAMES[[#Headers],[#Data],[GEOID]:[GEONAME]],2,FALSE)</f>
        <v>LATAM</v>
      </c>
      <c r="G506" s="7" t="str">
        <f>"Q"&amp;ROUNDUP(MONTH(VolByCLient[[#This Row],[Date]])/3,0)&amp;" "&amp;YEAR(VolByCLient[[#This Row],[Date]])</f>
        <v>Q3 2020</v>
      </c>
      <c r="H506" s="7" t="str">
        <f>VLOOKUP(VolByCLient[[#This Row],[INDEX MATCH]],GEONAMES[[GEOID]:[GEONAME]],2,FALSE)</f>
        <v>LATAM</v>
      </c>
    </row>
    <row r="507" spans="1:8" x14ac:dyDescent="0.25">
      <c r="A507" t="s">
        <v>11</v>
      </c>
      <c r="B507" s="1">
        <v>44104</v>
      </c>
      <c r="C507" s="6">
        <v>232</v>
      </c>
      <c r="D507" s="3">
        <f>LEN(VolByCLient[[#This Row],[CLID]])</f>
        <v>7</v>
      </c>
      <c r="E507" s="3" t="str">
        <f>INDEX(Table6[GEOID],MATCH(VolByCLient[CLID],Table6[right],0))</f>
        <v>GEO1004</v>
      </c>
      <c r="F507" s="3" t="str">
        <f>VLOOKUP(VolByCLient[INDEX MATCH],GEONAMES[[#Headers],[#Data],[GEOID]:[GEONAME]],2,FALSE)</f>
        <v>LATAM</v>
      </c>
      <c r="G507" s="7" t="str">
        <f>"Q"&amp;ROUNDUP(MONTH(VolByCLient[[#This Row],[Date]])/3,0)&amp;" "&amp;YEAR(VolByCLient[[#This Row],[Date]])</f>
        <v>Q3 2020</v>
      </c>
      <c r="H507" s="7" t="str">
        <f>VLOOKUP(VolByCLient[[#This Row],[INDEX MATCH]],GEONAMES[[GEOID]:[GEONAME]],2,FALSE)</f>
        <v>LATAM</v>
      </c>
    </row>
    <row r="508" spans="1:8" x14ac:dyDescent="0.25">
      <c r="A508" t="s">
        <v>11</v>
      </c>
      <c r="B508" s="1">
        <v>44135</v>
      </c>
      <c r="C508" s="6">
        <v>233</v>
      </c>
      <c r="D508" s="3">
        <f>LEN(VolByCLient[[#This Row],[CLID]])</f>
        <v>7</v>
      </c>
      <c r="E508" s="3" t="str">
        <f>INDEX(Table6[GEOID],MATCH(VolByCLient[CLID],Table6[right],0))</f>
        <v>GEO1004</v>
      </c>
      <c r="F508" s="3" t="str">
        <f>VLOOKUP(VolByCLient[INDEX MATCH],GEONAMES[[#Headers],[#Data],[GEOID]:[GEONAME]],2,FALSE)</f>
        <v>LATAM</v>
      </c>
      <c r="G508" s="7" t="str">
        <f>"Q"&amp;ROUNDUP(MONTH(VolByCLient[[#This Row],[Date]])/3,0)&amp;" "&amp;YEAR(VolByCLient[[#This Row],[Date]])</f>
        <v>Q4 2020</v>
      </c>
      <c r="H508" s="7" t="str">
        <f>VLOOKUP(VolByCLient[[#This Row],[INDEX MATCH]],GEONAMES[[GEOID]:[GEONAME]],2,FALSE)</f>
        <v>LATAM</v>
      </c>
    </row>
    <row r="509" spans="1:8" x14ac:dyDescent="0.25">
      <c r="A509" t="s">
        <v>11</v>
      </c>
      <c r="B509" s="1">
        <v>44165</v>
      </c>
      <c r="C509" s="6">
        <v>306</v>
      </c>
      <c r="D509" s="3">
        <f>LEN(VolByCLient[[#This Row],[CLID]])</f>
        <v>7</v>
      </c>
      <c r="E509" s="3" t="str">
        <f>INDEX(Table6[GEOID],MATCH(VolByCLient[CLID],Table6[right],0))</f>
        <v>GEO1004</v>
      </c>
      <c r="F509" s="3" t="str">
        <f>VLOOKUP(VolByCLient[INDEX MATCH],GEONAMES[[#Headers],[#Data],[GEOID]:[GEONAME]],2,FALSE)</f>
        <v>LATAM</v>
      </c>
      <c r="G509" s="7" t="str">
        <f>"Q"&amp;ROUNDUP(MONTH(VolByCLient[[#This Row],[Date]])/3,0)&amp;" "&amp;YEAR(VolByCLient[[#This Row],[Date]])</f>
        <v>Q4 2020</v>
      </c>
      <c r="H509" s="7" t="str">
        <f>VLOOKUP(VolByCLient[[#This Row],[INDEX MATCH]],GEONAMES[[GEOID]:[GEONAME]],2,FALSE)</f>
        <v>LATAM</v>
      </c>
    </row>
    <row r="510" spans="1:8" x14ac:dyDescent="0.25">
      <c r="A510" t="s">
        <v>11</v>
      </c>
      <c r="B510" s="1">
        <v>44196</v>
      </c>
      <c r="C510" s="6">
        <v>267</v>
      </c>
      <c r="D510" s="3">
        <f>LEN(VolByCLient[[#This Row],[CLID]])</f>
        <v>7</v>
      </c>
      <c r="E510" s="3" t="str">
        <f>INDEX(Table6[GEOID],MATCH(VolByCLient[CLID],Table6[right],0))</f>
        <v>GEO1004</v>
      </c>
      <c r="F510" s="3" t="str">
        <f>VLOOKUP(VolByCLient[INDEX MATCH],GEONAMES[[#Headers],[#Data],[GEOID]:[GEONAME]],2,FALSE)</f>
        <v>LATAM</v>
      </c>
      <c r="G510" s="7" t="str">
        <f>"Q"&amp;ROUNDUP(MONTH(VolByCLient[[#This Row],[Date]])/3,0)&amp;" "&amp;YEAR(VolByCLient[[#This Row],[Date]])</f>
        <v>Q4 2020</v>
      </c>
      <c r="H510" s="7" t="str">
        <f>VLOOKUP(VolByCLient[[#This Row],[INDEX MATCH]],GEONAMES[[GEOID]:[GEONAME]],2,FALSE)</f>
        <v>LATAM</v>
      </c>
    </row>
    <row r="511" spans="1:8" x14ac:dyDescent="0.25">
      <c r="A511" t="s">
        <v>11</v>
      </c>
      <c r="B511" s="1">
        <v>44377</v>
      </c>
      <c r="C511" s="6">
        <v>261</v>
      </c>
      <c r="D511" s="3">
        <f>LEN(VolByCLient[[#This Row],[CLID]])</f>
        <v>7</v>
      </c>
      <c r="E511" s="3" t="str">
        <f>INDEX(Table6[GEOID],MATCH(VolByCLient[CLID],Table6[right],0))</f>
        <v>GEO1004</v>
      </c>
      <c r="F511" s="3" t="str">
        <f>VLOOKUP(VolByCLient[INDEX MATCH],GEONAMES[[#Headers],[#Data],[GEOID]:[GEONAME]],2,FALSE)</f>
        <v>LATAM</v>
      </c>
      <c r="G511" s="7" t="str">
        <f>"Q"&amp;ROUNDUP(MONTH(VolByCLient[[#This Row],[Date]])/3,0)&amp;" "&amp;YEAR(VolByCLient[[#This Row],[Date]])</f>
        <v>Q2 2021</v>
      </c>
      <c r="H511" s="7" t="str">
        <f>VLOOKUP(VolByCLient[[#This Row],[INDEX MATCH]],GEONAMES[[GEOID]:[GEONAME]],2,FALSE)</f>
        <v>LATAM</v>
      </c>
    </row>
    <row r="512" spans="1:8" x14ac:dyDescent="0.25">
      <c r="A512" t="s">
        <v>11</v>
      </c>
      <c r="B512" s="1">
        <v>44347</v>
      </c>
      <c r="C512" s="6">
        <v>405</v>
      </c>
      <c r="D512" s="3">
        <f>LEN(VolByCLient[[#This Row],[CLID]])</f>
        <v>7</v>
      </c>
      <c r="E512" s="3" t="str">
        <f>INDEX(Table6[GEOID],MATCH(VolByCLient[CLID],Table6[right],0))</f>
        <v>GEO1004</v>
      </c>
      <c r="F512" s="3" t="str">
        <f>VLOOKUP(VolByCLient[INDEX MATCH],GEONAMES[[#Headers],[#Data],[GEOID]:[GEONAME]],2,FALSE)</f>
        <v>LATAM</v>
      </c>
      <c r="G512" s="7" t="str">
        <f>"Q"&amp;ROUNDUP(MONTH(VolByCLient[[#This Row],[Date]])/3,0)&amp;" "&amp;YEAR(VolByCLient[[#This Row],[Date]])</f>
        <v>Q2 2021</v>
      </c>
      <c r="H512" s="7" t="str">
        <f>VLOOKUP(VolByCLient[[#This Row],[INDEX MATCH]],GEONAMES[[GEOID]:[GEONAME]],2,FALSE)</f>
        <v>LATAM</v>
      </c>
    </row>
    <row r="513" spans="1:8" x14ac:dyDescent="0.25">
      <c r="A513" t="s">
        <v>11</v>
      </c>
      <c r="B513" s="1">
        <v>44316</v>
      </c>
      <c r="C513" s="6">
        <v>422</v>
      </c>
      <c r="D513" s="3">
        <f>LEN(VolByCLient[[#This Row],[CLID]])</f>
        <v>7</v>
      </c>
      <c r="E513" s="3" t="str">
        <f>INDEX(Table6[GEOID],MATCH(VolByCLient[CLID],Table6[right],0))</f>
        <v>GEO1004</v>
      </c>
      <c r="F513" s="3" t="str">
        <f>VLOOKUP(VolByCLient[INDEX MATCH],GEONAMES[[#Headers],[#Data],[GEOID]:[GEONAME]],2,FALSE)</f>
        <v>LATAM</v>
      </c>
      <c r="G513" s="7" t="str">
        <f>"Q"&amp;ROUNDUP(MONTH(VolByCLient[[#This Row],[Date]])/3,0)&amp;" "&amp;YEAR(VolByCLient[[#This Row],[Date]])</f>
        <v>Q2 2021</v>
      </c>
      <c r="H513" s="7" t="str">
        <f>VLOOKUP(VolByCLient[[#This Row],[INDEX MATCH]],GEONAMES[[GEOID]:[GEONAME]],2,FALSE)</f>
        <v>LATAM</v>
      </c>
    </row>
    <row r="514" spans="1:8" x14ac:dyDescent="0.25">
      <c r="A514" t="s">
        <v>11</v>
      </c>
      <c r="B514" s="1">
        <v>44286</v>
      </c>
      <c r="C514" s="6">
        <v>390</v>
      </c>
      <c r="D514" s="3">
        <f>LEN(VolByCLient[[#This Row],[CLID]])</f>
        <v>7</v>
      </c>
      <c r="E514" s="3" t="str">
        <f>INDEX(Table6[GEOID],MATCH(VolByCLient[CLID],Table6[right],0))</f>
        <v>GEO1004</v>
      </c>
      <c r="F514" s="3" t="str">
        <f>VLOOKUP(VolByCLient[INDEX MATCH],GEONAMES[[#Headers],[#Data],[GEOID]:[GEONAME]],2,FALSE)</f>
        <v>LATAM</v>
      </c>
      <c r="G514" s="7" t="str">
        <f>"Q"&amp;ROUNDUP(MONTH(VolByCLient[[#This Row],[Date]])/3,0)&amp;" "&amp;YEAR(VolByCLient[[#This Row],[Date]])</f>
        <v>Q1 2021</v>
      </c>
      <c r="H514" s="7" t="str">
        <f>VLOOKUP(VolByCLient[[#This Row],[INDEX MATCH]],GEONAMES[[GEOID]:[GEONAME]],2,FALSE)</f>
        <v>LATAM</v>
      </c>
    </row>
    <row r="515" spans="1:8" x14ac:dyDescent="0.25">
      <c r="A515" t="s">
        <v>11</v>
      </c>
      <c r="B515" s="1">
        <v>44255</v>
      </c>
      <c r="C515" s="6">
        <v>304</v>
      </c>
      <c r="D515" s="3">
        <f>LEN(VolByCLient[[#This Row],[CLID]])</f>
        <v>7</v>
      </c>
      <c r="E515" s="3" t="str">
        <f>INDEX(Table6[GEOID],MATCH(VolByCLient[CLID],Table6[right],0))</f>
        <v>GEO1004</v>
      </c>
      <c r="F515" s="3" t="str">
        <f>VLOOKUP(VolByCLient[INDEX MATCH],GEONAMES[[#Headers],[#Data],[GEOID]:[GEONAME]],2,FALSE)</f>
        <v>LATAM</v>
      </c>
      <c r="G515" s="7" t="str">
        <f>"Q"&amp;ROUNDUP(MONTH(VolByCLient[[#This Row],[Date]])/3,0)&amp;" "&amp;YEAR(VolByCLient[[#This Row],[Date]])</f>
        <v>Q1 2021</v>
      </c>
      <c r="H515" s="7" t="str">
        <f>VLOOKUP(VolByCLient[[#This Row],[INDEX MATCH]],GEONAMES[[GEOID]:[GEONAME]],2,FALSE)</f>
        <v>LATAM</v>
      </c>
    </row>
    <row r="516" spans="1:8" x14ac:dyDescent="0.25">
      <c r="A516" t="s">
        <v>11</v>
      </c>
      <c r="B516" s="1">
        <v>44227</v>
      </c>
      <c r="C516" s="6">
        <v>302</v>
      </c>
      <c r="D516" s="3">
        <f>LEN(VolByCLient[[#This Row],[CLID]])</f>
        <v>7</v>
      </c>
      <c r="E516" s="3" t="str">
        <f>INDEX(Table6[GEOID],MATCH(VolByCLient[CLID],Table6[right],0))</f>
        <v>GEO1004</v>
      </c>
      <c r="F516" s="3" t="str">
        <f>VLOOKUP(VolByCLient[INDEX MATCH],GEONAMES[[#Headers],[#Data],[GEOID]:[GEONAME]],2,FALSE)</f>
        <v>LATAM</v>
      </c>
      <c r="G516" s="7" t="str">
        <f>"Q"&amp;ROUNDUP(MONTH(VolByCLient[[#This Row],[Date]])/3,0)&amp;" "&amp;YEAR(VolByCLient[[#This Row],[Date]])</f>
        <v>Q1 2021</v>
      </c>
      <c r="H516" s="7" t="str">
        <f>VLOOKUP(VolByCLient[[#This Row],[INDEX MATCH]],GEONAMES[[GEOID]:[GEONAME]],2,FALSE)</f>
        <v>LATAM</v>
      </c>
    </row>
    <row r="517" spans="1:8" x14ac:dyDescent="0.25">
      <c r="A517" t="s">
        <v>7</v>
      </c>
      <c r="B517" s="1">
        <v>43861</v>
      </c>
      <c r="C517" s="6">
        <v>30584</v>
      </c>
      <c r="D517" s="3">
        <f>LEN(VolByCLient[[#This Row],[CLID]])</f>
        <v>7</v>
      </c>
      <c r="E517" s="3" t="str">
        <f>INDEX(Table6[GEOID],MATCH(VolByCLient[CLID],Table6[right],0))</f>
        <v>GEO1001</v>
      </c>
      <c r="F517" s="3" t="str">
        <f>VLOOKUP(VolByCLient[INDEX MATCH],GEONAMES[[#Headers],[#Data],[GEOID]:[GEONAME]],2,FALSE)</f>
        <v>NAM</v>
      </c>
      <c r="G517" s="7" t="str">
        <f>"Q"&amp;ROUNDUP(MONTH(VolByCLient[[#This Row],[Date]])/3,0)&amp;" "&amp;YEAR(VolByCLient[[#This Row],[Date]])</f>
        <v>Q1 2020</v>
      </c>
      <c r="H517" s="7" t="str">
        <f>VLOOKUP(VolByCLient[[#This Row],[INDEX MATCH]],GEONAMES[[GEOID]:[GEONAME]],2,FALSE)</f>
        <v>NAM</v>
      </c>
    </row>
    <row r="518" spans="1:8" x14ac:dyDescent="0.25">
      <c r="A518" t="s">
        <v>7</v>
      </c>
      <c r="B518" s="1">
        <v>43890</v>
      </c>
      <c r="C518" s="6">
        <v>27186</v>
      </c>
      <c r="D518" s="3">
        <f>LEN(VolByCLient[[#This Row],[CLID]])</f>
        <v>7</v>
      </c>
      <c r="E518" s="3" t="str">
        <f>INDEX(Table6[GEOID],MATCH(VolByCLient[CLID],Table6[right],0))</f>
        <v>GEO1001</v>
      </c>
      <c r="F518" s="3" t="str">
        <f>VLOOKUP(VolByCLient[INDEX MATCH],GEONAMES[[#Headers],[#Data],[GEOID]:[GEONAME]],2,FALSE)</f>
        <v>NAM</v>
      </c>
      <c r="G518" s="7" t="str">
        <f>"Q"&amp;ROUNDUP(MONTH(VolByCLient[[#This Row],[Date]])/3,0)&amp;" "&amp;YEAR(VolByCLient[[#This Row],[Date]])</f>
        <v>Q1 2020</v>
      </c>
      <c r="H518" s="7" t="str">
        <f>VLOOKUP(VolByCLient[[#This Row],[INDEX MATCH]],GEONAMES[[GEOID]:[GEONAME]],2,FALSE)</f>
        <v>NAM</v>
      </c>
    </row>
    <row r="519" spans="1:8" x14ac:dyDescent="0.25">
      <c r="A519" t="s">
        <v>7</v>
      </c>
      <c r="B519" s="1">
        <v>43921</v>
      </c>
      <c r="C519" s="6">
        <v>37383</v>
      </c>
      <c r="D519" s="3">
        <f>LEN(VolByCLient[[#This Row],[CLID]])</f>
        <v>7</v>
      </c>
      <c r="E519" s="3" t="str">
        <f>INDEX(Table6[GEOID],MATCH(VolByCLient[CLID],Table6[right],0))</f>
        <v>GEO1001</v>
      </c>
      <c r="F519" s="3" t="str">
        <f>VLOOKUP(VolByCLient[INDEX MATCH],GEONAMES[[#Headers],[#Data],[GEOID]:[GEONAME]],2,FALSE)</f>
        <v>NAM</v>
      </c>
      <c r="G519" s="7" t="str">
        <f>"Q"&amp;ROUNDUP(MONTH(VolByCLient[[#This Row],[Date]])/3,0)&amp;" "&amp;YEAR(VolByCLient[[#This Row],[Date]])</f>
        <v>Q1 2020</v>
      </c>
      <c r="H519" s="7" t="str">
        <f>VLOOKUP(VolByCLient[[#This Row],[INDEX MATCH]],GEONAMES[[GEOID]:[GEONAME]],2,FALSE)</f>
        <v>NAM</v>
      </c>
    </row>
    <row r="520" spans="1:8" x14ac:dyDescent="0.25">
      <c r="A520" t="s">
        <v>7</v>
      </c>
      <c r="B520" s="1">
        <v>43951</v>
      </c>
      <c r="C520" s="6">
        <v>37379</v>
      </c>
      <c r="D520" s="3">
        <f>LEN(VolByCLient[[#This Row],[CLID]])</f>
        <v>7</v>
      </c>
      <c r="E520" s="3" t="str">
        <f>INDEX(Table6[GEOID],MATCH(VolByCLient[CLID],Table6[right],0))</f>
        <v>GEO1001</v>
      </c>
      <c r="F520" s="3" t="str">
        <f>VLOOKUP(VolByCLient[INDEX MATCH],GEONAMES[[#Headers],[#Data],[GEOID]:[GEONAME]],2,FALSE)</f>
        <v>NAM</v>
      </c>
      <c r="G520" s="7" t="str">
        <f>"Q"&amp;ROUNDUP(MONTH(VolByCLient[[#This Row],[Date]])/3,0)&amp;" "&amp;YEAR(VolByCLient[[#This Row],[Date]])</f>
        <v>Q2 2020</v>
      </c>
      <c r="H520" s="7" t="str">
        <f>VLOOKUP(VolByCLient[[#This Row],[INDEX MATCH]],GEONAMES[[GEOID]:[GEONAME]],2,FALSE)</f>
        <v>NAM</v>
      </c>
    </row>
    <row r="521" spans="1:8" x14ac:dyDescent="0.25">
      <c r="A521" t="s">
        <v>7</v>
      </c>
      <c r="B521" s="1">
        <v>43982</v>
      </c>
      <c r="C521" s="6">
        <v>40779</v>
      </c>
      <c r="D521" s="3">
        <f>LEN(VolByCLient[[#This Row],[CLID]])</f>
        <v>7</v>
      </c>
      <c r="E521" s="3" t="str">
        <f>INDEX(Table6[GEOID],MATCH(VolByCLient[CLID],Table6[right],0))</f>
        <v>GEO1001</v>
      </c>
      <c r="F521" s="3" t="str">
        <f>VLOOKUP(VolByCLient[INDEX MATCH],GEONAMES[[#Headers],[#Data],[GEOID]:[GEONAME]],2,FALSE)</f>
        <v>NAM</v>
      </c>
      <c r="G521" s="7" t="str">
        <f>"Q"&amp;ROUNDUP(MONTH(VolByCLient[[#This Row],[Date]])/3,0)&amp;" "&amp;YEAR(VolByCLient[[#This Row],[Date]])</f>
        <v>Q2 2020</v>
      </c>
      <c r="H521" s="7" t="str">
        <f>VLOOKUP(VolByCLient[[#This Row],[INDEX MATCH]],GEONAMES[[GEOID]:[GEONAME]],2,FALSE)</f>
        <v>NAM</v>
      </c>
    </row>
    <row r="522" spans="1:8" x14ac:dyDescent="0.25">
      <c r="A522" t="s">
        <v>7</v>
      </c>
      <c r="B522" s="1">
        <v>44012</v>
      </c>
      <c r="C522" s="6">
        <v>23788</v>
      </c>
      <c r="D522" s="3">
        <f>LEN(VolByCLient[[#This Row],[CLID]])</f>
        <v>7</v>
      </c>
      <c r="E522" s="3" t="str">
        <f>INDEX(Table6[GEOID],MATCH(VolByCLient[CLID],Table6[right],0))</f>
        <v>GEO1001</v>
      </c>
      <c r="F522" s="3" t="str">
        <f>VLOOKUP(VolByCLient[INDEX MATCH],GEONAMES[[#Headers],[#Data],[GEOID]:[GEONAME]],2,FALSE)</f>
        <v>NAM</v>
      </c>
      <c r="G522" s="7" t="str">
        <f>"Q"&amp;ROUNDUP(MONTH(VolByCLient[[#This Row],[Date]])/3,0)&amp;" "&amp;YEAR(VolByCLient[[#This Row],[Date]])</f>
        <v>Q2 2020</v>
      </c>
      <c r="H522" s="7" t="str">
        <f>VLOOKUP(VolByCLient[[#This Row],[INDEX MATCH]],GEONAMES[[GEOID]:[GEONAME]],2,FALSE)</f>
        <v>NAM</v>
      </c>
    </row>
    <row r="523" spans="1:8" x14ac:dyDescent="0.25">
      <c r="A523" t="s">
        <v>7</v>
      </c>
      <c r="B523" s="1">
        <v>44043</v>
      </c>
      <c r="C523" s="6">
        <v>27188</v>
      </c>
      <c r="D523" s="3">
        <f>LEN(VolByCLient[[#This Row],[CLID]])</f>
        <v>7</v>
      </c>
      <c r="E523" s="3" t="str">
        <f>INDEX(Table6[GEOID],MATCH(VolByCLient[CLID],Table6[right],0))</f>
        <v>GEO1001</v>
      </c>
      <c r="F523" s="3" t="str">
        <f>VLOOKUP(VolByCLient[INDEX MATCH],GEONAMES[[#Headers],[#Data],[GEOID]:[GEONAME]],2,FALSE)</f>
        <v>NAM</v>
      </c>
      <c r="G523" s="7" t="str">
        <f>"Q"&amp;ROUNDUP(MONTH(VolByCLient[[#This Row],[Date]])/3,0)&amp;" "&amp;YEAR(VolByCLient[[#This Row],[Date]])</f>
        <v>Q3 2020</v>
      </c>
      <c r="H523" s="7" t="str">
        <f>VLOOKUP(VolByCLient[[#This Row],[INDEX MATCH]],GEONAMES[[GEOID]:[GEONAME]],2,FALSE)</f>
        <v>NAM</v>
      </c>
    </row>
    <row r="524" spans="1:8" x14ac:dyDescent="0.25">
      <c r="A524" t="s">
        <v>7</v>
      </c>
      <c r="B524" s="1">
        <v>44074</v>
      </c>
      <c r="C524" s="6">
        <v>16996</v>
      </c>
      <c r="D524" s="3">
        <f>LEN(VolByCLient[[#This Row],[CLID]])</f>
        <v>7</v>
      </c>
      <c r="E524" s="3" t="str">
        <f>INDEX(Table6[GEOID],MATCH(VolByCLient[CLID],Table6[right],0))</f>
        <v>GEO1001</v>
      </c>
      <c r="F524" s="3" t="str">
        <f>VLOOKUP(VolByCLient[INDEX MATCH],GEONAMES[[#Headers],[#Data],[GEOID]:[GEONAME]],2,FALSE)</f>
        <v>NAM</v>
      </c>
      <c r="G524" s="7" t="str">
        <f>"Q"&amp;ROUNDUP(MONTH(VolByCLient[[#This Row],[Date]])/3,0)&amp;" "&amp;YEAR(VolByCLient[[#This Row],[Date]])</f>
        <v>Q3 2020</v>
      </c>
      <c r="H524" s="7" t="str">
        <f>VLOOKUP(VolByCLient[[#This Row],[INDEX MATCH]],GEONAMES[[GEOID]:[GEONAME]],2,FALSE)</f>
        <v>NAM</v>
      </c>
    </row>
    <row r="525" spans="1:8" x14ac:dyDescent="0.25">
      <c r="A525" t="s">
        <v>7</v>
      </c>
      <c r="B525" s="1">
        <v>44104</v>
      </c>
      <c r="C525" s="6">
        <v>23792</v>
      </c>
      <c r="D525" s="3">
        <f>LEN(VolByCLient[[#This Row],[CLID]])</f>
        <v>7</v>
      </c>
      <c r="E525" s="3" t="str">
        <f>INDEX(Table6[GEOID],MATCH(VolByCLient[CLID],Table6[right],0))</f>
        <v>GEO1001</v>
      </c>
      <c r="F525" s="3" t="str">
        <f>VLOOKUP(VolByCLient[INDEX MATCH],GEONAMES[[#Headers],[#Data],[GEOID]:[GEONAME]],2,FALSE)</f>
        <v>NAM</v>
      </c>
      <c r="G525" s="7" t="str">
        <f>"Q"&amp;ROUNDUP(MONTH(VolByCLient[[#This Row],[Date]])/3,0)&amp;" "&amp;YEAR(VolByCLient[[#This Row],[Date]])</f>
        <v>Q3 2020</v>
      </c>
      <c r="H525" s="7" t="str">
        <f>VLOOKUP(VolByCLient[[#This Row],[INDEX MATCH]],GEONAMES[[GEOID]:[GEONAME]],2,FALSE)</f>
        <v>NAM</v>
      </c>
    </row>
    <row r="526" spans="1:8" x14ac:dyDescent="0.25">
      <c r="A526" t="s">
        <v>7</v>
      </c>
      <c r="B526" s="1">
        <v>44135</v>
      </c>
      <c r="C526" s="6">
        <v>20390</v>
      </c>
      <c r="D526" s="3">
        <f>LEN(VolByCLient[[#This Row],[CLID]])</f>
        <v>7</v>
      </c>
      <c r="E526" s="3" t="str">
        <f>INDEX(Table6[GEOID],MATCH(VolByCLient[CLID],Table6[right],0))</f>
        <v>GEO1001</v>
      </c>
      <c r="F526" s="3" t="str">
        <f>VLOOKUP(VolByCLient[INDEX MATCH],GEONAMES[[#Headers],[#Data],[GEOID]:[GEONAME]],2,FALSE)</f>
        <v>NAM</v>
      </c>
      <c r="G526" s="7" t="str">
        <f>"Q"&amp;ROUNDUP(MONTH(VolByCLient[[#This Row],[Date]])/3,0)&amp;" "&amp;YEAR(VolByCLient[[#This Row],[Date]])</f>
        <v>Q4 2020</v>
      </c>
      <c r="H526" s="7" t="str">
        <f>VLOOKUP(VolByCLient[[#This Row],[INDEX MATCH]],GEONAMES[[GEOID]:[GEONAME]],2,FALSE)</f>
        <v>NAM</v>
      </c>
    </row>
    <row r="527" spans="1:8" x14ac:dyDescent="0.25">
      <c r="A527" t="s">
        <v>7</v>
      </c>
      <c r="B527" s="1">
        <v>44165</v>
      </c>
      <c r="C527" s="6">
        <v>30586</v>
      </c>
      <c r="D527" s="3">
        <f>LEN(VolByCLient[[#This Row],[CLID]])</f>
        <v>7</v>
      </c>
      <c r="E527" s="3" t="str">
        <f>INDEX(Table6[GEOID],MATCH(VolByCLient[CLID],Table6[right],0))</f>
        <v>GEO1001</v>
      </c>
      <c r="F527" s="3" t="str">
        <f>VLOOKUP(VolByCLient[INDEX MATCH],GEONAMES[[#Headers],[#Data],[GEOID]:[GEONAME]],2,FALSE)</f>
        <v>NAM</v>
      </c>
      <c r="G527" s="7" t="str">
        <f>"Q"&amp;ROUNDUP(MONTH(VolByCLient[[#This Row],[Date]])/3,0)&amp;" "&amp;YEAR(VolByCLient[[#This Row],[Date]])</f>
        <v>Q4 2020</v>
      </c>
      <c r="H527" s="7" t="str">
        <f>VLOOKUP(VolByCLient[[#This Row],[INDEX MATCH]],GEONAMES[[GEOID]:[GEONAME]],2,FALSE)</f>
        <v>NAM</v>
      </c>
    </row>
    <row r="528" spans="1:8" x14ac:dyDescent="0.25">
      <c r="A528" t="s">
        <v>7</v>
      </c>
      <c r="B528" s="1">
        <v>44196</v>
      </c>
      <c r="C528" s="6">
        <v>23787</v>
      </c>
      <c r="D528" s="3">
        <f>LEN(VolByCLient[[#This Row],[CLID]])</f>
        <v>7</v>
      </c>
      <c r="E528" s="3" t="str">
        <f>INDEX(Table6[GEOID],MATCH(VolByCLient[CLID],Table6[right],0))</f>
        <v>GEO1001</v>
      </c>
      <c r="F528" s="3" t="str">
        <f>VLOOKUP(VolByCLient[INDEX MATCH],GEONAMES[[#Headers],[#Data],[GEOID]:[GEONAME]],2,FALSE)</f>
        <v>NAM</v>
      </c>
      <c r="G528" s="7" t="str">
        <f>"Q"&amp;ROUNDUP(MONTH(VolByCLient[[#This Row],[Date]])/3,0)&amp;" "&amp;YEAR(VolByCLient[[#This Row],[Date]])</f>
        <v>Q4 2020</v>
      </c>
      <c r="H528" s="7" t="str">
        <f>VLOOKUP(VolByCLient[[#This Row],[INDEX MATCH]],GEONAMES[[GEOID]:[GEONAME]],2,FALSE)</f>
        <v>NAM</v>
      </c>
    </row>
    <row r="529" spans="1:8" x14ac:dyDescent="0.25">
      <c r="A529" t="s">
        <v>7</v>
      </c>
      <c r="B529" s="1">
        <v>44377</v>
      </c>
      <c r="C529" s="6">
        <v>24737</v>
      </c>
      <c r="D529" s="3">
        <f>LEN(VolByCLient[[#This Row],[CLID]])</f>
        <v>7</v>
      </c>
      <c r="E529" s="3" t="str">
        <f>INDEX(Table6[GEOID],MATCH(VolByCLient[CLID],Table6[right],0))</f>
        <v>GEO1001</v>
      </c>
      <c r="F529" s="3" t="str">
        <f>VLOOKUP(VolByCLient[INDEX MATCH],GEONAMES[[#Headers],[#Data],[GEOID]:[GEONAME]],2,FALSE)</f>
        <v>NAM</v>
      </c>
      <c r="G529" s="7" t="str">
        <f>"Q"&amp;ROUNDUP(MONTH(VolByCLient[[#This Row],[Date]])/3,0)&amp;" "&amp;YEAR(VolByCLient[[#This Row],[Date]])</f>
        <v>Q2 2021</v>
      </c>
      <c r="H529" s="7" t="str">
        <f>VLOOKUP(VolByCLient[[#This Row],[INDEX MATCH]],GEONAMES[[GEOID]:[GEONAME]],2,FALSE)</f>
        <v>NAM</v>
      </c>
    </row>
    <row r="530" spans="1:8" x14ac:dyDescent="0.25">
      <c r="A530" t="s">
        <v>7</v>
      </c>
      <c r="B530" s="1">
        <v>44347</v>
      </c>
      <c r="C530" s="6">
        <v>41598</v>
      </c>
      <c r="D530" s="3">
        <f>LEN(VolByCLient[[#This Row],[CLID]])</f>
        <v>7</v>
      </c>
      <c r="E530" s="3" t="str">
        <f>INDEX(Table6[GEOID],MATCH(VolByCLient[CLID],Table6[right],0))</f>
        <v>GEO1001</v>
      </c>
      <c r="F530" s="3" t="str">
        <f>VLOOKUP(VolByCLient[INDEX MATCH],GEONAMES[[#Headers],[#Data],[GEOID]:[GEONAME]],2,FALSE)</f>
        <v>NAM</v>
      </c>
      <c r="G530" s="7" t="str">
        <f>"Q"&amp;ROUNDUP(MONTH(VolByCLient[[#This Row],[Date]])/3,0)&amp;" "&amp;YEAR(VolByCLient[[#This Row],[Date]])</f>
        <v>Q2 2021</v>
      </c>
      <c r="H530" s="7" t="str">
        <f>VLOOKUP(VolByCLient[[#This Row],[INDEX MATCH]],GEONAMES[[GEOID]:[GEONAME]],2,FALSE)</f>
        <v>NAM</v>
      </c>
    </row>
    <row r="531" spans="1:8" x14ac:dyDescent="0.25">
      <c r="A531" t="s">
        <v>7</v>
      </c>
      <c r="B531" s="1">
        <v>44316</v>
      </c>
      <c r="C531" s="6">
        <v>38878</v>
      </c>
      <c r="D531" s="3">
        <f>LEN(VolByCLient[[#This Row],[CLID]])</f>
        <v>7</v>
      </c>
      <c r="E531" s="3" t="str">
        <f>INDEX(Table6[GEOID],MATCH(VolByCLient[CLID],Table6[right],0))</f>
        <v>GEO1001</v>
      </c>
      <c r="F531" s="3" t="str">
        <f>VLOOKUP(VolByCLient[INDEX MATCH],GEONAMES[[#Headers],[#Data],[GEOID]:[GEONAME]],2,FALSE)</f>
        <v>NAM</v>
      </c>
      <c r="G531" s="7" t="str">
        <f>"Q"&amp;ROUNDUP(MONTH(VolByCLient[[#This Row],[Date]])/3,0)&amp;" "&amp;YEAR(VolByCLient[[#This Row],[Date]])</f>
        <v>Q2 2021</v>
      </c>
      <c r="H531" s="7" t="str">
        <f>VLOOKUP(VolByCLient[[#This Row],[INDEX MATCH]],GEONAMES[[GEOID]:[GEONAME]],2,FALSE)</f>
        <v>NAM</v>
      </c>
    </row>
    <row r="532" spans="1:8" x14ac:dyDescent="0.25">
      <c r="A532" t="s">
        <v>7</v>
      </c>
      <c r="B532" s="1">
        <v>44286</v>
      </c>
      <c r="C532" s="6">
        <v>39253</v>
      </c>
      <c r="D532" s="3">
        <f>LEN(VolByCLient[[#This Row],[CLID]])</f>
        <v>7</v>
      </c>
      <c r="E532" s="3" t="str">
        <f>INDEX(Table6[GEOID],MATCH(VolByCLient[CLID],Table6[right],0))</f>
        <v>GEO1001</v>
      </c>
      <c r="F532" s="3" t="str">
        <f>VLOOKUP(VolByCLient[INDEX MATCH],GEONAMES[[#Headers],[#Data],[GEOID]:[GEONAME]],2,FALSE)</f>
        <v>NAM</v>
      </c>
      <c r="G532" s="7" t="str">
        <f>"Q"&amp;ROUNDUP(MONTH(VolByCLient[[#This Row],[Date]])/3,0)&amp;" "&amp;YEAR(VolByCLient[[#This Row],[Date]])</f>
        <v>Q1 2021</v>
      </c>
      <c r="H532" s="7" t="str">
        <f>VLOOKUP(VolByCLient[[#This Row],[INDEX MATCH]],GEONAMES[[GEOID]:[GEONAME]],2,FALSE)</f>
        <v>NAM</v>
      </c>
    </row>
    <row r="533" spans="1:8" x14ac:dyDescent="0.25">
      <c r="A533" t="s">
        <v>7</v>
      </c>
      <c r="B533" s="1">
        <v>44255</v>
      </c>
      <c r="C533" s="6">
        <v>27048</v>
      </c>
      <c r="D533" s="3">
        <f>LEN(VolByCLient[[#This Row],[CLID]])</f>
        <v>7</v>
      </c>
      <c r="E533" s="3" t="str">
        <f>INDEX(Table6[GEOID],MATCH(VolByCLient[CLID],Table6[right],0))</f>
        <v>GEO1001</v>
      </c>
      <c r="F533" s="3" t="str">
        <f>VLOOKUP(VolByCLient[INDEX MATCH],GEONAMES[[#Headers],[#Data],[GEOID]:[GEONAME]],2,FALSE)</f>
        <v>NAM</v>
      </c>
      <c r="G533" s="7" t="str">
        <f>"Q"&amp;ROUNDUP(MONTH(VolByCLient[[#This Row],[Date]])/3,0)&amp;" "&amp;YEAR(VolByCLient[[#This Row],[Date]])</f>
        <v>Q1 2021</v>
      </c>
      <c r="H533" s="7" t="str">
        <f>VLOOKUP(VolByCLient[[#This Row],[INDEX MATCH]],GEONAMES[[GEOID]:[GEONAME]],2,FALSE)</f>
        <v>NAM</v>
      </c>
    </row>
    <row r="534" spans="1:8" x14ac:dyDescent="0.25">
      <c r="A534" t="s">
        <v>7</v>
      </c>
      <c r="B534" s="1">
        <v>44227</v>
      </c>
      <c r="C534" s="6">
        <v>32111</v>
      </c>
      <c r="D534" s="3">
        <f>LEN(VolByCLient[[#This Row],[CLID]])</f>
        <v>7</v>
      </c>
      <c r="E534" s="3" t="str">
        <f>INDEX(Table6[GEOID],MATCH(VolByCLient[CLID],Table6[right],0))</f>
        <v>GEO1001</v>
      </c>
      <c r="F534" s="3" t="str">
        <f>VLOOKUP(VolByCLient[INDEX MATCH],GEONAMES[[#Headers],[#Data],[GEOID]:[GEONAME]],2,FALSE)</f>
        <v>NAM</v>
      </c>
      <c r="G534" s="7" t="str">
        <f>"Q"&amp;ROUNDUP(MONTH(VolByCLient[[#This Row],[Date]])/3,0)&amp;" "&amp;YEAR(VolByCLient[[#This Row],[Date]])</f>
        <v>Q1 2021</v>
      </c>
      <c r="H534" s="7" t="str">
        <f>VLOOKUP(VolByCLient[[#This Row],[INDEX MATCH]],GEONAMES[[GEOID]:[GEONAME]],2,FALSE)</f>
        <v>NAM</v>
      </c>
    </row>
    <row r="535" spans="1:8" x14ac:dyDescent="0.25">
      <c r="A535" t="s">
        <v>31</v>
      </c>
      <c r="B535" s="1">
        <v>43861</v>
      </c>
      <c r="C535" s="6">
        <v>866</v>
      </c>
      <c r="D535" s="3">
        <f>LEN(VolByCLient[[#This Row],[CLID]])</f>
        <v>7</v>
      </c>
      <c r="E535" s="3" t="str">
        <f>INDEX(Table6[GEOID],MATCH(VolByCLient[CLID],Table6[right],0))</f>
        <v>GEO1003</v>
      </c>
      <c r="F535" s="3" t="str">
        <f>VLOOKUP(VolByCLient[INDEX MATCH],GEONAMES[[#Headers],[#Data],[GEOID]:[GEONAME]],2,FALSE)</f>
        <v>EMEA</v>
      </c>
      <c r="G535" s="7" t="str">
        <f>"Q"&amp;ROUNDUP(MONTH(VolByCLient[[#This Row],[Date]])/3,0)&amp;" "&amp;YEAR(VolByCLient[[#This Row],[Date]])</f>
        <v>Q1 2020</v>
      </c>
      <c r="H535" s="7" t="str">
        <f>VLOOKUP(VolByCLient[[#This Row],[INDEX MATCH]],GEONAMES[[GEOID]:[GEONAME]],2,FALSE)</f>
        <v>EMEA</v>
      </c>
    </row>
    <row r="536" spans="1:8" x14ac:dyDescent="0.25">
      <c r="A536" t="s">
        <v>31</v>
      </c>
      <c r="B536" s="1">
        <v>43890</v>
      </c>
      <c r="C536" s="6">
        <v>1101</v>
      </c>
      <c r="D536" s="3">
        <f>LEN(VolByCLient[[#This Row],[CLID]])</f>
        <v>7</v>
      </c>
      <c r="E536" s="3" t="str">
        <f>INDEX(Table6[GEOID],MATCH(VolByCLient[CLID],Table6[right],0))</f>
        <v>GEO1003</v>
      </c>
      <c r="F536" s="3" t="str">
        <f>VLOOKUP(VolByCLient[INDEX MATCH],GEONAMES[[#Headers],[#Data],[GEOID]:[GEONAME]],2,FALSE)</f>
        <v>EMEA</v>
      </c>
      <c r="G536" s="7" t="str">
        <f>"Q"&amp;ROUNDUP(MONTH(VolByCLient[[#This Row],[Date]])/3,0)&amp;" "&amp;YEAR(VolByCLient[[#This Row],[Date]])</f>
        <v>Q1 2020</v>
      </c>
      <c r="H536" s="7" t="str">
        <f>VLOOKUP(VolByCLient[[#This Row],[INDEX MATCH]],GEONAMES[[GEOID]:[GEONAME]],2,FALSE)</f>
        <v>EMEA</v>
      </c>
    </row>
    <row r="537" spans="1:8" x14ac:dyDescent="0.25">
      <c r="A537" t="s">
        <v>31</v>
      </c>
      <c r="B537" s="1">
        <v>43921</v>
      </c>
      <c r="C537" s="6">
        <v>1103</v>
      </c>
      <c r="D537" s="3">
        <f>LEN(VolByCLient[[#This Row],[CLID]])</f>
        <v>7</v>
      </c>
      <c r="E537" s="3" t="str">
        <f>INDEX(Table6[GEOID],MATCH(VolByCLient[CLID],Table6[right],0))</f>
        <v>GEO1003</v>
      </c>
      <c r="F537" s="3" t="str">
        <f>VLOOKUP(VolByCLient[INDEX MATCH],GEONAMES[[#Headers],[#Data],[GEOID]:[GEONAME]],2,FALSE)</f>
        <v>EMEA</v>
      </c>
      <c r="G537" s="7" t="str">
        <f>"Q"&amp;ROUNDUP(MONTH(VolByCLient[[#This Row],[Date]])/3,0)&amp;" "&amp;YEAR(VolByCLient[[#This Row],[Date]])</f>
        <v>Q1 2020</v>
      </c>
      <c r="H537" s="7" t="str">
        <f>VLOOKUP(VolByCLient[[#This Row],[INDEX MATCH]],GEONAMES[[GEOID]:[GEONAME]],2,FALSE)</f>
        <v>EMEA</v>
      </c>
    </row>
    <row r="538" spans="1:8" x14ac:dyDescent="0.25">
      <c r="A538" t="s">
        <v>31</v>
      </c>
      <c r="B538" s="1">
        <v>43951</v>
      </c>
      <c r="C538" s="6">
        <v>1447</v>
      </c>
      <c r="D538" s="3">
        <f>LEN(VolByCLient[[#This Row],[CLID]])</f>
        <v>7</v>
      </c>
      <c r="E538" s="3" t="str">
        <f>INDEX(Table6[GEOID],MATCH(VolByCLient[CLID],Table6[right],0))</f>
        <v>GEO1003</v>
      </c>
      <c r="F538" s="3" t="str">
        <f>VLOOKUP(VolByCLient[INDEX MATCH],GEONAMES[[#Headers],[#Data],[GEOID]:[GEONAME]],2,FALSE)</f>
        <v>EMEA</v>
      </c>
      <c r="G538" s="7" t="str">
        <f>"Q"&amp;ROUNDUP(MONTH(VolByCLient[[#This Row],[Date]])/3,0)&amp;" "&amp;YEAR(VolByCLient[[#This Row],[Date]])</f>
        <v>Q2 2020</v>
      </c>
      <c r="H538" s="7" t="str">
        <f>VLOOKUP(VolByCLient[[#This Row],[INDEX MATCH]],GEONAMES[[GEOID]:[GEONAME]],2,FALSE)</f>
        <v>EMEA</v>
      </c>
    </row>
    <row r="539" spans="1:8" x14ac:dyDescent="0.25">
      <c r="A539" t="s">
        <v>31</v>
      </c>
      <c r="B539" s="1">
        <v>43982</v>
      </c>
      <c r="C539" s="6">
        <v>1213</v>
      </c>
      <c r="D539" s="3">
        <f>LEN(VolByCLient[[#This Row],[CLID]])</f>
        <v>7</v>
      </c>
      <c r="E539" s="3" t="str">
        <f>INDEX(Table6[GEOID],MATCH(VolByCLient[CLID],Table6[right],0))</f>
        <v>GEO1003</v>
      </c>
      <c r="F539" s="3" t="str">
        <f>VLOOKUP(VolByCLient[INDEX MATCH],GEONAMES[[#Headers],[#Data],[GEOID]:[GEONAME]],2,FALSE)</f>
        <v>EMEA</v>
      </c>
      <c r="G539" s="7" t="str">
        <f>"Q"&amp;ROUNDUP(MONTH(VolByCLient[[#This Row],[Date]])/3,0)&amp;" "&amp;YEAR(VolByCLient[[#This Row],[Date]])</f>
        <v>Q2 2020</v>
      </c>
      <c r="H539" s="7" t="str">
        <f>VLOOKUP(VolByCLient[[#This Row],[INDEX MATCH]],GEONAMES[[GEOID]:[GEONAME]],2,FALSE)</f>
        <v>EMEA</v>
      </c>
    </row>
    <row r="540" spans="1:8" x14ac:dyDescent="0.25">
      <c r="A540" t="s">
        <v>31</v>
      </c>
      <c r="B540" s="1">
        <v>44012</v>
      </c>
      <c r="C540" s="6">
        <v>988</v>
      </c>
      <c r="D540" s="3">
        <f>LEN(VolByCLient[[#This Row],[CLID]])</f>
        <v>7</v>
      </c>
      <c r="E540" s="3" t="str">
        <f>INDEX(Table6[GEOID],MATCH(VolByCLient[CLID],Table6[right],0))</f>
        <v>GEO1003</v>
      </c>
      <c r="F540" s="3" t="str">
        <f>VLOOKUP(VolByCLient[INDEX MATCH],GEONAMES[[#Headers],[#Data],[GEOID]:[GEONAME]],2,FALSE)</f>
        <v>EMEA</v>
      </c>
      <c r="G540" s="7" t="str">
        <f>"Q"&amp;ROUNDUP(MONTH(VolByCLient[[#This Row],[Date]])/3,0)&amp;" "&amp;YEAR(VolByCLient[[#This Row],[Date]])</f>
        <v>Q2 2020</v>
      </c>
      <c r="H540" s="7" t="str">
        <f>VLOOKUP(VolByCLient[[#This Row],[INDEX MATCH]],GEONAMES[[GEOID]:[GEONAME]],2,FALSE)</f>
        <v>EMEA</v>
      </c>
    </row>
    <row r="541" spans="1:8" x14ac:dyDescent="0.25">
      <c r="A541" t="s">
        <v>31</v>
      </c>
      <c r="B541" s="1">
        <v>44043</v>
      </c>
      <c r="C541" s="6">
        <v>752</v>
      </c>
      <c r="D541" s="3">
        <f>LEN(VolByCLient[[#This Row],[CLID]])</f>
        <v>7</v>
      </c>
      <c r="E541" s="3" t="str">
        <f>INDEX(Table6[GEOID],MATCH(VolByCLient[CLID],Table6[right],0))</f>
        <v>GEO1003</v>
      </c>
      <c r="F541" s="3" t="str">
        <f>VLOOKUP(VolByCLient[INDEX MATCH],GEONAMES[[#Headers],[#Data],[GEOID]:[GEONAME]],2,FALSE)</f>
        <v>EMEA</v>
      </c>
      <c r="G541" s="7" t="str">
        <f>"Q"&amp;ROUNDUP(MONTH(VolByCLient[[#This Row],[Date]])/3,0)&amp;" "&amp;YEAR(VolByCLient[[#This Row],[Date]])</f>
        <v>Q3 2020</v>
      </c>
      <c r="H541" s="7" t="str">
        <f>VLOOKUP(VolByCLient[[#This Row],[INDEX MATCH]],GEONAMES[[GEOID]:[GEONAME]],2,FALSE)</f>
        <v>EMEA</v>
      </c>
    </row>
    <row r="542" spans="1:8" x14ac:dyDescent="0.25">
      <c r="A542" t="s">
        <v>31</v>
      </c>
      <c r="B542" s="1">
        <v>44074</v>
      </c>
      <c r="C542" s="6">
        <v>756</v>
      </c>
      <c r="D542" s="3">
        <f>LEN(VolByCLient[[#This Row],[CLID]])</f>
        <v>7</v>
      </c>
      <c r="E542" s="3" t="str">
        <f>INDEX(Table6[GEOID],MATCH(VolByCLient[CLID],Table6[right],0))</f>
        <v>GEO1003</v>
      </c>
      <c r="F542" s="3" t="str">
        <f>VLOOKUP(VolByCLient[INDEX MATCH],GEONAMES[[#Headers],[#Data],[GEOID]:[GEONAME]],2,FALSE)</f>
        <v>EMEA</v>
      </c>
      <c r="G542" s="7" t="str">
        <f>"Q"&amp;ROUNDUP(MONTH(VolByCLient[[#This Row],[Date]])/3,0)&amp;" "&amp;YEAR(VolByCLient[[#This Row],[Date]])</f>
        <v>Q3 2020</v>
      </c>
      <c r="H542" s="7" t="str">
        <f>VLOOKUP(VolByCLient[[#This Row],[INDEX MATCH]],GEONAMES[[GEOID]:[GEONAME]],2,FALSE)</f>
        <v>EMEA</v>
      </c>
    </row>
    <row r="543" spans="1:8" x14ac:dyDescent="0.25">
      <c r="A543" t="s">
        <v>31</v>
      </c>
      <c r="B543" s="1">
        <v>44104</v>
      </c>
      <c r="C543" s="6">
        <v>641</v>
      </c>
      <c r="D543" s="3">
        <f>LEN(VolByCLient[[#This Row],[CLID]])</f>
        <v>7</v>
      </c>
      <c r="E543" s="3" t="str">
        <f>INDEX(Table6[GEOID],MATCH(VolByCLient[CLID],Table6[right],0))</f>
        <v>GEO1003</v>
      </c>
      <c r="F543" s="3" t="str">
        <f>VLOOKUP(VolByCLient[INDEX MATCH],GEONAMES[[#Headers],[#Data],[GEOID]:[GEONAME]],2,FALSE)</f>
        <v>EMEA</v>
      </c>
      <c r="G543" s="7" t="str">
        <f>"Q"&amp;ROUNDUP(MONTH(VolByCLient[[#This Row],[Date]])/3,0)&amp;" "&amp;YEAR(VolByCLient[[#This Row],[Date]])</f>
        <v>Q3 2020</v>
      </c>
      <c r="H543" s="7" t="str">
        <f>VLOOKUP(VolByCLient[[#This Row],[INDEX MATCH]],GEONAMES[[GEOID]:[GEONAME]],2,FALSE)</f>
        <v>EMEA</v>
      </c>
    </row>
    <row r="544" spans="1:8" x14ac:dyDescent="0.25">
      <c r="A544" t="s">
        <v>31</v>
      </c>
      <c r="B544" s="1">
        <v>44135</v>
      </c>
      <c r="C544" s="6">
        <v>867</v>
      </c>
      <c r="D544" s="3">
        <f>LEN(VolByCLient[[#This Row],[CLID]])</f>
        <v>7</v>
      </c>
      <c r="E544" s="3" t="str">
        <f>INDEX(Table6[GEOID],MATCH(VolByCLient[CLID],Table6[right],0))</f>
        <v>GEO1003</v>
      </c>
      <c r="F544" s="3" t="str">
        <f>VLOOKUP(VolByCLient[INDEX MATCH],GEONAMES[[#Headers],[#Data],[GEOID]:[GEONAME]],2,FALSE)</f>
        <v>EMEA</v>
      </c>
      <c r="G544" s="7" t="str">
        <f>"Q"&amp;ROUNDUP(MONTH(VolByCLient[[#This Row],[Date]])/3,0)&amp;" "&amp;YEAR(VolByCLient[[#This Row],[Date]])</f>
        <v>Q4 2020</v>
      </c>
      <c r="H544" s="7" t="str">
        <f>VLOOKUP(VolByCLient[[#This Row],[INDEX MATCH]],GEONAMES[[GEOID]:[GEONAME]],2,FALSE)</f>
        <v>EMEA</v>
      </c>
    </row>
    <row r="545" spans="1:8" x14ac:dyDescent="0.25">
      <c r="A545" t="s">
        <v>31</v>
      </c>
      <c r="B545" s="1">
        <v>44165</v>
      </c>
      <c r="C545" s="6">
        <v>866</v>
      </c>
      <c r="D545" s="3">
        <f>LEN(VolByCLient[[#This Row],[CLID]])</f>
        <v>7</v>
      </c>
      <c r="E545" s="3" t="str">
        <f>INDEX(Table6[GEOID],MATCH(VolByCLient[CLID],Table6[right],0))</f>
        <v>GEO1003</v>
      </c>
      <c r="F545" s="3" t="str">
        <f>VLOOKUP(VolByCLient[INDEX MATCH],GEONAMES[[#Headers],[#Data],[GEOID]:[GEONAME]],2,FALSE)</f>
        <v>EMEA</v>
      </c>
      <c r="G545" s="7" t="str">
        <f>"Q"&amp;ROUNDUP(MONTH(VolByCLient[[#This Row],[Date]])/3,0)&amp;" "&amp;YEAR(VolByCLient[[#This Row],[Date]])</f>
        <v>Q4 2020</v>
      </c>
      <c r="H545" s="7" t="str">
        <f>VLOOKUP(VolByCLient[[#This Row],[INDEX MATCH]],GEONAMES[[GEOID]:[GEONAME]],2,FALSE)</f>
        <v>EMEA</v>
      </c>
    </row>
    <row r="546" spans="1:8" x14ac:dyDescent="0.25">
      <c r="A546" t="s">
        <v>31</v>
      </c>
      <c r="B546" s="1">
        <v>44196</v>
      </c>
      <c r="C546" s="6">
        <v>986</v>
      </c>
      <c r="D546" s="3">
        <f>LEN(VolByCLient[[#This Row],[CLID]])</f>
        <v>7</v>
      </c>
      <c r="E546" s="3" t="str">
        <f>INDEX(Table6[GEOID],MATCH(VolByCLient[CLID],Table6[right],0))</f>
        <v>GEO1003</v>
      </c>
      <c r="F546" s="3" t="str">
        <f>VLOOKUP(VolByCLient[INDEX MATCH],GEONAMES[[#Headers],[#Data],[GEOID]:[GEONAME]],2,FALSE)</f>
        <v>EMEA</v>
      </c>
      <c r="G546" s="7" t="str">
        <f>"Q"&amp;ROUNDUP(MONTH(VolByCLient[[#This Row],[Date]])/3,0)&amp;" "&amp;YEAR(VolByCLient[[#This Row],[Date]])</f>
        <v>Q4 2020</v>
      </c>
      <c r="H546" s="7" t="str">
        <f>VLOOKUP(VolByCLient[[#This Row],[INDEX MATCH]],GEONAMES[[GEOID]:[GEONAME]],2,FALSE)</f>
        <v>EMEA</v>
      </c>
    </row>
    <row r="547" spans="1:8" x14ac:dyDescent="0.25">
      <c r="A547" t="s">
        <v>31</v>
      </c>
      <c r="B547" s="1">
        <v>44377</v>
      </c>
      <c r="C547" s="6">
        <v>997</v>
      </c>
      <c r="D547" s="3">
        <f>LEN(VolByCLient[[#This Row],[CLID]])</f>
        <v>7</v>
      </c>
      <c r="E547" s="3" t="str">
        <f>INDEX(Table6[GEOID],MATCH(VolByCLient[CLID],Table6[right],0))</f>
        <v>GEO1003</v>
      </c>
      <c r="F547" s="3" t="str">
        <f>VLOOKUP(VolByCLient[INDEX MATCH],GEONAMES[[#Headers],[#Data],[GEOID]:[GEONAME]],2,FALSE)</f>
        <v>EMEA</v>
      </c>
      <c r="G547" s="7" t="str">
        <f>"Q"&amp;ROUNDUP(MONTH(VolByCLient[[#This Row],[Date]])/3,0)&amp;" "&amp;YEAR(VolByCLient[[#This Row],[Date]])</f>
        <v>Q2 2021</v>
      </c>
      <c r="H547" s="7" t="str">
        <f>VLOOKUP(VolByCLient[[#This Row],[INDEX MATCH]],GEONAMES[[GEOID]:[GEONAME]],2,FALSE)</f>
        <v>EMEA</v>
      </c>
    </row>
    <row r="548" spans="1:8" x14ac:dyDescent="0.25">
      <c r="A548" t="s">
        <v>31</v>
      </c>
      <c r="B548" s="1">
        <v>44347</v>
      </c>
      <c r="C548" s="6">
        <v>1206</v>
      </c>
      <c r="D548" s="3">
        <f>LEN(VolByCLient[[#This Row],[CLID]])</f>
        <v>7</v>
      </c>
      <c r="E548" s="3" t="str">
        <f>INDEX(Table6[GEOID],MATCH(VolByCLient[CLID],Table6[right],0))</f>
        <v>GEO1003</v>
      </c>
      <c r="F548" s="3" t="str">
        <f>VLOOKUP(VolByCLient[INDEX MATCH],GEONAMES[[#Headers],[#Data],[GEOID]:[GEONAME]],2,FALSE)</f>
        <v>EMEA</v>
      </c>
      <c r="G548" s="7" t="str">
        <f>"Q"&amp;ROUNDUP(MONTH(VolByCLient[[#This Row],[Date]])/3,0)&amp;" "&amp;YEAR(VolByCLient[[#This Row],[Date]])</f>
        <v>Q2 2021</v>
      </c>
      <c r="H548" s="7" t="str">
        <f>VLOOKUP(VolByCLient[[#This Row],[INDEX MATCH]],GEONAMES[[GEOID]:[GEONAME]],2,FALSE)</f>
        <v>EMEA</v>
      </c>
    </row>
    <row r="549" spans="1:8" x14ac:dyDescent="0.25">
      <c r="A549" t="s">
        <v>31</v>
      </c>
      <c r="B549" s="1">
        <v>44316</v>
      </c>
      <c r="C549" s="6">
        <v>1519</v>
      </c>
      <c r="D549" s="3">
        <f>LEN(VolByCLient[[#This Row],[CLID]])</f>
        <v>7</v>
      </c>
      <c r="E549" s="3" t="str">
        <f>INDEX(Table6[GEOID],MATCH(VolByCLient[CLID],Table6[right],0))</f>
        <v>GEO1003</v>
      </c>
      <c r="F549" s="3" t="str">
        <f>VLOOKUP(VolByCLient[INDEX MATCH],GEONAMES[[#Headers],[#Data],[GEOID]:[GEONAME]],2,FALSE)</f>
        <v>EMEA</v>
      </c>
      <c r="G549" s="7" t="str">
        <f>"Q"&amp;ROUNDUP(MONTH(VolByCLient[[#This Row],[Date]])/3,0)&amp;" "&amp;YEAR(VolByCLient[[#This Row],[Date]])</f>
        <v>Q2 2021</v>
      </c>
      <c r="H549" s="7" t="str">
        <f>VLOOKUP(VolByCLient[[#This Row],[INDEX MATCH]],GEONAMES[[GEOID]:[GEONAME]],2,FALSE)</f>
        <v>EMEA</v>
      </c>
    </row>
    <row r="550" spans="1:8" x14ac:dyDescent="0.25">
      <c r="A550" t="s">
        <v>31</v>
      </c>
      <c r="B550" s="1">
        <v>44286</v>
      </c>
      <c r="C550" s="6">
        <v>1096</v>
      </c>
      <c r="D550" s="3">
        <f>LEN(VolByCLient[[#This Row],[CLID]])</f>
        <v>7</v>
      </c>
      <c r="E550" s="3" t="str">
        <f>INDEX(Table6[GEOID],MATCH(VolByCLient[CLID],Table6[right],0))</f>
        <v>GEO1003</v>
      </c>
      <c r="F550" s="3" t="str">
        <f>VLOOKUP(VolByCLient[INDEX MATCH],GEONAMES[[#Headers],[#Data],[GEOID]:[GEONAME]],2,FALSE)</f>
        <v>EMEA</v>
      </c>
      <c r="G550" s="7" t="str">
        <f>"Q"&amp;ROUNDUP(MONTH(VolByCLient[[#This Row],[Date]])/3,0)&amp;" "&amp;YEAR(VolByCLient[[#This Row],[Date]])</f>
        <v>Q1 2021</v>
      </c>
      <c r="H550" s="7" t="str">
        <f>VLOOKUP(VolByCLient[[#This Row],[INDEX MATCH]],GEONAMES[[GEOID]:[GEONAME]],2,FALSE)</f>
        <v>EMEA</v>
      </c>
    </row>
    <row r="551" spans="1:8" x14ac:dyDescent="0.25">
      <c r="A551" t="s">
        <v>31</v>
      </c>
      <c r="B551" s="1">
        <v>44255</v>
      </c>
      <c r="C551" s="6">
        <v>1110</v>
      </c>
      <c r="D551" s="3">
        <f>LEN(VolByCLient[[#This Row],[CLID]])</f>
        <v>7</v>
      </c>
      <c r="E551" s="3" t="str">
        <f>INDEX(Table6[GEOID],MATCH(VolByCLient[CLID],Table6[right],0))</f>
        <v>GEO1003</v>
      </c>
      <c r="F551" s="3" t="str">
        <f>VLOOKUP(VolByCLient[INDEX MATCH],GEONAMES[[#Headers],[#Data],[GEOID]:[GEONAME]],2,FALSE)</f>
        <v>EMEA</v>
      </c>
      <c r="G551" s="7" t="str">
        <f>"Q"&amp;ROUNDUP(MONTH(VolByCLient[[#This Row],[Date]])/3,0)&amp;" "&amp;YEAR(VolByCLient[[#This Row],[Date]])</f>
        <v>Q1 2021</v>
      </c>
      <c r="H551" s="7" t="str">
        <f>VLOOKUP(VolByCLient[[#This Row],[INDEX MATCH]],GEONAMES[[GEOID]:[GEONAME]],2,FALSE)</f>
        <v>EMEA</v>
      </c>
    </row>
    <row r="552" spans="1:8" x14ac:dyDescent="0.25">
      <c r="A552" t="s">
        <v>31</v>
      </c>
      <c r="B552" s="1">
        <v>44227</v>
      </c>
      <c r="C552" s="6">
        <v>880</v>
      </c>
      <c r="D552" s="3">
        <f>LEN(VolByCLient[[#This Row],[CLID]])</f>
        <v>7</v>
      </c>
      <c r="E552" s="3" t="str">
        <f>INDEX(Table6[GEOID],MATCH(VolByCLient[CLID],Table6[right],0))</f>
        <v>GEO1003</v>
      </c>
      <c r="F552" s="3" t="str">
        <f>VLOOKUP(VolByCLient[INDEX MATCH],GEONAMES[[#Headers],[#Data],[GEOID]:[GEONAME]],2,FALSE)</f>
        <v>EMEA</v>
      </c>
      <c r="G552" s="7" t="str">
        <f>"Q"&amp;ROUNDUP(MONTH(VolByCLient[[#This Row],[Date]])/3,0)&amp;" "&amp;YEAR(VolByCLient[[#This Row],[Date]])</f>
        <v>Q1 2021</v>
      </c>
      <c r="H552" s="7" t="str">
        <f>VLOOKUP(VolByCLient[[#This Row],[INDEX MATCH]],GEONAMES[[GEOID]:[GEONAME]],2,FALSE)</f>
        <v>EMEA</v>
      </c>
    </row>
    <row r="553" spans="1:8" x14ac:dyDescent="0.25">
      <c r="A553" t="s">
        <v>53</v>
      </c>
      <c r="B553" s="1">
        <v>43861</v>
      </c>
      <c r="C553" s="6">
        <v>9422</v>
      </c>
      <c r="D553" s="3">
        <f>LEN(VolByCLient[[#This Row],[CLID]])</f>
        <v>7</v>
      </c>
      <c r="E553" s="3" t="str">
        <f>INDEX(Table6[GEOID],MATCH(VolByCLient[CLID],Table6[right],0))</f>
        <v>GEO1002</v>
      </c>
      <c r="F553" s="3" t="str">
        <f>VLOOKUP(VolByCLient[INDEX MATCH],GEONAMES[[#Headers],[#Data],[GEOID]:[GEONAME]],2,FALSE)</f>
        <v>APAC</v>
      </c>
      <c r="G553" s="7" t="str">
        <f>"Q"&amp;ROUNDUP(MONTH(VolByCLient[[#This Row],[Date]])/3,0)&amp;" "&amp;YEAR(VolByCLient[[#This Row],[Date]])</f>
        <v>Q1 2020</v>
      </c>
      <c r="H553" s="7" t="str">
        <f>VLOOKUP(VolByCLient[[#This Row],[INDEX MATCH]],GEONAMES[[GEOID]:[GEONAME]],2,FALSE)</f>
        <v>APAC</v>
      </c>
    </row>
    <row r="554" spans="1:8" x14ac:dyDescent="0.25">
      <c r="A554" t="s">
        <v>53</v>
      </c>
      <c r="B554" s="1">
        <v>43890</v>
      </c>
      <c r="C554" s="6">
        <v>7438</v>
      </c>
      <c r="D554" s="3">
        <f>LEN(VolByCLient[[#This Row],[CLID]])</f>
        <v>7</v>
      </c>
      <c r="E554" s="3" t="str">
        <f>INDEX(Table6[GEOID],MATCH(VolByCLient[CLID],Table6[right],0))</f>
        <v>GEO1002</v>
      </c>
      <c r="F554" s="3" t="str">
        <f>VLOOKUP(VolByCLient[INDEX MATCH],GEONAMES[[#Headers],[#Data],[GEOID]:[GEONAME]],2,FALSE)</f>
        <v>APAC</v>
      </c>
      <c r="G554" s="7" t="str">
        <f>"Q"&amp;ROUNDUP(MONTH(VolByCLient[[#This Row],[Date]])/3,0)&amp;" "&amp;YEAR(VolByCLient[[#This Row],[Date]])</f>
        <v>Q1 2020</v>
      </c>
      <c r="H554" s="7" t="str">
        <f>VLOOKUP(VolByCLient[[#This Row],[INDEX MATCH]],GEONAMES[[GEOID]:[GEONAME]],2,FALSE)</f>
        <v>APAC</v>
      </c>
    </row>
    <row r="555" spans="1:8" x14ac:dyDescent="0.25">
      <c r="A555" t="s">
        <v>53</v>
      </c>
      <c r="B555" s="1">
        <v>43921</v>
      </c>
      <c r="C555" s="6">
        <v>11403</v>
      </c>
      <c r="D555" s="3">
        <f>LEN(VolByCLient[[#This Row],[CLID]])</f>
        <v>7</v>
      </c>
      <c r="E555" s="3" t="str">
        <f>INDEX(Table6[GEOID],MATCH(VolByCLient[CLID],Table6[right],0))</f>
        <v>GEO1002</v>
      </c>
      <c r="F555" s="3" t="str">
        <f>VLOOKUP(VolByCLient[INDEX MATCH],GEONAMES[[#Headers],[#Data],[GEOID]:[GEONAME]],2,FALSE)</f>
        <v>APAC</v>
      </c>
      <c r="G555" s="7" t="str">
        <f>"Q"&amp;ROUNDUP(MONTH(VolByCLient[[#This Row],[Date]])/3,0)&amp;" "&amp;YEAR(VolByCLient[[#This Row],[Date]])</f>
        <v>Q1 2020</v>
      </c>
      <c r="H555" s="7" t="str">
        <f>VLOOKUP(VolByCLient[[#This Row],[INDEX MATCH]],GEONAMES[[GEOID]:[GEONAME]],2,FALSE)</f>
        <v>APAC</v>
      </c>
    </row>
    <row r="556" spans="1:8" x14ac:dyDescent="0.25">
      <c r="A556" t="s">
        <v>53</v>
      </c>
      <c r="B556" s="1">
        <v>43951</v>
      </c>
      <c r="C556" s="6">
        <v>10408</v>
      </c>
      <c r="D556" s="3">
        <f>LEN(VolByCLient[[#This Row],[CLID]])</f>
        <v>7</v>
      </c>
      <c r="E556" s="3" t="str">
        <f>INDEX(Table6[GEOID],MATCH(VolByCLient[CLID],Table6[right],0))</f>
        <v>GEO1002</v>
      </c>
      <c r="F556" s="3" t="str">
        <f>VLOOKUP(VolByCLient[INDEX MATCH],GEONAMES[[#Headers],[#Data],[GEOID]:[GEONAME]],2,FALSE)</f>
        <v>APAC</v>
      </c>
      <c r="G556" s="7" t="str">
        <f>"Q"&amp;ROUNDUP(MONTH(VolByCLient[[#This Row],[Date]])/3,0)&amp;" "&amp;YEAR(VolByCLient[[#This Row],[Date]])</f>
        <v>Q2 2020</v>
      </c>
      <c r="H556" s="7" t="str">
        <f>VLOOKUP(VolByCLient[[#This Row],[INDEX MATCH]],GEONAMES[[GEOID]:[GEONAME]],2,FALSE)</f>
        <v>APAC</v>
      </c>
    </row>
    <row r="557" spans="1:8" x14ac:dyDescent="0.25">
      <c r="A557" t="s">
        <v>53</v>
      </c>
      <c r="B557" s="1">
        <v>43982</v>
      </c>
      <c r="C557" s="6">
        <v>12392</v>
      </c>
      <c r="D557" s="3">
        <f>LEN(VolByCLient[[#This Row],[CLID]])</f>
        <v>7</v>
      </c>
      <c r="E557" s="3" t="str">
        <f>INDEX(Table6[GEOID],MATCH(VolByCLient[CLID],Table6[right],0))</f>
        <v>GEO1002</v>
      </c>
      <c r="F557" s="3" t="str">
        <f>VLOOKUP(VolByCLient[INDEX MATCH],GEONAMES[[#Headers],[#Data],[GEOID]:[GEONAME]],2,FALSE)</f>
        <v>APAC</v>
      </c>
      <c r="G557" s="7" t="str">
        <f>"Q"&amp;ROUNDUP(MONTH(VolByCLient[[#This Row],[Date]])/3,0)&amp;" "&amp;YEAR(VolByCLient[[#This Row],[Date]])</f>
        <v>Q2 2020</v>
      </c>
      <c r="H557" s="7" t="str">
        <f>VLOOKUP(VolByCLient[[#This Row],[INDEX MATCH]],GEONAMES[[GEOID]:[GEONAME]],2,FALSE)</f>
        <v>APAC</v>
      </c>
    </row>
    <row r="558" spans="1:8" x14ac:dyDescent="0.25">
      <c r="A558" t="s">
        <v>53</v>
      </c>
      <c r="B558" s="1">
        <v>44012</v>
      </c>
      <c r="C558" s="6">
        <v>6449</v>
      </c>
      <c r="D558" s="3">
        <f>LEN(VolByCLient[[#This Row],[CLID]])</f>
        <v>7</v>
      </c>
      <c r="E558" s="3" t="str">
        <f>INDEX(Table6[GEOID],MATCH(VolByCLient[CLID],Table6[right],0))</f>
        <v>GEO1002</v>
      </c>
      <c r="F558" s="3" t="str">
        <f>VLOOKUP(VolByCLient[INDEX MATCH],GEONAMES[[#Headers],[#Data],[GEOID]:[GEONAME]],2,FALSE)</f>
        <v>APAC</v>
      </c>
      <c r="G558" s="7" t="str">
        <f>"Q"&amp;ROUNDUP(MONTH(VolByCLient[[#This Row],[Date]])/3,0)&amp;" "&amp;YEAR(VolByCLient[[#This Row],[Date]])</f>
        <v>Q2 2020</v>
      </c>
      <c r="H558" s="7" t="str">
        <f>VLOOKUP(VolByCLient[[#This Row],[INDEX MATCH]],GEONAMES[[GEOID]:[GEONAME]],2,FALSE)</f>
        <v>APAC</v>
      </c>
    </row>
    <row r="559" spans="1:8" x14ac:dyDescent="0.25">
      <c r="A559" t="s">
        <v>53</v>
      </c>
      <c r="B559" s="1">
        <v>44043</v>
      </c>
      <c r="C559" s="6">
        <v>8425</v>
      </c>
      <c r="D559" s="3">
        <f>LEN(VolByCLient[[#This Row],[CLID]])</f>
        <v>7</v>
      </c>
      <c r="E559" s="3" t="str">
        <f>INDEX(Table6[GEOID],MATCH(VolByCLient[CLID],Table6[right],0))</f>
        <v>GEO1002</v>
      </c>
      <c r="F559" s="3" t="str">
        <f>VLOOKUP(VolByCLient[INDEX MATCH],GEONAMES[[#Headers],[#Data],[GEOID]:[GEONAME]],2,FALSE)</f>
        <v>APAC</v>
      </c>
      <c r="G559" s="7" t="str">
        <f>"Q"&amp;ROUNDUP(MONTH(VolByCLient[[#This Row],[Date]])/3,0)&amp;" "&amp;YEAR(VolByCLient[[#This Row],[Date]])</f>
        <v>Q3 2020</v>
      </c>
      <c r="H559" s="7" t="str">
        <f>VLOOKUP(VolByCLient[[#This Row],[INDEX MATCH]],GEONAMES[[GEOID]:[GEONAME]],2,FALSE)</f>
        <v>APAC</v>
      </c>
    </row>
    <row r="560" spans="1:8" x14ac:dyDescent="0.25">
      <c r="A560" t="s">
        <v>53</v>
      </c>
      <c r="B560" s="1">
        <v>44074</v>
      </c>
      <c r="C560" s="6">
        <v>4464</v>
      </c>
      <c r="D560" s="3">
        <f>LEN(VolByCLient[[#This Row],[CLID]])</f>
        <v>7</v>
      </c>
      <c r="E560" s="3" t="str">
        <f>INDEX(Table6[GEOID],MATCH(VolByCLient[CLID],Table6[right],0))</f>
        <v>GEO1002</v>
      </c>
      <c r="F560" s="3" t="str">
        <f>VLOOKUP(VolByCLient[INDEX MATCH],GEONAMES[[#Headers],[#Data],[GEOID]:[GEONAME]],2,FALSE)</f>
        <v>APAC</v>
      </c>
      <c r="G560" s="7" t="str">
        <f>"Q"&amp;ROUNDUP(MONTH(VolByCLient[[#This Row],[Date]])/3,0)&amp;" "&amp;YEAR(VolByCLient[[#This Row],[Date]])</f>
        <v>Q3 2020</v>
      </c>
      <c r="H560" s="7" t="str">
        <f>VLOOKUP(VolByCLient[[#This Row],[INDEX MATCH]],GEONAMES[[GEOID]:[GEONAME]],2,FALSE)</f>
        <v>APAC</v>
      </c>
    </row>
    <row r="561" spans="1:8" x14ac:dyDescent="0.25">
      <c r="A561" t="s">
        <v>53</v>
      </c>
      <c r="B561" s="1">
        <v>44104</v>
      </c>
      <c r="C561" s="6">
        <v>7440</v>
      </c>
      <c r="D561" s="3">
        <f>LEN(VolByCLient[[#This Row],[CLID]])</f>
        <v>7</v>
      </c>
      <c r="E561" s="3" t="str">
        <f>INDEX(Table6[GEOID],MATCH(VolByCLient[CLID],Table6[right],0))</f>
        <v>GEO1002</v>
      </c>
      <c r="F561" s="3" t="str">
        <f>VLOOKUP(VolByCLient[INDEX MATCH],GEONAMES[[#Headers],[#Data],[GEOID]:[GEONAME]],2,FALSE)</f>
        <v>APAC</v>
      </c>
      <c r="G561" s="7" t="str">
        <f>"Q"&amp;ROUNDUP(MONTH(VolByCLient[[#This Row],[Date]])/3,0)&amp;" "&amp;YEAR(VolByCLient[[#This Row],[Date]])</f>
        <v>Q3 2020</v>
      </c>
      <c r="H561" s="7" t="str">
        <f>VLOOKUP(VolByCLient[[#This Row],[INDEX MATCH]],GEONAMES[[GEOID]:[GEONAME]],2,FALSE)</f>
        <v>APAC</v>
      </c>
    </row>
    <row r="562" spans="1:8" x14ac:dyDescent="0.25">
      <c r="A562" t="s">
        <v>53</v>
      </c>
      <c r="B562" s="1">
        <v>44135</v>
      </c>
      <c r="C562" s="6">
        <v>5452</v>
      </c>
      <c r="D562" s="3">
        <f>LEN(VolByCLient[[#This Row],[CLID]])</f>
        <v>7</v>
      </c>
      <c r="E562" s="3" t="str">
        <f>INDEX(Table6[GEOID],MATCH(VolByCLient[CLID],Table6[right],0))</f>
        <v>GEO1002</v>
      </c>
      <c r="F562" s="3" t="str">
        <f>VLOOKUP(VolByCLient[INDEX MATCH],GEONAMES[[#Headers],[#Data],[GEOID]:[GEONAME]],2,FALSE)</f>
        <v>APAC</v>
      </c>
      <c r="G562" s="7" t="str">
        <f>"Q"&amp;ROUNDUP(MONTH(VolByCLient[[#This Row],[Date]])/3,0)&amp;" "&amp;YEAR(VolByCLient[[#This Row],[Date]])</f>
        <v>Q4 2020</v>
      </c>
      <c r="H562" s="7" t="str">
        <f>VLOOKUP(VolByCLient[[#This Row],[INDEX MATCH]],GEONAMES[[GEOID]:[GEONAME]],2,FALSE)</f>
        <v>APAC</v>
      </c>
    </row>
    <row r="563" spans="1:8" x14ac:dyDescent="0.25">
      <c r="A563" t="s">
        <v>53</v>
      </c>
      <c r="B563" s="1">
        <v>44165</v>
      </c>
      <c r="C563" s="6">
        <v>9422</v>
      </c>
      <c r="D563" s="3">
        <f>LEN(VolByCLient[[#This Row],[CLID]])</f>
        <v>7</v>
      </c>
      <c r="E563" s="3" t="str">
        <f>INDEX(Table6[GEOID],MATCH(VolByCLient[CLID],Table6[right],0))</f>
        <v>GEO1002</v>
      </c>
      <c r="F563" s="3" t="str">
        <f>VLOOKUP(VolByCLient[INDEX MATCH],GEONAMES[[#Headers],[#Data],[GEOID]:[GEONAME]],2,FALSE)</f>
        <v>APAC</v>
      </c>
      <c r="G563" s="7" t="str">
        <f>"Q"&amp;ROUNDUP(MONTH(VolByCLient[[#This Row],[Date]])/3,0)&amp;" "&amp;YEAR(VolByCLient[[#This Row],[Date]])</f>
        <v>Q4 2020</v>
      </c>
      <c r="H563" s="7" t="str">
        <f>VLOOKUP(VolByCLient[[#This Row],[INDEX MATCH]],GEONAMES[[GEOID]:[GEONAME]],2,FALSE)</f>
        <v>APAC</v>
      </c>
    </row>
    <row r="564" spans="1:8" x14ac:dyDescent="0.25">
      <c r="A564" t="s">
        <v>53</v>
      </c>
      <c r="B564" s="1">
        <v>44196</v>
      </c>
      <c r="C564" s="6">
        <v>6445</v>
      </c>
      <c r="D564" s="3">
        <f>LEN(VolByCLient[[#This Row],[CLID]])</f>
        <v>7</v>
      </c>
      <c r="E564" s="3" t="str">
        <f>INDEX(Table6[GEOID],MATCH(VolByCLient[CLID],Table6[right],0))</f>
        <v>GEO1002</v>
      </c>
      <c r="F564" s="3" t="str">
        <f>VLOOKUP(VolByCLient[INDEX MATCH],GEONAMES[[#Headers],[#Data],[GEOID]:[GEONAME]],2,FALSE)</f>
        <v>APAC</v>
      </c>
      <c r="G564" s="7" t="str">
        <f>"Q"&amp;ROUNDUP(MONTH(VolByCLient[[#This Row],[Date]])/3,0)&amp;" "&amp;YEAR(VolByCLient[[#This Row],[Date]])</f>
        <v>Q4 2020</v>
      </c>
      <c r="H564" s="7" t="str">
        <f>VLOOKUP(VolByCLient[[#This Row],[INDEX MATCH]],GEONAMES[[GEOID]:[GEONAME]],2,FALSE)</f>
        <v>APAC</v>
      </c>
    </row>
    <row r="565" spans="1:8" x14ac:dyDescent="0.25">
      <c r="A565" t="s">
        <v>53</v>
      </c>
      <c r="B565" s="1">
        <v>44377</v>
      </c>
      <c r="C565" s="6">
        <v>6576</v>
      </c>
      <c r="D565" s="3">
        <f>LEN(VolByCLient[[#This Row],[CLID]])</f>
        <v>7</v>
      </c>
      <c r="E565" s="3" t="str">
        <f>INDEX(Table6[GEOID],MATCH(VolByCLient[CLID],Table6[right],0))</f>
        <v>GEO1002</v>
      </c>
      <c r="F565" s="3" t="str">
        <f>VLOOKUP(VolByCLient[INDEX MATCH],GEONAMES[[#Headers],[#Data],[GEOID]:[GEONAME]],2,FALSE)</f>
        <v>APAC</v>
      </c>
      <c r="G565" s="7" t="str">
        <f>"Q"&amp;ROUNDUP(MONTH(VolByCLient[[#This Row],[Date]])/3,0)&amp;" "&amp;YEAR(VolByCLient[[#This Row],[Date]])</f>
        <v>Q2 2021</v>
      </c>
      <c r="H565" s="7" t="str">
        <f>VLOOKUP(VolByCLient[[#This Row],[INDEX MATCH]],GEONAMES[[GEOID]:[GEONAME]],2,FALSE)</f>
        <v>APAC</v>
      </c>
    </row>
    <row r="566" spans="1:8" x14ac:dyDescent="0.25">
      <c r="A566" t="s">
        <v>53</v>
      </c>
      <c r="B566" s="1">
        <v>44347</v>
      </c>
      <c r="C566" s="6">
        <v>13012</v>
      </c>
      <c r="D566" s="3">
        <f>LEN(VolByCLient[[#This Row],[CLID]])</f>
        <v>7</v>
      </c>
      <c r="E566" s="3" t="str">
        <f>INDEX(Table6[GEOID],MATCH(VolByCLient[CLID],Table6[right],0))</f>
        <v>GEO1002</v>
      </c>
      <c r="F566" s="3" t="str">
        <f>VLOOKUP(VolByCLient[INDEX MATCH],GEONAMES[[#Headers],[#Data],[GEOID]:[GEONAME]],2,FALSE)</f>
        <v>APAC</v>
      </c>
      <c r="G566" s="7" t="str">
        <f>"Q"&amp;ROUNDUP(MONTH(VolByCLient[[#This Row],[Date]])/3,0)&amp;" "&amp;YEAR(VolByCLient[[#This Row],[Date]])</f>
        <v>Q2 2021</v>
      </c>
      <c r="H566" s="7" t="str">
        <f>VLOOKUP(VolByCLient[[#This Row],[INDEX MATCH]],GEONAMES[[GEOID]:[GEONAME]],2,FALSE)</f>
        <v>APAC</v>
      </c>
    </row>
    <row r="567" spans="1:8" x14ac:dyDescent="0.25">
      <c r="A567" t="s">
        <v>53</v>
      </c>
      <c r="B567" s="1">
        <v>44316</v>
      </c>
      <c r="C567" s="6">
        <v>10308</v>
      </c>
      <c r="D567" s="3">
        <f>LEN(VolByCLient[[#This Row],[CLID]])</f>
        <v>7</v>
      </c>
      <c r="E567" s="3" t="str">
        <f>INDEX(Table6[GEOID],MATCH(VolByCLient[CLID],Table6[right],0))</f>
        <v>GEO1002</v>
      </c>
      <c r="F567" s="3" t="str">
        <f>VLOOKUP(VolByCLient[INDEX MATCH],GEONAMES[[#Headers],[#Data],[GEOID]:[GEONAME]],2,FALSE)</f>
        <v>APAC</v>
      </c>
      <c r="G567" s="7" t="str">
        <f>"Q"&amp;ROUNDUP(MONTH(VolByCLient[[#This Row],[Date]])/3,0)&amp;" "&amp;YEAR(VolByCLient[[#This Row],[Date]])</f>
        <v>Q2 2021</v>
      </c>
      <c r="H567" s="7" t="str">
        <f>VLOOKUP(VolByCLient[[#This Row],[INDEX MATCH]],GEONAMES[[GEOID]:[GEONAME]],2,FALSE)</f>
        <v>APAC</v>
      </c>
    </row>
    <row r="568" spans="1:8" x14ac:dyDescent="0.25">
      <c r="A568" t="s">
        <v>53</v>
      </c>
      <c r="B568" s="1">
        <v>44286</v>
      </c>
      <c r="C568" s="6">
        <v>11287</v>
      </c>
      <c r="D568" s="3">
        <f>LEN(VolByCLient[[#This Row],[CLID]])</f>
        <v>7</v>
      </c>
      <c r="E568" s="3" t="str">
        <f>INDEX(Table6[GEOID],MATCH(VolByCLient[CLID],Table6[right],0))</f>
        <v>GEO1002</v>
      </c>
      <c r="F568" s="3" t="str">
        <f>VLOOKUP(VolByCLient[INDEX MATCH],GEONAMES[[#Headers],[#Data],[GEOID]:[GEONAME]],2,FALSE)</f>
        <v>APAC</v>
      </c>
      <c r="G568" s="7" t="str">
        <f>"Q"&amp;ROUNDUP(MONTH(VolByCLient[[#This Row],[Date]])/3,0)&amp;" "&amp;YEAR(VolByCLient[[#This Row],[Date]])</f>
        <v>Q1 2021</v>
      </c>
      <c r="H568" s="7" t="str">
        <f>VLOOKUP(VolByCLient[[#This Row],[INDEX MATCH]],GEONAMES[[GEOID]:[GEONAME]],2,FALSE)</f>
        <v>APAC</v>
      </c>
    </row>
    <row r="569" spans="1:8" x14ac:dyDescent="0.25">
      <c r="A569" t="s">
        <v>53</v>
      </c>
      <c r="B569" s="1">
        <v>44255</v>
      </c>
      <c r="C569" s="6">
        <v>7361</v>
      </c>
      <c r="D569" s="3">
        <f>LEN(VolByCLient[[#This Row],[CLID]])</f>
        <v>7</v>
      </c>
      <c r="E569" s="3" t="str">
        <f>INDEX(Table6[GEOID],MATCH(VolByCLient[CLID],Table6[right],0))</f>
        <v>GEO1002</v>
      </c>
      <c r="F569" s="3" t="str">
        <f>VLOOKUP(VolByCLient[INDEX MATCH],GEONAMES[[#Headers],[#Data],[GEOID]:[GEONAME]],2,FALSE)</f>
        <v>APAC</v>
      </c>
      <c r="G569" s="7" t="str">
        <f>"Q"&amp;ROUNDUP(MONTH(VolByCLient[[#This Row],[Date]])/3,0)&amp;" "&amp;YEAR(VolByCLient[[#This Row],[Date]])</f>
        <v>Q1 2021</v>
      </c>
      <c r="H569" s="7" t="str">
        <f>VLOOKUP(VolByCLient[[#This Row],[INDEX MATCH]],GEONAMES[[GEOID]:[GEONAME]],2,FALSE)</f>
        <v>APAC</v>
      </c>
    </row>
    <row r="570" spans="1:8" x14ac:dyDescent="0.25">
      <c r="A570" t="s">
        <v>53</v>
      </c>
      <c r="B570" s="1">
        <v>44227</v>
      </c>
      <c r="C570" s="6">
        <v>9604</v>
      </c>
      <c r="D570" s="3">
        <f>LEN(VolByCLient[[#This Row],[CLID]])</f>
        <v>7</v>
      </c>
      <c r="E570" s="3" t="str">
        <f>INDEX(Table6[GEOID],MATCH(VolByCLient[CLID],Table6[right],0))</f>
        <v>GEO1002</v>
      </c>
      <c r="F570" s="3" t="str">
        <f>VLOOKUP(VolByCLient[INDEX MATCH],GEONAMES[[#Headers],[#Data],[GEOID]:[GEONAME]],2,FALSE)</f>
        <v>APAC</v>
      </c>
      <c r="G570" s="7" t="str">
        <f>"Q"&amp;ROUNDUP(MONTH(VolByCLient[[#This Row],[Date]])/3,0)&amp;" "&amp;YEAR(VolByCLient[[#This Row],[Date]])</f>
        <v>Q1 2021</v>
      </c>
      <c r="H570" s="7" t="str">
        <f>VLOOKUP(VolByCLient[[#This Row],[INDEX MATCH]],GEONAMES[[GEOID]:[GEONAME]],2,FALSE)</f>
        <v>APAC</v>
      </c>
    </row>
    <row r="571" spans="1:8" x14ac:dyDescent="0.25">
      <c r="A571" t="s">
        <v>27</v>
      </c>
      <c r="B571" s="1">
        <v>43861</v>
      </c>
      <c r="C571" s="6">
        <v>19257</v>
      </c>
      <c r="D571" s="3">
        <f>LEN(VolByCLient[[#This Row],[CLID]])</f>
        <v>7</v>
      </c>
      <c r="E571" s="3" t="str">
        <f>INDEX(Table6[GEOID],MATCH(VolByCLient[CLID],Table6[right],0))</f>
        <v>GEO1003</v>
      </c>
      <c r="F571" s="3" t="str">
        <f>VLOOKUP(VolByCLient[INDEX MATCH],GEONAMES[[#Headers],[#Data],[GEOID]:[GEONAME]],2,FALSE)</f>
        <v>EMEA</v>
      </c>
      <c r="G571" s="7" t="str">
        <f>"Q"&amp;ROUNDUP(MONTH(VolByCLient[[#This Row],[Date]])/3,0)&amp;" "&amp;YEAR(VolByCLient[[#This Row],[Date]])</f>
        <v>Q1 2020</v>
      </c>
      <c r="H571" s="7" t="str">
        <f>VLOOKUP(VolByCLient[[#This Row],[INDEX MATCH]],GEONAMES[[GEOID]:[GEONAME]],2,FALSE)</f>
        <v>EMEA</v>
      </c>
    </row>
    <row r="572" spans="1:8" x14ac:dyDescent="0.25">
      <c r="A572" t="s">
        <v>27</v>
      </c>
      <c r="B572" s="1">
        <v>43890</v>
      </c>
      <c r="C572" s="6">
        <v>19258</v>
      </c>
      <c r="D572" s="3">
        <f>LEN(VolByCLient[[#This Row],[CLID]])</f>
        <v>7</v>
      </c>
      <c r="E572" s="3" t="str">
        <f>INDEX(Table6[GEOID],MATCH(VolByCLient[CLID],Table6[right],0))</f>
        <v>GEO1003</v>
      </c>
      <c r="F572" s="3" t="str">
        <f>VLOOKUP(VolByCLient[INDEX MATCH],GEONAMES[[#Headers],[#Data],[GEOID]:[GEONAME]],2,FALSE)</f>
        <v>EMEA</v>
      </c>
      <c r="G572" s="7" t="str">
        <f>"Q"&amp;ROUNDUP(MONTH(VolByCLient[[#This Row],[Date]])/3,0)&amp;" "&amp;YEAR(VolByCLient[[#This Row],[Date]])</f>
        <v>Q1 2020</v>
      </c>
      <c r="H572" s="7" t="str">
        <f>VLOOKUP(VolByCLient[[#This Row],[INDEX MATCH]],GEONAMES[[GEOID]:[GEONAME]],2,FALSE)</f>
        <v>EMEA</v>
      </c>
    </row>
    <row r="573" spans="1:8" x14ac:dyDescent="0.25">
      <c r="A573" t="s">
        <v>27</v>
      </c>
      <c r="B573" s="1">
        <v>43921</v>
      </c>
      <c r="C573" s="6">
        <v>23787</v>
      </c>
      <c r="D573" s="3">
        <f>LEN(VolByCLient[[#This Row],[CLID]])</f>
        <v>7</v>
      </c>
      <c r="E573" s="3" t="str">
        <f>INDEX(Table6[GEOID],MATCH(VolByCLient[CLID],Table6[right],0))</f>
        <v>GEO1003</v>
      </c>
      <c r="F573" s="3" t="str">
        <f>VLOOKUP(VolByCLient[INDEX MATCH],GEONAMES[[#Headers],[#Data],[GEOID]:[GEONAME]],2,FALSE)</f>
        <v>EMEA</v>
      </c>
      <c r="G573" s="7" t="str">
        <f>"Q"&amp;ROUNDUP(MONTH(VolByCLient[[#This Row],[Date]])/3,0)&amp;" "&amp;YEAR(VolByCLient[[#This Row],[Date]])</f>
        <v>Q1 2020</v>
      </c>
      <c r="H573" s="7" t="str">
        <f>VLOOKUP(VolByCLient[[#This Row],[INDEX MATCH]],GEONAMES[[GEOID]:[GEONAME]],2,FALSE)</f>
        <v>EMEA</v>
      </c>
    </row>
    <row r="574" spans="1:8" x14ac:dyDescent="0.25">
      <c r="A574" t="s">
        <v>27</v>
      </c>
      <c r="B574" s="1">
        <v>43951</v>
      </c>
      <c r="C574" s="6">
        <v>26053</v>
      </c>
      <c r="D574" s="3">
        <f>LEN(VolByCLient[[#This Row],[CLID]])</f>
        <v>7</v>
      </c>
      <c r="E574" s="3" t="str">
        <f>INDEX(Table6[GEOID],MATCH(VolByCLient[CLID],Table6[right],0))</f>
        <v>GEO1003</v>
      </c>
      <c r="F574" s="3" t="str">
        <f>VLOOKUP(VolByCLient[INDEX MATCH],GEONAMES[[#Headers],[#Data],[GEOID]:[GEONAME]],2,FALSE)</f>
        <v>EMEA</v>
      </c>
      <c r="G574" s="7" t="str">
        <f>"Q"&amp;ROUNDUP(MONTH(VolByCLient[[#This Row],[Date]])/3,0)&amp;" "&amp;YEAR(VolByCLient[[#This Row],[Date]])</f>
        <v>Q2 2020</v>
      </c>
      <c r="H574" s="7" t="str">
        <f>VLOOKUP(VolByCLient[[#This Row],[INDEX MATCH]],GEONAMES[[GEOID]:[GEONAME]],2,FALSE)</f>
        <v>EMEA</v>
      </c>
    </row>
    <row r="575" spans="1:8" x14ac:dyDescent="0.25">
      <c r="A575" t="s">
        <v>27</v>
      </c>
      <c r="B575" s="1">
        <v>43982</v>
      </c>
      <c r="C575" s="6">
        <v>26056</v>
      </c>
      <c r="D575" s="3">
        <f>LEN(VolByCLient[[#This Row],[CLID]])</f>
        <v>7</v>
      </c>
      <c r="E575" s="3" t="str">
        <f>INDEX(Table6[GEOID],MATCH(VolByCLient[CLID],Table6[right],0))</f>
        <v>GEO1003</v>
      </c>
      <c r="F575" s="3" t="str">
        <f>VLOOKUP(VolByCLient[INDEX MATCH],GEONAMES[[#Headers],[#Data],[GEOID]:[GEONAME]],2,FALSE)</f>
        <v>EMEA</v>
      </c>
      <c r="G575" s="7" t="str">
        <f>"Q"&amp;ROUNDUP(MONTH(VolByCLient[[#This Row],[Date]])/3,0)&amp;" "&amp;YEAR(VolByCLient[[#This Row],[Date]])</f>
        <v>Q2 2020</v>
      </c>
      <c r="H575" s="7" t="str">
        <f>VLOOKUP(VolByCLient[[#This Row],[INDEX MATCH]],GEONAMES[[GEOID]:[GEONAME]],2,FALSE)</f>
        <v>EMEA</v>
      </c>
    </row>
    <row r="576" spans="1:8" x14ac:dyDescent="0.25">
      <c r="A576" t="s">
        <v>27</v>
      </c>
      <c r="B576" s="1">
        <v>44012</v>
      </c>
      <c r="C576" s="6">
        <v>16993</v>
      </c>
      <c r="D576" s="3">
        <f>LEN(VolByCLient[[#This Row],[CLID]])</f>
        <v>7</v>
      </c>
      <c r="E576" s="3" t="str">
        <f>INDEX(Table6[GEOID],MATCH(VolByCLient[CLID],Table6[right],0))</f>
        <v>GEO1003</v>
      </c>
      <c r="F576" s="3" t="str">
        <f>VLOOKUP(VolByCLient[INDEX MATCH],GEONAMES[[#Headers],[#Data],[GEOID]:[GEONAME]],2,FALSE)</f>
        <v>EMEA</v>
      </c>
      <c r="G576" s="7" t="str">
        <f>"Q"&amp;ROUNDUP(MONTH(VolByCLient[[#This Row],[Date]])/3,0)&amp;" "&amp;YEAR(VolByCLient[[#This Row],[Date]])</f>
        <v>Q2 2020</v>
      </c>
      <c r="H576" s="7" t="str">
        <f>VLOOKUP(VolByCLient[[#This Row],[INDEX MATCH]],GEONAMES[[GEOID]:[GEONAME]],2,FALSE)</f>
        <v>EMEA</v>
      </c>
    </row>
    <row r="577" spans="1:8" x14ac:dyDescent="0.25">
      <c r="A577" t="s">
        <v>27</v>
      </c>
      <c r="B577" s="1">
        <v>44043</v>
      </c>
      <c r="C577" s="6">
        <v>16994</v>
      </c>
      <c r="D577" s="3">
        <f>LEN(VolByCLient[[#This Row],[CLID]])</f>
        <v>7</v>
      </c>
      <c r="E577" s="3" t="str">
        <f>INDEX(Table6[GEOID],MATCH(VolByCLient[CLID],Table6[right],0))</f>
        <v>GEO1003</v>
      </c>
      <c r="F577" s="3" t="str">
        <f>VLOOKUP(VolByCLient[INDEX MATCH],GEONAMES[[#Headers],[#Data],[GEOID]:[GEONAME]],2,FALSE)</f>
        <v>EMEA</v>
      </c>
      <c r="G577" s="7" t="str">
        <f>"Q"&amp;ROUNDUP(MONTH(VolByCLient[[#This Row],[Date]])/3,0)&amp;" "&amp;YEAR(VolByCLient[[#This Row],[Date]])</f>
        <v>Q3 2020</v>
      </c>
      <c r="H577" s="7" t="str">
        <f>VLOOKUP(VolByCLient[[#This Row],[INDEX MATCH]],GEONAMES[[GEOID]:[GEONAME]],2,FALSE)</f>
        <v>EMEA</v>
      </c>
    </row>
    <row r="578" spans="1:8" x14ac:dyDescent="0.25">
      <c r="A578" t="s">
        <v>27</v>
      </c>
      <c r="B578" s="1">
        <v>44074</v>
      </c>
      <c r="C578" s="6">
        <v>12464</v>
      </c>
      <c r="D578" s="3">
        <f>LEN(VolByCLient[[#This Row],[CLID]])</f>
        <v>7</v>
      </c>
      <c r="E578" s="3" t="str">
        <f>INDEX(Table6[GEOID],MATCH(VolByCLient[CLID],Table6[right],0))</f>
        <v>GEO1003</v>
      </c>
      <c r="F578" s="3" t="str">
        <f>VLOOKUP(VolByCLient[INDEX MATCH],GEONAMES[[#Headers],[#Data],[GEOID]:[GEONAME]],2,FALSE)</f>
        <v>EMEA</v>
      </c>
      <c r="G578" s="7" t="str">
        <f>"Q"&amp;ROUNDUP(MONTH(VolByCLient[[#This Row],[Date]])/3,0)&amp;" "&amp;YEAR(VolByCLient[[#This Row],[Date]])</f>
        <v>Q3 2020</v>
      </c>
      <c r="H578" s="7" t="str">
        <f>VLOOKUP(VolByCLient[[#This Row],[INDEX MATCH]],GEONAMES[[GEOID]:[GEONAME]],2,FALSE)</f>
        <v>EMEA</v>
      </c>
    </row>
    <row r="579" spans="1:8" x14ac:dyDescent="0.25">
      <c r="A579" t="s">
        <v>27</v>
      </c>
      <c r="B579" s="1">
        <v>44104</v>
      </c>
      <c r="C579" s="6">
        <v>14726</v>
      </c>
      <c r="D579" s="3">
        <f>LEN(VolByCLient[[#This Row],[CLID]])</f>
        <v>7</v>
      </c>
      <c r="E579" s="3" t="str">
        <f>INDEX(Table6[GEOID],MATCH(VolByCLient[CLID],Table6[right],0))</f>
        <v>GEO1003</v>
      </c>
      <c r="F579" s="3" t="str">
        <f>VLOOKUP(VolByCLient[INDEX MATCH],GEONAMES[[#Headers],[#Data],[GEOID]:[GEONAME]],2,FALSE)</f>
        <v>EMEA</v>
      </c>
      <c r="G579" s="7" t="str">
        <f>"Q"&amp;ROUNDUP(MONTH(VolByCLient[[#This Row],[Date]])/3,0)&amp;" "&amp;YEAR(VolByCLient[[#This Row],[Date]])</f>
        <v>Q3 2020</v>
      </c>
      <c r="H579" s="7" t="str">
        <f>VLOOKUP(VolByCLient[[#This Row],[INDEX MATCH]],GEONAMES[[GEOID]:[GEONAME]],2,FALSE)</f>
        <v>EMEA</v>
      </c>
    </row>
    <row r="580" spans="1:8" x14ac:dyDescent="0.25">
      <c r="A580" t="s">
        <v>27</v>
      </c>
      <c r="B580" s="1">
        <v>44135</v>
      </c>
      <c r="C580" s="6">
        <v>14726</v>
      </c>
      <c r="D580" s="3">
        <f>LEN(VolByCLient[[#This Row],[CLID]])</f>
        <v>7</v>
      </c>
      <c r="E580" s="3" t="str">
        <f>INDEX(Table6[GEOID],MATCH(VolByCLient[CLID],Table6[right],0))</f>
        <v>GEO1003</v>
      </c>
      <c r="F580" s="3" t="str">
        <f>VLOOKUP(VolByCLient[INDEX MATCH],GEONAMES[[#Headers],[#Data],[GEOID]:[GEONAME]],2,FALSE)</f>
        <v>EMEA</v>
      </c>
      <c r="G580" s="7" t="str">
        <f>"Q"&amp;ROUNDUP(MONTH(VolByCLient[[#This Row],[Date]])/3,0)&amp;" "&amp;YEAR(VolByCLient[[#This Row],[Date]])</f>
        <v>Q4 2020</v>
      </c>
      <c r="H580" s="7" t="str">
        <f>VLOOKUP(VolByCLient[[#This Row],[INDEX MATCH]],GEONAMES[[GEOID]:[GEONAME]],2,FALSE)</f>
        <v>EMEA</v>
      </c>
    </row>
    <row r="581" spans="1:8" x14ac:dyDescent="0.25">
      <c r="A581" t="s">
        <v>27</v>
      </c>
      <c r="B581" s="1">
        <v>44165</v>
      </c>
      <c r="C581" s="6">
        <v>19258</v>
      </c>
      <c r="D581" s="3">
        <f>LEN(VolByCLient[[#This Row],[CLID]])</f>
        <v>7</v>
      </c>
      <c r="E581" s="3" t="str">
        <f>INDEX(Table6[GEOID],MATCH(VolByCLient[CLID],Table6[right],0))</f>
        <v>GEO1003</v>
      </c>
      <c r="F581" s="3" t="str">
        <f>VLOOKUP(VolByCLient[INDEX MATCH],GEONAMES[[#Headers],[#Data],[GEOID]:[GEONAME]],2,FALSE)</f>
        <v>EMEA</v>
      </c>
      <c r="G581" s="7" t="str">
        <f>"Q"&amp;ROUNDUP(MONTH(VolByCLient[[#This Row],[Date]])/3,0)&amp;" "&amp;YEAR(VolByCLient[[#This Row],[Date]])</f>
        <v>Q4 2020</v>
      </c>
      <c r="H581" s="7" t="str">
        <f>VLOOKUP(VolByCLient[[#This Row],[INDEX MATCH]],GEONAMES[[GEOID]:[GEONAME]],2,FALSE)</f>
        <v>EMEA</v>
      </c>
    </row>
    <row r="582" spans="1:8" x14ac:dyDescent="0.25">
      <c r="A582" t="s">
        <v>27</v>
      </c>
      <c r="B582" s="1">
        <v>44196</v>
      </c>
      <c r="C582" s="6">
        <v>16992</v>
      </c>
      <c r="D582" s="3">
        <f>LEN(VolByCLient[[#This Row],[CLID]])</f>
        <v>7</v>
      </c>
      <c r="E582" s="3" t="str">
        <f>INDEX(Table6[GEOID],MATCH(VolByCLient[CLID],Table6[right],0))</f>
        <v>GEO1003</v>
      </c>
      <c r="F582" s="3" t="str">
        <f>VLOOKUP(VolByCLient[INDEX MATCH],GEONAMES[[#Headers],[#Data],[GEOID]:[GEONAME]],2,FALSE)</f>
        <v>EMEA</v>
      </c>
      <c r="G582" s="7" t="str">
        <f>"Q"&amp;ROUNDUP(MONTH(VolByCLient[[#This Row],[Date]])/3,0)&amp;" "&amp;YEAR(VolByCLient[[#This Row],[Date]])</f>
        <v>Q4 2020</v>
      </c>
      <c r="H582" s="7" t="str">
        <f>VLOOKUP(VolByCLient[[#This Row],[INDEX MATCH]],GEONAMES[[GEOID]:[GEONAME]],2,FALSE)</f>
        <v>EMEA</v>
      </c>
    </row>
    <row r="583" spans="1:8" x14ac:dyDescent="0.25">
      <c r="A583" t="s">
        <v>27</v>
      </c>
      <c r="B583" s="1">
        <v>44377</v>
      </c>
      <c r="C583" s="6">
        <v>17501</v>
      </c>
      <c r="D583" s="3">
        <f>LEN(VolByCLient[[#This Row],[CLID]])</f>
        <v>7</v>
      </c>
      <c r="E583" s="3" t="str">
        <f>INDEX(Table6[GEOID],MATCH(VolByCLient[CLID],Table6[right],0))</f>
        <v>GEO1003</v>
      </c>
      <c r="F583" s="3" t="str">
        <f>VLOOKUP(VolByCLient[INDEX MATCH],GEONAMES[[#Headers],[#Data],[GEOID]:[GEONAME]],2,FALSE)</f>
        <v>EMEA</v>
      </c>
      <c r="G583" s="7" t="str">
        <f>"Q"&amp;ROUNDUP(MONTH(VolByCLient[[#This Row],[Date]])/3,0)&amp;" "&amp;YEAR(VolByCLient[[#This Row],[Date]])</f>
        <v>Q2 2021</v>
      </c>
      <c r="H583" s="7" t="str">
        <f>VLOOKUP(VolByCLient[[#This Row],[INDEX MATCH]],GEONAMES[[GEOID]:[GEONAME]],2,FALSE)</f>
        <v>EMEA</v>
      </c>
    </row>
    <row r="584" spans="1:8" x14ac:dyDescent="0.25">
      <c r="A584" t="s">
        <v>27</v>
      </c>
      <c r="B584" s="1">
        <v>44347</v>
      </c>
      <c r="C584" s="6">
        <v>26834</v>
      </c>
      <c r="D584" s="3">
        <f>LEN(VolByCLient[[#This Row],[CLID]])</f>
        <v>7</v>
      </c>
      <c r="E584" s="3" t="str">
        <f>INDEX(Table6[GEOID],MATCH(VolByCLient[CLID],Table6[right],0))</f>
        <v>GEO1003</v>
      </c>
      <c r="F584" s="3" t="str">
        <f>VLOOKUP(VolByCLient[INDEX MATCH],GEONAMES[[#Headers],[#Data],[GEOID]:[GEONAME]],2,FALSE)</f>
        <v>EMEA</v>
      </c>
      <c r="G584" s="7" t="str">
        <f>"Q"&amp;ROUNDUP(MONTH(VolByCLient[[#This Row],[Date]])/3,0)&amp;" "&amp;YEAR(VolByCLient[[#This Row],[Date]])</f>
        <v>Q2 2021</v>
      </c>
      <c r="H584" s="7" t="str">
        <f>VLOOKUP(VolByCLient[[#This Row],[INDEX MATCH]],GEONAMES[[GEOID]:[GEONAME]],2,FALSE)</f>
        <v>EMEA</v>
      </c>
    </row>
    <row r="585" spans="1:8" x14ac:dyDescent="0.25">
      <c r="A585" t="s">
        <v>27</v>
      </c>
      <c r="B585" s="1">
        <v>44316</v>
      </c>
      <c r="C585" s="6">
        <v>26840</v>
      </c>
      <c r="D585" s="3">
        <f>LEN(VolByCLient[[#This Row],[CLID]])</f>
        <v>7</v>
      </c>
      <c r="E585" s="3" t="str">
        <f>INDEX(Table6[GEOID],MATCH(VolByCLient[CLID],Table6[right],0))</f>
        <v>GEO1003</v>
      </c>
      <c r="F585" s="3" t="str">
        <f>VLOOKUP(VolByCLient[INDEX MATCH],GEONAMES[[#Headers],[#Data],[GEOID]:[GEONAME]],2,FALSE)</f>
        <v>EMEA</v>
      </c>
      <c r="G585" s="7" t="str">
        <f>"Q"&amp;ROUNDUP(MONTH(VolByCLient[[#This Row],[Date]])/3,0)&amp;" "&amp;YEAR(VolByCLient[[#This Row],[Date]])</f>
        <v>Q2 2021</v>
      </c>
      <c r="H585" s="7" t="str">
        <f>VLOOKUP(VolByCLient[[#This Row],[INDEX MATCH]],GEONAMES[[GEOID]:[GEONAME]],2,FALSE)</f>
        <v>EMEA</v>
      </c>
    </row>
    <row r="586" spans="1:8" x14ac:dyDescent="0.25">
      <c r="A586" t="s">
        <v>27</v>
      </c>
      <c r="B586" s="1">
        <v>44286</v>
      </c>
      <c r="C586" s="6">
        <v>23553</v>
      </c>
      <c r="D586" s="3">
        <f>LEN(VolByCLient[[#This Row],[CLID]])</f>
        <v>7</v>
      </c>
      <c r="E586" s="3" t="str">
        <f>INDEX(Table6[GEOID],MATCH(VolByCLient[CLID],Table6[right],0))</f>
        <v>GEO1003</v>
      </c>
      <c r="F586" s="3" t="str">
        <f>VLOOKUP(VolByCLient[INDEX MATCH],GEONAMES[[#Headers],[#Data],[GEOID]:[GEONAME]],2,FALSE)</f>
        <v>EMEA</v>
      </c>
      <c r="G586" s="7" t="str">
        <f>"Q"&amp;ROUNDUP(MONTH(VolByCLient[[#This Row],[Date]])/3,0)&amp;" "&amp;YEAR(VolByCLient[[#This Row],[Date]])</f>
        <v>Q1 2021</v>
      </c>
      <c r="H586" s="7" t="str">
        <f>VLOOKUP(VolByCLient[[#This Row],[INDEX MATCH]],GEONAMES[[GEOID]:[GEONAME]],2,FALSE)</f>
        <v>EMEA</v>
      </c>
    </row>
    <row r="587" spans="1:8" x14ac:dyDescent="0.25">
      <c r="A587" t="s">
        <v>27</v>
      </c>
      <c r="B587" s="1">
        <v>44255</v>
      </c>
      <c r="C587" s="6">
        <v>19839</v>
      </c>
      <c r="D587" s="3">
        <f>LEN(VolByCLient[[#This Row],[CLID]])</f>
        <v>7</v>
      </c>
      <c r="E587" s="3" t="str">
        <f>INDEX(Table6[GEOID],MATCH(VolByCLient[CLID],Table6[right],0))</f>
        <v>GEO1003</v>
      </c>
      <c r="F587" s="3" t="str">
        <f>VLOOKUP(VolByCLient[INDEX MATCH],GEONAMES[[#Headers],[#Data],[GEOID]:[GEONAME]],2,FALSE)</f>
        <v>EMEA</v>
      </c>
      <c r="G587" s="7" t="str">
        <f>"Q"&amp;ROUNDUP(MONTH(VolByCLient[[#This Row],[Date]])/3,0)&amp;" "&amp;YEAR(VolByCLient[[#This Row],[Date]])</f>
        <v>Q1 2021</v>
      </c>
      <c r="H587" s="7" t="str">
        <f>VLOOKUP(VolByCLient[[#This Row],[INDEX MATCH]],GEONAMES[[GEOID]:[GEONAME]],2,FALSE)</f>
        <v>EMEA</v>
      </c>
    </row>
    <row r="588" spans="1:8" x14ac:dyDescent="0.25">
      <c r="A588" t="s">
        <v>27</v>
      </c>
      <c r="B588" s="1">
        <v>44227</v>
      </c>
      <c r="C588" s="6">
        <v>20221</v>
      </c>
      <c r="D588" s="3">
        <f>LEN(VolByCLient[[#This Row],[CLID]])</f>
        <v>7</v>
      </c>
      <c r="E588" s="3" t="str">
        <f>INDEX(Table6[GEOID],MATCH(VolByCLient[CLID],Table6[right],0))</f>
        <v>GEO1003</v>
      </c>
      <c r="F588" s="3" t="str">
        <f>VLOOKUP(VolByCLient[INDEX MATCH],GEONAMES[[#Headers],[#Data],[GEOID]:[GEONAME]],2,FALSE)</f>
        <v>EMEA</v>
      </c>
      <c r="G588" s="7" t="str">
        <f>"Q"&amp;ROUNDUP(MONTH(VolByCLient[[#This Row],[Date]])/3,0)&amp;" "&amp;YEAR(VolByCLient[[#This Row],[Date]])</f>
        <v>Q1 2021</v>
      </c>
      <c r="H588" s="7" t="str">
        <f>VLOOKUP(VolByCLient[[#This Row],[INDEX MATCH]],GEONAMES[[GEOID]:[GEONAME]],2,FALSE)</f>
        <v>EMEA</v>
      </c>
    </row>
    <row r="589" spans="1:8" x14ac:dyDescent="0.25">
      <c r="A589" t="s">
        <v>10</v>
      </c>
      <c r="B589" s="1">
        <v>43861</v>
      </c>
      <c r="C589" s="6">
        <v>277</v>
      </c>
      <c r="D589" s="3">
        <f>LEN(VolByCLient[[#This Row],[CLID]])</f>
        <v>7</v>
      </c>
      <c r="E589" s="3" t="str">
        <f>INDEX(Table6[GEOID],MATCH(VolByCLient[CLID],Table6[right],0))</f>
        <v>GEO1002</v>
      </c>
      <c r="F589" s="3" t="str">
        <f>VLOOKUP(VolByCLient[INDEX MATCH],GEONAMES[[#Headers],[#Data],[GEOID]:[GEONAME]],2,FALSE)</f>
        <v>APAC</v>
      </c>
      <c r="G589" s="7" t="str">
        <f>"Q"&amp;ROUNDUP(MONTH(VolByCLient[[#This Row],[Date]])/3,0)&amp;" "&amp;YEAR(VolByCLient[[#This Row],[Date]])</f>
        <v>Q1 2020</v>
      </c>
      <c r="H589" s="7" t="str">
        <f>VLOOKUP(VolByCLient[[#This Row],[INDEX MATCH]],GEONAMES[[GEOID]:[GEONAME]],2,FALSE)</f>
        <v>APAC</v>
      </c>
    </row>
    <row r="590" spans="1:8" x14ac:dyDescent="0.25">
      <c r="A590" t="s">
        <v>10</v>
      </c>
      <c r="B590" s="1">
        <v>43890</v>
      </c>
      <c r="C590" s="6">
        <v>244</v>
      </c>
      <c r="D590" s="3">
        <f>LEN(VolByCLient[[#This Row],[CLID]])</f>
        <v>7</v>
      </c>
      <c r="E590" s="3" t="str">
        <f>INDEX(Table6[GEOID],MATCH(VolByCLient[CLID],Table6[right],0))</f>
        <v>GEO1002</v>
      </c>
      <c r="F590" s="3" t="str">
        <f>VLOOKUP(VolByCLient[INDEX MATCH],GEONAMES[[#Headers],[#Data],[GEOID]:[GEONAME]],2,FALSE)</f>
        <v>APAC</v>
      </c>
      <c r="G590" s="7" t="str">
        <f>"Q"&amp;ROUNDUP(MONTH(VolByCLient[[#This Row],[Date]])/3,0)&amp;" "&amp;YEAR(VolByCLient[[#This Row],[Date]])</f>
        <v>Q1 2020</v>
      </c>
      <c r="H590" s="7" t="str">
        <f>VLOOKUP(VolByCLient[[#This Row],[INDEX MATCH]],GEONAMES[[GEOID]:[GEONAME]],2,FALSE)</f>
        <v>APAC</v>
      </c>
    </row>
    <row r="591" spans="1:8" x14ac:dyDescent="0.25">
      <c r="A591" t="s">
        <v>10</v>
      </c>
      <c r="B591" s="1">
        <v>43921</v>
      </c>
      <c r="C591" s="6">
        <v>337</v>
      </c>
      <c r="D591" s="3">
        <f>LEN(VolByCLient[[#This Row],[CLID]])</f>
        <v>7</v>
      </c>
      <c r="E591" s="3" t="str">
        <f>INDEX(Table6[GEOID],MATCH(VolByCLient[CLID],Table6[right],0))</f>
        <v>GEO1002</v>
      </c>
      <c r="F591" s="3" t="str">
        <f>VLOOKUP(VolByCLient[INDEX MATCH],GEONAMES[[#Headers],[#Data],[GEOID]:[GEONAME]],2,FALSE)</f>
        <v>APAC</v>
      </c>
      <c r="G591" s="7" t="str">
        <f>"Q"&amp;ROUNDUP(MONTH(VolByCLient[[#This Row],[Date]])/3,0)&amp;" "&amp;YEAR(VolByCLient[[#This Row],[Date]])</f>
        <v>Q1 2020</v>
      </c>
      <c r="H591" s="7" t="str">
        <f>VLOOKUP(VolByCLient[[#This Row],[INDEX MATCH]],GEONAMES[[GEOID]:[GEONAME]],2,FALSE)</f>
        <v>APAC</v>
      </c>
    </row>
    <row r="592" spans="1:8" x14ac:dyDescent="0.25">
      <c r="A592" t="s">
        <v>10</v>
      </c>
      <c r="B592" s="1">
        <v>43951</v>
      </c>
      <c r="C592" s="6">
        <v>332</v>
      </c>
      <c r="D592" s="3">
        <f>LEN(VolByCLient[[#This Row],[CLID]])</f>
        <v>7</v>
      </c>
      <c r="E592" s="3" t="str">
        <f>INDEX(Table6[GEOID],MATCH(VolByCLient[CLID],Table6[right],0))</f>
        <v>GEO1002</v>
      </c>
      <c r="F592" s="3" t="str">
        <f>VLOOKUP(VolByCLient[INDEX MATCH],GEONAMES[[#Headers],[#Data],[GEOID]:[GEONAME]],2,FALSE)</f>
        <v>APAC</v>
      </c>
      <c r="G592" s="7" t="str">
        <f>"Q"&amp;ROUNDUP(MONTH(VolByCLient[[#This Row],[Date]])/3,0)&amp;" "&amp;YEAR(VolByCLient[[#This Row],[Date]])</f>
        <v>Q2 2020</v>
      </c>
      <c r="H592" s="7" t="str">
        <f>VLOOKUP(VolByCLient[[#This Row],[INDEX MATCH]],GEONAMES[[GEOID]:[GEONAME]],2,FALSE)</f>
        <v>APAC</v>
      </c>
    </row>
    <row r="593" spans="1:8" x14ac:dyDescent="0.25">
      <c r="A593" t="s">
        <v>10</v>
      </c>
      <c r="B593" s="1">
        <v>43982</v>
      </c>
      <c r="C593" s="6">
        <v>362</v>
      </c>
      <c r="D593" s="3">
        <f>LEN(VolByCLient[[#This Row],[CLID]])</f>
        <v>7</v>
      </c>
      <c r="E593" s="3" t="str">
        <f>INDEX(Table6[GEOID],MATCH(VolByCLient[CLID],Table6[right],0))</f>
        <v>GEO1002</v>
      </c>
      <c r="F593" s="3" t="str">
        <f>VLOOKUP(VolByCLient[INDEX MATCH],GEONAMES[[#Headers],[#Data],[GEOID]:[GEONAME]],2,FALSE)</f>
        <v>APAC</v>
      </c>
      <c r="G593" s="7" t="str">
        <f>"Q"&amp;ROUNDUP(MONTH(VolByCLient[[#This Row],[Date]])/3,0)&amp;" "&amp;YEAR(VolByCLient[[#This Row],[Date]])</f>
        <v>Q2 2020</v>
      </c>
      <c r="H593" s="7" t="str">
        <f>VLOOKUP(VolByCLient[[#This Row],[INDEX MATCH]],GEONAMES[[GEOID]:[GEONAME]],2,FALSE)</f>
        <v>APAC</v>
      </c>
    </row>
    <row r="594" spans="1:8" x14ac:dyDescent="0.25">
      <c r="A594" t="s">
        <v>10</v>
      </c>
      <c r="B594" s="1">
        <v>44012</v>
      </c>
      <c r="C594" s="6">
        <v>213</v>
      </c>
      <c r="D594" s="3">
        <f>LEN(VolByCLient[[#This Row],[CLID]])</f>
        <v>7</v>
      </c>
      <c r="E594" s="3" t="str">
        <f>INDEX(Table6[GEOID],MATCH(VolByCLient[CLID],Table6[right],0))</f>
        <v>GEO1002</v>
      </c>
      <c r="F594" s="3" t="str">
        <f>VLOOKUP(VolByCLient[INDEX MATCH],GEONAMES[[#Headers],[#Data],[GEOID]:[GEONAME]],2,FALSE)</f>
        <v>APAC</v>
      </c>
      <c r="G594" s="7" t="str">
        <f>"Q"&amp;ROUNDUP(MONTH(VolByCLient[[#This Row],[Date]])/3,0)&amp;" "&amp;YEAR(VolByCLient[[#This Row],[Date]])</f>
        <v>Q2 2020</v>
      </c>
      <c r="H594" s="7" t="str">
        <f>VLOOKUP(VolByCLient[[#This Row],[INDEX MATCH]],GEONAMES[[GEOID]:[GEONAME]],2,FALSE)</f>
        <v>APAC</v>
      </c>
    </row>
    <row r="595" spans="1:8" x14ac:dyDescent="0.25">
      <c r="A595" t="s">
        <v>10</v>
      </c>
      <c r="B595" s="1">
        <v>44043</v>
      </c>
      <c r="C595" s="6">
        <v>248</v>
      </c>
      <c r="D595" s="3">
        <f>LEN(VolByCLient[[#This Row],[CLID]])</f>
        <v>7</v>
      </c>
      <c r="E595" s="3" t="str">
        <f>INDEX(Table6[GEOID],MATCH(VolByCLient[CLID],Table6[right],0))</f>
        <v>GEO1002</v>
      </c>
      <c r="F595" s="3" t="str">
        <f>VLOOKUP(VolByCLient[INDEX MATCH],GEONAMES[[#Headers],[#Data],[GEOID]:[GEONAME]],2,FALSE)</f>
        <v>APAC</v>
      </c>
      <c r="G595" s="7" t="str">
        <f>"Q"&amp;ROUNDUP(MONTH(VolByCLient[[#This Row],[Date]])/3,0)&amp;" "&amp;YEAR(VolByCLient[[#This Row],[Date]])</f>
        <v>Q3 2020</v>
      </c>
      <c r="H595" s="7" t="str">
        <f>VLOOKUP(VolByCLient[[#This Row],[INDEX MATCH]],GEONAMES[[GEOID]:[GEONAME]],2,FALSE)</f>
        <v>APAC</v>
      </c>
    </row>
    <row r="596" spans="1:8" x14ac:dyDescent="0.25">
      <c r="A596" t="s">
        <v>10</v>
      </c>
      <c r="B596" s="1">
        <v>44074</v>
      </c>
      <c r="C596" s="6">
        <v>156</v>
      </c>
      <c r="D596" s="3">
        <f>LEN(VolByCLient[[#This Row],[CLID]])</f>
        <v>7</v>
      </c>
      <c r="E596" s="3" t="str">
        <f>INDEX(Table6[GEOID],MATCH(VolByCLient[CLID],Table6[right],0))</f>
        <v>GEO1002</v>
      </c>
      <c r="F596" s="3" t="str">
        <f>VLOOKUP(VolByCLient[INDEX MATCH],GEONAMES[[#Headers],[#Data],[GEOID]:[GEONAME]],2,FALSE)</f>
        <v>APAC</v>
      </c>
      <c r="G596" s="7" t="str">
        <f>"Q"&amp;ROUNDUP(MONTH(VolByCLient[[#This Row],[Date]])/3,0)&amp;" "&amp;YEAR(VolByCLient[[#This Row],[Date]])</f>
        <v>Q3 2020</v>
      </c>
      <c r="H596" s="7" t="str">
        <f>VLOOKUP(VolByCLient[[#This Row],[INDEX MATCH]],GEONAMES[[GEOID]:[GEONAME]],2,FALSE)</f>
        <v>APAC</v>
      </c>
    </row>
    <row r="597" spans="1:8" x14ac:dyDescent="0.25">
      <c r="A597" t="s">
        <v>10</v>
      </c>
      <c r="B597" s="1">
        <v>44104</v>
      </c>
      <c r="C597" s="6">
        <v>218</v>
      </c>
      <c r="D597" s="3">
        <f>LEN(VolByCLient[[#This Row],[CLID]])</f>
        <v>7</v>
      </c>
      <c r="E597" s="3" t="str">
        <f>INDEX(Table6[GEOID],MATCH(VolByCLient[CLID],Table6[right],0))</f>
        <v>GEO1002</v>
      </c>
      <c r="F597" s="3" t="str">
        <f>VLOOKUP(VolByCLient[INDEX MATCH],GEONAMES[[#Headers],[#Data],[GEOID]:[GEONAME]],2,FALSE)</f>
        <v>APAC</v>
      </c>
      <c r="G597" s="7" t="str">
        <f>"Q"&amp;ROUNDUP(MONTH(VolByCLient[[#This Row],[Date]])/3,0)&amp;" "&amp;YEAR(VolByCLient[[#This Row],[Date]])</f>
        <v>Q3 2020</v>
      </c>
      <c r="H597" s="7" t="str">
        <f>VLOOKUP(VolByCLient[[#This Row],[INDEX MATCH]],GEONAMES[[GEOID]:[GEONAME]],2,FALSE)</f>
        <v>APAC</v>
      </c>
    </row>
    <row r="598" spans="1:8" x14ac:dyDescent="0.25">
      <c r="A598" t="s">
        <v>10</v>
      </c>
      <c r="B598" s="1">
        <v>44135</v>
      </c>
      <c r="C598" s="6">
        <v>182</v>
      </c>
      <c r="D598" s="3">
        <f>LEN(VolByCLient[[#This Row],[CLID]])</f>
        <v>7</v>
      </c>
      <c r="E598" s="3" t="str">
        <f>INDEX(Table6[GEOID],MATCH(VolByCLient[CLID],Table6[right],0))</f>
        <v>GEO1002</v>
      </c>
      <c r="F598" s="3" t="str">
        <f>VLOOKUP(VolByCLient[INDEX MATCH],GEONAMES[[#Headers],[#Data],[GEOID]:[GEONAME]],2,FALSE)</f>
        <v>APAC</v>
      </c>
      <c r="G598" s="7" t="str">
        <f>"Q"&amp;ROUNDUP(MONTH(VolByCLient[[#This Row],[Date]])/3,0)&amp;" "&amp;YEAR(VolByCLient[[#This Row],[Date]])</f>
        <v>Q4 2020</v>
      </c>
      <c r="H598" s="7" t="str">
        <f>VLOOKUP(VolByCLient[[#This Row],[INDEX MATCH]],GEONAMES[[GEOID]:[GEONAME]],2,FALSE)</f>
        <v>APAC</v>
      </c>
    </row>
    <row r="599" spans="1:8" x14ac:dyDescent="0.25">
      <c r="A599" t="s">
        <v>10</v>
      </c>
      <c r="B599" s="1">
        <v>44165</v>
      </c>
      <c r="C599" s="6">
        <v>276</v>
      </c>
      <c r="D599" s="3">
        <f>LEN(VolByCLient[[#This Row],[CLID]])</f>
        <v>7</v>
      </c>
      <c r="E599" s="3" t="str">
        <f>INDEX(Table6[GEOID],MATCH(VolByCLient[CLID],Table6[right],0))</f>
        <v>GEO1002</v>
      </c>
      <c r="F599" s="3" t="str">
        <f>VLOOKUP(VolByCLient[INDEX MATCH],GEONAMES[[#Headers],[#Data],[GEOID]:[GEONAME]],2,FALSE)</f>
        <v>APAC</v>
      </c>
      <c r="G599" s="7" t="str">
        <f>"Q"&amp;ROUNDUP(MONTH(VolByCLient[[#This Row],[Date]])/3,0)&amp;" "&amp;YEAR(VolByCLient[[#This Row],[Date]])</f>
        <v>Q4 2020</v>
      </c>
      <c r="H599" s="7" t="str">
        <f>VLOOKUP(VolByCLient[[#This Row],[INDEX MATCH]],GEONAMES[[GEOID]:[GEONAME]],2,FALSE)</f>
        <v>APAC</v>
      </c>
    </row>
    <row r="600" spans="1:8" x14ac:dyDescent="0.25">
      <c r="A600" t="s">
        <v>10</v>
      </c>
      <c r="B600" s="1">
        <v>44196</v>
      </c>
      <c r="C600" s="6">
        <v>218</v>
      </c>
      <c r="D600" s="3">
        <f>LEN(VolByCLient[[#This Row],[CLID]])</f>
        <v>7</v>
      </c>
      <c r="E600" s="3" t="str">
        <f>INDEX(Table6[GEOID],MATCH(VolByCLient[CLID],Table6[right],0))</f>
        <v>GEO1002</v>
      </c>
      <c r="F600" s="3" t="str">
        <f>VLOOKUP(VolByCLient[INDEX MATCH],GEONAMES[[#Headers],[#Data],[GEOID]:[GEONAME]],2,FALSE)</f>
        <v>APAC</v>
      </c>
      <c r="G600" s="7" t="str">
        <f>"Q"&amp;ROUNDUP(MONTH(VolByCLient[[#This Row],[Date]])/3,0)&amp;" "&amp;YEAR(VolByCLient[[#This Row],[Date]])</f>
        <v>Q4 2020</v>
      </c>
      <c r="H600" s="7" t="str">
        <f>VLOOKUP(VolByCLient[[#This Row],[INDEX MATCH]],GEONAMES[[GEOID]:[GEONAME]],2,FALSE)</f>
        <v>APAC</v>
      </c>
    </row>
    <row r="601" spans="1:8" x14ac:dyDescent="0.25">
      <c r="A601" t="s">
        <v>10</v>
      </c>
      <c r="B601" s="1">
        <v>44377</v>
      </c>
      <c r="C601" s="6">
        <v>220</v>
      </c>
      <c r="D601" s="3">
        <f>LEN(VolByCLient[[#This Row],[CLID]])</f>
        <v>7</v>
      </c>
      <c r="E601" s="3" t="str">
        <f>INDEX(Table6[GEOID],MATCH(VolByCLient[CLID],Table6[right],0))</f>
        <v>GEO1002</v>
      </c>
      <c r="F601" s="3" t="str">
        <f>VLOOKUP(VolByCLient[INDEX MATCH],GEONAMES[[#Headers],[#Data],[GEOID]:[GEONAME]],2,FALSE)</f>
        <v>APAC</v>
      </c>
      <c r="G601" s="7" t="str">
        <f>"Q"&amp;ROUNDUP(MONTH(VolByCLient[[#This Row],[Date]])/3,0)&amp;" "&amp;YEAR(VolByCLient[[#This Row],[Date]])</f>
        <v>Q2 2021</v>
      </c>
      <c r="H601" s="7" t="str">
        <f>VLOOKUP(VolByCLient[[#This Row],[INDEX MATCH]],GEONAMES[[GEOID]:[GEONAME]],2,FALSE)</f>
        <v>APAC</v>
      </c>
    </row>
    <row r="602" spans="1:8" x14ac:dyDescent="0.25">
      <c r="A602" t="s">
        <v>10</v>
      </c>
      <c r="B602" s="1">
        <v>44347</v>
      </c>
      <c r="C602" s="6">
        <v>370</v>
      </c>
      <c r="D602" s="3">
        <f>LEN(VolByCLient[[#This Row],[CLID]])</f>
        <v>7</v>
      </c>
      <c r="E602" s="3" t="str">
        <f>INDEX(Table6[GEOID],MATCH(VolByCLient[CLID],Table6[right],0))</f>
        <v>GEO1002</v>
      </c>
      <c r="F602" s="3" t="str">
        <f>VLOOKUP(VolByCLient[INDEX MATCH],GEONAMES[[#Headers],[#Data],[GEOID]:[GEONAME]],2,FALSE)</f>
        <v>APAC</v>
      </c>
      <c r="G602" s="7" t="str">
        <f>"Q"&amp;ROUNDUP(MONTH(VolByCLient[[#This Row],[Date]])/3,0)&amp;" "&amp;YEAR(VolByCLient[[#This Row],[Date]])</f>
        <v>Q2 2021</v>
      </c>
      <c r="H602" s="7" t="str">
        <f>VLOOKUP(VolByCLient[[#This Row],[INDEX MATCH]],GEONAMES[[GEOID]:[GEONAME]],2,FALSE)</f>
        <v>APAC</v>
      </c>
    </row>
    <row r="603" spans="1:8" x14ac:dyDescent="0.25">
      <c r="A603" t="s">
        <v>10</v>
      </c>
      <c r="B603" s="1">
        <v>44316</v>
      </c>
      <c r="C603" s="6">
        <v>331</v>
      </c>
      <c r="D603" s="3">
        <f>LEN(VolByCLient[[#This Row],[CLID]])</f>
        <v>7</v>
      </c>
      <c r="E603" s="3" t="str">
        <f>INDEX(Table6[GEOID],MATCH(VolByCLient[CLID],Table6[right],0))</f>
        <v>GEO1002</v>
      </c>
      <c r="F603" s="3" t="str">
        <f>VLOOKUP(VolByCLient[INDEX MATCH],GEONAMES[[#Headers],[#Data],[GEOID]:[GEONAME]],2,FALSE)</f>
        <v>APAC</v>
      </c>
      <c r="G603" s="7" t="str">
        <f>"Q"&amp;ROUNDUP(MONTH(VolByCLient[[#This Row],[Date]])/3,0)&amp;" "&amp;YEAR(VolByCLient[[#This Row],[Date]])</f>
        <v>Q2 2021</v>
      </c>
      <c r="H603" s="7" t="str">
        <f>VLOOKUP(VolByCLient[[#This Row],[INDEX MATCH]],GEONAMES[[GEOID]:[GEONAME]],2,FALSE)</f>
        <v>APAC</v>
      </c>
    </row>
    <row r="604" spans="1:8" x14ac:dyDescent="0.25">
      <c r="A604" t="s">
        <v>10</v>
      </c>
      <c r="B604" s="1">
        <v>44286</v>
      </c>
      <c r="C604" s="6">
        <v>332</v>
      </c>
      <c r="D604" s="3">
        <f>LEN(VolByCLient[[#This Row],[CLID]])</f>
        <v>7</v>
      </c>
      <c r="E604" s="3" t="str">
        <f>INDEX(Table6[GEOID],MATCH(VolByCLient[CLID],Table6[right],0))</f>
        <v>GEO1002</v>
      </c>
      <c r="F604" s="3" t="str">
        <f>VLOOKUP(VolByCLient[INDEX MATCH],GEONAMES[[#Headers],[#Data],[GEOID]:[GEONAME]],2,FALSE)</f>
        <v>APAC</v>
      </c>
      <c r="G604" s="7" t="str">
        <f>"Q"&amp;ROUNDUP(MONTH(VolByCLient[[#This Row],[Date]])/3,0)&amp;" "&amp;YEAR(VolByCLient[[#This Row],[Date]])</f>
        <v>Q1 2021</v>
      </c>
      <c r="H604" s="7" t="str">
        <f>VLOOKUP(VolByCLient[[#This Row],[INDEX MATCH]],GEONAMES[[GEOID]:[GEONAME]],2,FALSE)</f>
        <v>APAC</v>
      </c>
    </row>
    <row r="605" spans="1:8" x14ac:dyDescent="0.25">
      <c r="A605" t="s">
        <v>10</v>
      </c>
      <c r="B605" s="1">
        <v>44255</v>
      </c>
      <c r="C605" s="6">
        <v>250</v>
      </c>
      <c r="D605" s="3">
        <f>LEN(VolByCLient[[#This Row],[CLID]])</f>
        <v>7</v>
      </c>
      <c r="E605" s="3" t="str">
        <f>INDEX(Table6[GEOID],MATCH(VolByCLient[CLID],Table6[right],0))</f>
        <v>GEO1002</v>
      </c>
      <c r="F605" s="3" t="str">
        <f>VLOOKUP(VolByCLient[INDEX MATCH],GEONAMES[[#Headers],[#Data],[GEOID]:[GEONAME]],2,FALSE)</f>
        <v>APAC</v>
      </c>
      <c r="G605" s="7" t="str">
        <f>"Q"&amp;ROUNDUP(MONTH(VolByCLient[[#This Row],[Date]])/3,0)&amp;" "&amp;YEAR(VolByCLient[[#This Row],[Date]])</f>
        <v>Q1 2021</v>
      </c>
      <c r="H605" s="7" t="str">
        <f>VLOOKUP(VolByCLient[[#This Row],[INDEX MATCH]],GEONAMES[[GEOID]:[GEONAME]],2,FALSE)</f>
        <v>APAC</v>
      </c>
    </row>
    <row r="606" spans="1:8" x14ac:dyDescent="0.25">
      <c r="A606" t="s">
        <v>10</v>
      </c>
      <c r="B606" s="1">
        <v>44227</v>
      </c>
      <c r="C606" s="6">
        <v>289</v>
      </c>
      <c r="D606" s="3">
        <f>LEN(VolByCLient[[#This Row],[CLID]])</f>
        <v>7</v>
      </c>
      <c r="E606" s="3" t="str">
        <f>INDEX(Table6[GEOID],MATCH(VolByCLient[CLID],Table6[right],0))</f>
        <v>GEO1002</v>
      </c>
      <c r="F606" s="3" t="str">
        <f>VLOOKUP(VolByCLient[INDEX MATCH],GEONAMES[[#Headers],[#Data],[GEOID]:[GEONAME]],2,FALSE)</f>
        <v>APAC</v>
      </c>
      <c r="G606" s="7" t="str">
        <f>"Q"&amp;ROUNDUP(MONTH(VolByCLient[[#This Row],[Date]])/3,0)&amp;" "&amp;YEAR(VolByCLient[[#This Row],[Date]])</f>
        <v>Q1 2021</v>
      </c>
      <c r="H606" s="7" t="str">
        <f>VLOOKUP(VolByCLient[[#This Row],[INDEX MATCH]],GEONAMES[[GEOID]:[GEONAME]],2,FALSE)</f>
        <v>APAC</v>
      </c>
    </row>
    <row r="607" spans="1:8" x14ac:dyDescent="0.25">
      <c r="A607" t="s">
        <v>46</v>
      </c>
      <c r="B607" s="1">
        <v>43861</v>
      </c>
      <c r="C607" s="6">
        <v>1586</v>
      </c>
      <c r="D607" s="3">
        <f>LEN(VolByCLient[[#This Row],[CLID]])</f>
        <v>7</v>
      </c>
      <c r="E607" s="3" t="str">
        <f>INDEX(Table6[GEOID],MATCH(VolByCLient[CLID],Table6[right],0))</f>
        <v>GEO1001</v>
      </c>
      <c r="F607" s="3" t="str">
        <f>VLOOKUP(VolByCLient[INDEX MATCH],GEONAMES[[#Headers],[#Data],[GEOID]:[GEONAME]],2,FALSE)</f>
        <v>NAM</v>
      </c>
      <c r="G607" s="7" t="str">
        <f>"Q"&amp;ROUNDUP(MONTH(VolByCLient[[#This Row],[Date]])/3,0)&amp;" "&amp;YEAR(VolByCLient[[#This Row],[Date]])</f>
        <v>Q1 2020</v>
      </c>
      <c r="H607" s="7" t="str">
        <f>VLOOKUP(VolByCLient[[#This Row],[INDEX MATCH]],GEONAMES[[GEOID]:[GEONAME]],2,FALSE)</f>
        <v>NAM</v>
      </c>
    </row>
    <row r="608" spans="1:8" x14ac:dyDescent="0.25">
      <c r="A608" t="s">
        <v>46</v>
      </c>
      <c r="B608" s="1">
        <v>43890</v>
      </c>
      <c r="C608" s="6">
        <v>1412</v>
      </c>
      <c r="D608" s="3">
        <f>LEN(VolByCLient[[#This Row],[CLID]])</f>
        <v>7</v>
      </c>
      <c r="E608" s="3" t="str">
        <f>INDEX(Table6[GEOID],MATCH(VolByCLient[CLID],Table6[right],0))</f>
        <v>GEO1001</v>
      </c>
      <c r="F608" s="3" t="str">
        <f>VLOOKUP(VolByCLient[INDEX MATCH],GEONAMES[[#Headers],[#Data],[GEOID]:[GEONAME]],2,FALSE)</f>
        <v>NAM</v>
      </c>
      <c r="G608" s="7" t="str">
        <f>"Q"&amp;ROUNDUP(MONTH(VolByCLient[[#This Row],[Date]])/3,0)&amp;" "&amp;YEAR(VolByCLient[[#This Row],[Date]])</f>
        <v>Q1 2020</v>
      </c>
      <c r="H608" s="7" t="str">
        <f>VLOOKUP(VolByCLient[[#This Row],[INDEX MATCH]],GEONAMES[[GEOID]:[GEONAME]],2,FALSE)</f>
        <v>NAM</v>
      </c>
    </row>
    <row r="609" spans="1:8" x14ac:dyDescent="0.25">
      <c r="A609" t="s">
        <v>46</v>
      </c>
      <c r="B609" s="1">
        <v>43921</v>
      </c>
      <c r="C609" s="6">
        <v>1936</v>
      </c>
      <c r="D609" s="3">
        <f>LEN(VolByCLient[[#This Row],[CLID]])</f>
        <v>7</v>
      </c>
      <c r="E609" s="3" t="str">
        <f>INDEX(Table6[GEOID],MATCH(VolByCLient[CLID],Table6[right],0))</f>
        <v>GEO1001</v>
      </c>
      <c r="F609" s="3" t="str">
        <f>VLOOKUP(VolByCLient[INDEX MATCH],GEONAMES[[#Headers],[#Data],[GEOID]:[GEONAME]],2,FALSE)</f>
        <v>NAM</v>
      </c>
      <c r="G609" s="7" t="str">
        <f>"Q"&amp;ROUNDUP(MONTH(VolByCLient[[#This Row],[Date]])/3,0)&amp;" "&amp;YEAR(VolByCLient[[#This Row],[Date]])</f>
        <v>Q1 2020</v>
      </c>
      <c r="H609" s="7" t="str">
        <f>VLOOKUP(VolByCLient[[#This Row],[INDEX MATCH]],GEONAMES[[GEOID]:[GEONAME]],2,FALSE)</f>
        <v>NAM</v>
      </c>
    </row>
    <row r="610" spans="1:8" x14ac:dyDescent="0.25">
      <c r="A610" t="s">
        <v>46</v>
      </c>
      <c r="B610" s="1">
        <v>43951</v>
      </c>
      <c r="C610" s="6">
        <v>1939</v>
      </c>
      <c r="D610" s="3">
        <f>LEN(VolByCLient[[#This Row],[CLID]])</f>
        <v>7</v>
      </c>
      <c r="E610" s="3" t="str">
        <f>INDEX(Table6[GEOID],MATCH(VolByCLient[CLID],Table6[right],0))</f>
        <v>GEO1001</v>
      </c>
      <c r="F610" s="3" t="str">
        <f>VLOOKUP(VolByCLient[INDEX MATCH],GEONAMES[[#Headers],[#Data],[GEOID]:[GEONAME]],2,FALSE)</f>
        <v>NAM</v>
      </c>
      <c r="G610" s="7" t="str">
        <f>"Q"&amp;ROUNDUP(MONTH(VolByCLient[[#This Row],[Date]])/3,0)&amp;" "&amp;YEAR(VolByCLient[[#This Row],[Date]])</f>
        <v>Q2 2020</v>
      </c>
      <c r="H610" s="7" t="str">
        <f>VLOOKUP(VolByCLient[[#This Row],[INDEX MATCH]],GEONAMES[[GEOID]:[GEONAME]],2,FALSE)</f>
        <v>NAM</v>
      </c>
    </row>
    <row r="611" spans="1:8" x14ac:dyDescent="0.25">
      <c r="A611" t="s">
        <v>46</v>
      </c>
      <c r="B611" s="1">
        <v>43982</v>
      </c>
      <c r="C611" s="6">
        <v>2112</v>
      </c>
      <c r="D611" s="3">
        <f>LEN(VolByCLient[[#This Row],[CLID]])</f>
        <v>7</v>
      </c>
      <c r="E611" s="3" t="str">
        <f>INDEX(Table6[GEOID],MATCH(VolByCLient[CLID],Table6[right],0))</f>
        <v>GEO1001</v>
      </c>
      <c r="F611" s="3" t="str">
        <f>VLOOKUP(VolByCLient[INDEX MATCH],GEONAMES[[#Headers],[#Data],[GEOID]:[GEONAME]],2,FALSE)</f>
        <v>NAM</v>
      </c>
      <c r="G611" s="7" t="str">
        <f>"Q"&amp;ROUNDUP(MONTH(VolByCLient[[#This Row],[Date]])/3,0)&amp;" "&amp;YEAR(VolByCLient[[#This Row],[Date]])</f>
        <v>Q2 2020</v>
      </c>
      <c r="H611" s="7" t="str">
        <f>VLOOKUP(VolByCLient[[#This Row],[INDEX MATCH]],GEONAMES[[GEOID]:[GEONAME]],2,FALSE)</f>
        <v>NAM</v>
      </c>
    </row>
    <row r="612" spans="1:8" x14ac:dyDescent="0.25">
      <c r="A612" t="s">
        <v>46</v>
      </c>
      <c r="B612" s="1">
        <v>44012</v>
      </c>
      <c r="C612" s="6">
        <v>1230</v>
      </c>
      <c r="D612" s="3">
        <f>LEN(VolByCLient[[#This Row],[CLID]])</f>
        <v>7</v>
      </c>
      <c r="E612" s="3" t="str">
        <f>INDEX(Table6[GEOID],MATCH(VolByCLient[CLID],Table6[right],0))</f>
        <v>GEO1001</v>
      </c>
      <c r="F612" s="3" t="str">
        <f>VLOOKUP(VolByCLient[INDEX MATCH],GEONAMES[[#Headers],[#Data],[GEOID]:[GEONAME]],2,FALSE)</f>
        <v>NAM</v>
      </c>
      <c r="G612" s="7" t="str">
        <f>"Q"&amp;ROUNDUP(MONTH(VolByCLient[[#This Row],[Date]])/3,0)&amp;" "&amp;YEAR(VolByCLient[[#This Row],[Date]])</f>
        <v>Q2 2020</v>
      </c>
      <c r="H612" s="7" t="str">
        <f>VLOOKUP(VolByCLient[[#This Row],[INDEX MATCH]],GEONAMES[[GEOID]:[GEONAME]],2,FALSE)</f>
        <v>NAM</v>
      </c>
    </row>
    <row r="613" spans="1:8" x14ac:dyDescent="0.25">
      <c r="A613" t="s">
        <v>46</v>
      </c>
      <c r="B613" s="1">
        <v>44043</v>
      </c>
      <c r="C613" s="6">
        <v>1407</v>
      </c>
      <c r="D613" s="3">
        <f>LEN(VolByCLient[[#This Row],[CLID]])</f>
        <v>7</v>
      </c>
      <c r="E613" s="3" t="str">
        <f>INDEX(Table6[GEOID],MATCH(VolByCLient[CLID],Table6[right],0))</f>
        <v>GEO1001</v>
      </c>
      <c r="F613" s="3" t="str">
        <f>VLOOKUP(VolByCLient[INDEX MATCH],GEONAMES[[#Headers],[#Data],[GEOID]:[GEONAME]],2,FALSE)</f>
        <v>NAM</v>
      </c>
      <c r="G613" s="7" t="str">
        <f>"Q"&amp;ROUNDUP(MONTH(VolByCLient[[#This Row],[Date]])/3,0)&amp;" "&amp;YEAR(VolByCLient[[#This Row],[Date]])</f>
        <v>Q3 2020</v>
      </c>
      <c r="H613" s="7" t="str">
        <f>VLOOKUP(VolByCLient[[#This Row],[INDEX MATCH]],GEONAMES[[GEOID]:[GEONAME]],2,FALSE)</f>
        <v>NAM</v>
      </c>
    </row>
    <row r="614" spans="1:8" x14ac:dyDescent="0.25">
      <c r="A614" t="s">
        <v>46</v>
      </c>
      <c r="B614" s="1">
        <v>44074</v>
      </c>
      <c r="C614" s="6">
        <v>880</v>
      </c>
      <c r="D614" s="3">
        <f>LEN(VolByCLient[[#This Row],[CLID]])</f>
        <v>7</v>
      </c>
      <c r="E614" s="3" t="str">
        <f>INDEX(Table6[GEOID],MATCH(VolByCLient[CLID],Table6[right],0))</f>
        <v>GEO1001</v>
      </c>
      <c r="F614" s="3" t="str">
        <f>VLOOKUP(VolByCLient[INDEX MATCH],GEONAMES[[#Headers],[#Data],[GEOID]:[GEONAME]],2,FALSE)</f>
        <v>NAM</v>
      </c>
      <c r="G614" s="7" t="str">
        <f>"Q"&amp;ROUNDUP(MONTH(VolByCLient[[#This Row],[Date]])/3,0)&amp;" "&amp;YEAR(VolByCLient[[#This Row],[Date]])</f>
        <v>Q3 2020</v>
      </c>
      <c r="H614" s="7" t="str">
        <f>VLOOKUP(VolByCLient[[#This Row],[INDEX MATCH]],GEONAMES[[GEOID]:[GEONAME]],2,FALSE)</f>
        <v>NAM</v>
      </c>
    </row>
    <row r="615" spans="1:8" x14ac:dyDescent="0.25">
      <c r="A615" t="s">
        <v>46</v>
      </c>
      <c r="B615" s="1">
        <v>44104</v>
      </c>
      <c r="C615" s="6">
        <v>1233</v>
      </c>
      <c r="D615" s="3">
        <f>LEN(VolByCLient[[#This Row],[CLID]])</f>
        <v>7</v>
      </c>
      <c r="E615" s="3" t="str">
        <f>INDEX(Table6[GEOID],MATCH(VolByCLient[CLID],Table6[right],0))</f>
        <v>GEO1001</v>
      </c>
      <c r="F615" s="3" t="str">
        <f>VLOOKUP(VolByCLient[INDEX MATCH],GEONAMES[[#Headers],[#Data],[GEOID]:[GEONAME]],2,FALSE)</f>
        <v>NAM</v>
      </c>
      <c r="G615" s="7" t="str">
        <f>"Q"&amp;ROUNDUP(MONTH(VolByCLient[[#This Row],[Date]])/3,0)&amp;" "&amp;YEAR(VolByCLient[[#This Row],[Date]])</f>
        <v>Q3 2020</v>
      </c>
      <c r="H615" s="7" t="str">
        <f>VLOOKUP(VolByCLient[[#This Row],[INDEX MATCH]],GEONAMES[[GEOID]:[GEONAME]],2,FALSE)</f>
        <v>NAM</v>
      </c>
    </row>
    <row r="616" spans="1:8" x14ac:dyDescent="0.25">
      <c r="A616" t="s">
        <v>46</v>
      </c>
      <c r="B616" s="1">
        <v>44135</v>
      </c>
      <c r="C616" s="6">
        <v>1059</v>
      </c>
      <c r="D616" s="3">
        <f>LEN(VolByCLient[[#This Row],[CLID]])</f>
        <v>7</v>
      </c>
      <c r="E616" s="3" t="str">
        <f>INDEX(Table6[GEOID],MATCH(VolByCLient[CLID],Table6[right],0))</f>
        <v>GEO1001</v>
      </c>
      <c r="F616" s="3" t="str">
        <f>VLOOKUP(VolByCLient[INDEX MATCH],GEONAMES[[#Headers],[#Data],[GEOID]:[GEONAME]],2,FALSE)</f>
        <v>NAM</v>
      </c>
      <c r="G616" s="7" t="str">
        <f>"Q"&amp;ROUNDUP(MONTH(VolByCLient[[#This Row],[Date]])/3,0)&amp;" "&amp;YEAR(VolByCLient[[#This Row],[Date]])</f>
        <v>Q4 2020</v>
      </c>
      <c r="H616" s="7" t="str">
        <f>VLOOKUP(VolByCLient[[#This Row],[INDEX MATCH]],GEONAMES[[GEOID]:[GEONAME]],2,FALSE)</f>
        <v>NAM</v>
      </c>
    </row>
    <row r="617" spans="1:8" x14ac:dyDescent="0.25">
      <c r="A617" t="s">
        <v>46</v>
      </c>
      <c r="B617" s="1">
        <v>44165</v>
      </c>
      <c r="C617" s="6">
        <v>1586</v>
      </c>
      <c r="D617" s="3">
        <f>LEN(VolByCLient[[#This Row],[CLID]])</f>
        <v>7</v>
      </c>
      <c r="E617" s="3" t="str">
        <f>INDEX(Table6[GEOID],MATCH(VolByCLient[CLID],Table6[right],0))</f>
        <v>GEO1001</v>
      </c>
      <c r="F617" s="3" t="str">
        <f>VLOOKUP(VolByCLient[INDEX MATCH],GEONAMES[[#Headers],[#Data],[GEOID]:[GEONAME]],2,FALSE)</f>
        <v>NAM</v>
      </c>
      <c r="G617" s="7" t="str">
        <f>"Q"&amp;ROUNDUP(MONTH(VolByCLient[[#This Row],[Date]])/3,0)&amp;" "&amp;YEAR(VolByCLient[[#This Row],[Date]])</f>
        <v>Q4 2020</v>
      </c>
      <c r="H617" s="7" t="str">
        <f>VLOOKUP(VolByCLient[[#This Row],[INDEX MATCH]],GEONAMES[[GEOID]:[GEONAME]],2,FALSE)</f>
        <v>NAM</v>
      </c>
    </row>
    <row r="618" spans="1:8" x14ac:dyDescent="0.25">
      <c r="A618" t="s">
        <v>46</v>
      </c>
      <c r="B618" s="1">
        <v>44196</v>
      </c>
      <c r="C618" s="6">
        <v>1230</v>
      </c>
      <c r="D618" s="3">
        <f>LEN(VolByCLient[[#This Row],[CLID]])</f>
        <v>7</v>
      </c>
      <c r="E618" s="3" t="str">
        <f>INDEX(Table6[GEOID],MATCH(VolByCLient[CLID],Table6[right],0))</f>
        <v>GEO1001</v>
      </c>
      <c r="F618" s="3" t="str">
        <f>VLOOKUP(VolByCLient[INDEX MATCH],GEONAMES[[#Headers],[#Data],[GEOID]:[GEONAME]],2,FALSE)</f>
        <v>NAM</v>
      </c>
      <c r="G618" s="7" t="str">
        <f>"Q"&amp;ROUNDUP(MONTH(VolByCLient[[#This Row],[Date]])/3,0)&amp;" "&amp;YEAR(VolByCLient[[#This Row],[Date]])</f>
        <v>Q4 2020</v>
      </c>
      <c r="H618" s="7" t="str">
        <f>VLOOKUP(VolByCLient[[#This Row],[INDEX MATCH]],GEONAMES[[GEOID]:[GEONAME]],2,FALSE)</f>
        <v>NAM</v>
      </c>
    </row>
    <row r="619" spans="1:8" x14ac:dyDescent="0.25">
      <c r="A619" t="s">
        <v>46</v>
      </c>
      <c r="B619" s="1">
        <v>44377</v>
      </c>
      <c r="C619" s="6">
        <v>1291</v>
      </c>
      <c r="D619" s="3">
        <f>LEN(VolByCLient[[#This Row],[CLID]])</f>
        <v>7</v>
      </c>
      <c r="E619" s="3" t="str">
        <f>INDEX(Table6[GEOID],MATCH(VolByCLient[CLID],Table6[right],0))</f>
        <v>GEO1001</v>
      </c>
      <c r="F619" s="3" t="str">
        <f>VLOOKUP(VolByCLient[INDEX MATCH],GEONAMES[[#Headers],[#Data],[GEOID]:[GEONAME]],2,FALSE)</f>
        <v>NAM</v>
      </c>
      <c r="G619" s="7" t="str">
        <f>"Q"&amp;ROUNDUP(MONTH(VolByCLient[[#This Row],[Date]])/3,0)&amp;" "&amp;YEAR(VolByCLient[[#This Row],[Date]])</f>
        <v>Q2 2021</v>
      </c>
      <c r="H619" s="7" t="str">
        <f>VLOOKUP(VolByCLient[[#This Row],[INDEX MATCH]],GEONAMES[[GEOID]:[GEONAME]],2,FALSE)</f>
        <v>NAM</v>
      </c>
    </row>
    <row r="620" spans="1:8" x14ac:dyDescent="0.25">
      <c r="A620" t="s">
        <v>46</v>
      </c>
      <c r="B620" s="1">
        <v>44347</v>
      </c>
      <c r="C620" s="6">
        <v>2150</v>
      </c>
      <c r="D620" s="3">
        <f>LEN(VolByCLient[[#This Row],[CLID]])</f>
        <v>7</v>
      </c>
      <c r="E620" s="3" t="str">
        <f>INDEX(Table6[GEOID],MATCH(VolByCLient[CLID],Table6[right],0))</f>
        <v>GEO1001</v>
      </c>
      <c r="F620" s="3" t="str">
        <f>VLOOKUP(VolByCLient[INDEX MATCH],GEONAMES[[#Headers],[#Data],[GEOID]:[GEONAME]],2,FALSE)</f>
        <v>NAM</v>
      </c>
      <c r="G620" s="7" t="str">
        <f>"Q"&amp;ROUNDUP(MONTH(VolByCLient[[#This Row],[Date]])/3,0)&amp;" "&amp;YEAR(VolByCLient[[#This Row],[Date]])</f>
        <v>Q2 2021</v>
      </c>
      <c r="H620" s="7" t="str">
        <f>VLOOKUP(VolByCLient[[#This Row],[INDEX MATCH]],GEONAMES[[GEOID]:[GEONAME]],2,FALSE)</f>
        <v>NAM</v>
      </c>
    </row>
    <row r="621" spans="1:8" x14ac:dyDescent="0.25">
      <c r="A621" t="s">
        <v>46</v>
      </c>
      <c r="B621" s="1">
        <v>44316</v>
      </c>
      <c r="C621" s="6">
        <v>1991</v>
      </c>
      <c r="D621" s="3">
        <f>LEN(VolByCLient[[#This Row],[CLID]])</f>
        <v>7</v>
      </c>
      <c r="E621" s="3" t="str">
        <f>INDEX(Table6[GEOID],MATCH(VolByCLient[CLID],Table6[right],0))</f>
        <v>GEO1001</v>
      </c>
      <c r="F621" s="3" t="str">
        <f>VLOOKUP(VolByCLient[INDEX MATCH],GEONAMES[[#Headers],[#Data],[GEOID]:[GEONAME]],2,FALSE)</f>
        <v>NAM</v>
      </c>
      <c r="G621" s="7" t="str">
        <f>"Q"&amp;ROUNDUP(MONTH(VolByCLient[[#This Row],[Date]])/3,0)&amp;" "&amp;YEAR(VolByCLient[[#This Row],[Date]])</f>
        <v>Q2 2021</v>
      </c>
      <c r="H621" s="7" t="str">
        <f>VLOOKUP(VolByCLient[[#This Row],[INDEX MATCH]],GEONAMES[[GEOID]:[GEONAME]],2,FALSE)</f>
        <v>NAM</v>
      </c>
    </row>
    <row r="622" spans="1:8" x14ac:dyDescent="0.25">
      <c r="A622" t="s">
        <v>46</v>
      </c>
      <c r="B622" s="1">
        <v>44286</v>
      </c>
      <c r="C622" s="6">
        <v>2032</v>
      </c>
      <c r="D622" s="3">
        <f>LEN(VolByCLient[[#This Row],[CLID]])</f>
        <v>7</v>
      </c>
      <c r="E622" s="3" t="str">
        <f>INDEX(Table6[GEOID],MATCH(VolByCLient[CLID],Table6[right],0))</f>
        <v>GEO1001</v>
      </c>
      <c r="F622" s="3" t="str">
        <f>VLOOKUP(VolByCLient[INDEX MATCH],GEONAMES[[#Headers],[#Data],[GEOID]:[GEONAME]],2,FALSE)</f>
        <v>NAM</v>
      </c>
      <c r="G622" s="7" t="str">
        <f>"Q"&amp;ROUNDUP(MONTH(VolByCLient[[#This Row],[Date]])/3,0)&amp;" "&amp;YEAR(VolByCLient[[#This Row],[Date]])</f>
        <v>Q1 2021</v>
      </c>
      <c r="H622" s="7" t="str">
        <f>VLOOKUP(VolByCLient[[#This Row],[INDEX MATCH]],GEONAMES[[GEOID]:[GEONAME]],2,FALSE)</f>
        <v>NAM</v>
      </c>
    </row>
    <row r="623" spans="1:8" x14ac:dyDescent="0.25">
      <c r="A623" t="s">
        <v>46</v>
      </c>
      <c r="B623" s="1">
        <v>44255</v>
      </c>
      <c r="C623" s="6">
        <v>1438</v>
      </c>
      <c r="D623" s="3">
        <f>LEN(VolByCLient[[#This Row],[CLID]])</f>
        <v>7</v>
      </c>
      <c r="E623" s="3" t="str">
        <f>INDEX(Table6[GEOID],MATCH(VolByCLient[CLID],Table6[right],0))</f>
        <v>GEO1001</v>
      </c>
      <c r="F623" s="3" t="str">
        <f>VLOOKUP(VolByCLient[INDEX MATCH],GEONAMES[[#Headers],[#Data],[GEOID]:[GEONAME]],2,FALSE)</f>
        <v>NAM</v>
      </c>
      <c r="G623" s="7" t="str">
        <f>"Q"&amp;ROUNDUP(MONTH(VolByCLient[[#This Row],[Date]])/3,0)&amp;" "&amp;YEAR(VolByCLient[[#This Row],[Date]])</f>
        <v>Q1 2021</v>
      </c>
      <c r="H623" s="7" t="str">
        <f>VLOOKUP(VolByCLient[[#This Row],[INDEX MATCH]],GEONAMES[[GEOID]:[GEONAME]],2,FALSE)</f>
        <v>NAM</v>
      </c>
    </row>
    <row r="624" spans="1:8" x14ac:dyDescent="0.25">
      <c r="A624" t="s">
        <v>46</v>
      </c>
      <c r="B624" s="1">
        <v>44227</v>
      </c>
      <c r="C624" s="6">
        <v>1569</v>
      </c>
      <c r="D624" s="3">
        <f>LEN(VolByCLient[[#This Row],[CLID]])</f>
        <v>7</v>
      </c>
      <c r="E624" s="3" t="str">
        <f>INDEX(Table6[GEOID],MATCH(VolByCLient[CLID],Table6[right],0))</f>
        <v>GEO1001</v>
      </c>
      <c r="F624" s="3" t="str">
        <f>VLOOKUP(VolByCLient[INDEX MATCH],GEONAMES[[#Headers],[#Data],[GEOID]:[GEONAME]],2,FALSE)</f>
        <v>NAM</v>
      </c>
      <c r="G624" s="7" t="str">
        <f>"Q"&amp;ROUNDUP(MONTH(VolByCLient[[#This Row],[Date]])/3,0)&amp;" "&amp;YEAR(VolByCLient[[#This Row],[Date]])</f>
        <v>Q1 2021</v>
      </c>
      <c r="H624" s="7" t="str">
        <f>VLOOKUP(VolByCLient[[#This Row],[INDEX MATCH]],GEONAMES[[GEOID]:[GEONAME]],2,FALSE)</f>
        <v>NAM</v>
      </c>
    </row>
    <row r="625" spans="1:8" x14ac:dyDescent="0.25">
      <c r="A625" t="s">
        <v>40</v>
      </c>
      <c r="B625" s="1">
        <v>43861</v>
      </c>
      <c r="C625" s="6">
        <v>1211</v>
      </c>
      <c r="D625" s="3">
        <f>LEN(VolByCLient[[#This Row],[CLID]])</f>
        <v>7</v>
      </c>
      <c r="E625" s="3" t="str">
        <f>INDEX(Table6[GEOID],MATCH(VolByCLient[CLID],Table6[right],0))</f>
        <v>GEO1004</v>
      </c>
      <c r="F625" s="3" t="str">
        <f>VLOOKUP(VolByCLient[INDEX MATCH],GEONAMES[[#Headers],[#Data],[GEOID]:[GEONAME]],2,FALSE)</f>
        <v>LATAM</v>
      </c>
      <c r="G625" s="7" t="str">
        <f>"Q"&amp;ROUNDUP(MONTH(VolByCLient[[#This Row],[Date]])/3,0)&amp;" "&amp;YEAR(VolByCLient[[#This Row],[Date]])</f>
        <v>Q1 2020</v>
      </c>
      <c r="H625" s="7" t="str">
        <f>VLOOKUP(VolByCLient[[#This Row],[INDEX MATCH]],GEONAMES[[GEOID]:[GEONAME]],2,FALSE)</f>
        <v>LATAM</v>
      </c>
    </row>
    <row r="626" spans="1:8" x14ac:dyDescent="0.25">
      <c r="A626" t="s">
        <v>40</v>
      </c>
      <c r="B626" s="1">
        <v>43890</v>
      </c>
      <c r="C626" s="6">
        <v>1358</v>
      </c>
      <c r="D626" s="3">
        <f>LEN(VolByCLient[[#This Row],[CLID]])</f>
        <v>7</v>
      </c>
      <c r="E626" s="3" t="str">
        <f>INDEX(Table6[GEOID],MATCH(VolByCLient[CLID],Table6[right],0))</f>
        <v>GEO1004</v>
      </c>
      <c r="F626" s="3" t="str">
        <f>VLOOKUP(VolByCLient[INDEX MATCH],GEONAMES[[#Headers],[#Data],[GEOID]:[GEONAME]],2,FALSE)</f>
        <v>LATAM</v>
      </c>
      <c r="G626" s="7" t="str">
        <f>"Q"&amp;ROUNDUP(MONTH(VolByCLient[[#This Row],[Date]])/3,0)&amp;" "&amp;YEAR(VolByCLient[[#This Row],[Date]])</f>
        <v>Q1 2020</v>
      </c>
      <c r="H626" s="7" t="str">
        <f>VLOOKUP(VolByCLient[[#This Row],[INDEX MATCH]],GEONAMES[[GEOID]:[GEONAME]],2,FALSE)</f>
        <v>LATAM</v>
      </c>
    </row>
    <row r="627" spans="1:8" x14ac:dyDescent="0.25">
      <c r="A627" t="s">
        <v>40</v>
      </c>
      <c r="B627" s="1">
        <v>43921</v>
      </c>
      <c r="C627" s="6">
        <v>1507</v>
      </c>
      <c r="D627" s="3">
        <f>LEN(VolByCLient[[#This Row],[CLID]])</f>
        <v>7</v>
      </c>
      <c r="E627" s="3" t="str">
        <f>INDEX(Table6[GEOID],MATCH(VolByCLient[CLID],Table6[right],0))</f>
        <v>GEO1004</v>
      </c>
      <c r="F627" s="3" t="str">
        <f>VLOOKUP(VolByCLient[INDEX MATCH],GEONAMES[[#Headers],[#Data],[GEOID]:[GEONAME]],2,FALSE)</f>
        <v>LATAM</v>
      </c>
      <c r="G627" s="7" t="str">
        <f>"Q"&amp;ROUNDUP(MONTH(VolByCLient[[#This Row],[Date]])/3,0)&amp;" "&amp;YEAR(VolByCLient[[#This Row],[Date]])</f>
        <v>Q1 2020</v>
      </c>
      <c r="H627" s="7" t="str">
        <f>VLOOKUP(VolByCLient[[#This Row],[INDEX MATCH]],GEONAMES[[GEOID]:[GEONAME]],2,FALSE)</f>
        <v>LATAM</v>
      </c>
    </row>
    <row r="628" spans="1:8" x14ac:dyDescent="0.25">
      <c r="A628" t="s">
        <v>40</v>
      </c>
      <c r="B628" s="1">
        <v>43951</v>
      </c>
      <c r="C628" s="6">
        <v>1812</v>
      </c>
      <c r="D628" s="3">
        <f>LEN(VolByCLient[[#This Row],[CLID]])</f>
        <v>7</v>
      </c>
      <c r="E628" s="3" t="str">
        <f>INDEX(Table6[GEOID],MATCH(VolByCLient[CLID],Table6[right],0))</f>
        <v>GEO1004</v>
      </c>
      <c r="F628" s="3" t="str">
        <f>VLOOKUP(VolByCLient[INDEX MATCH],GEONAMES[[#Headers],[#Data],[GEOID]:[GEONAME]],2,FALSE)</f>
        <v>LATAM</v>
      </c>
      <c r="G628" s="7" t="str">
        <f>"Q"&amp;ROUNDUP(MONTH(VolByCLient[[#This Row],[Date]])/3,0)&amp;" "&amp;YEAR(VolByCLient[[#This Row],[Date]])</f>
        <v>Q2 2020</v>
      </c>
      <c r="H628" s="7" t="str">
        <f>VLOOKUP(VolByCLient[[#This Row],[INDEX MATCH]],GEONAMES[[GEOID]:[GEONAME]],2,FALSE)</f>
        <v>LATAM</v>
      </c>
    </row>
    <row r="629" spans="1:8" x14ac:dyDescent="0.25">
      <c r="A629" t="s">
        <v>40</v>
      </c>
      <c r="B629" s="1">
        <v>43982</v>
      </c>
      <c r="C629" s="6">
        <v>1663</v>
      </c>
      <c r="D629" s="3">
        <f>LEN(VolByCLient[[#This Row],[CLID]])</f>
        <v>7</v>
      </c>
      <c r="E629" s="3" t="str">
        <f>INDEX(Table6[GEOID],MATCH(VolByCLient[CLID],Table6[right],0))</f>
        <v>GEO1004</v>
      </c>
      <c r="F629" s="3" t="str">
        <f>VLOOKUP(VolByCLient[INDEX MATCH],GEONAMES[[#Headers],[#Data],[GEOID]:[GEONAME]],2,FALSE)</f>
        <v>LATAM</v>
      </c>
      <c r="G629" s="7" t="str">
        <f>"Q"&amp;ROUNDUP(MONTH(VolByCLient[[#This Row],[Date]])/3,0)&amp;" "&amp;YEAR(VolByCLient[[#This Row],[Date]])</f>
        <v>Q2 2020</v>
      </c>
      <c r="H629" s="7" t="str">
        <f>VLOOKUP(VolByCLient[[#This Row],[INDEX MATCH]],GEONAMES[[GEOID]:[GEONAME]],2,FALSE)</f>
        <v>LATAM</v>
      </c>
    </row>
    <row r="630" spans="1:8" x14ac:dyDescent="0.25">
      <c r="A630" t="s">
        <v>40</v>
      </c>
      <c r="B630" s="1">
        <v>44012</v>
      </c>
      <c r="C630" s="6">
        <v>1205</v>
      </c>
      <c r="D630" s="3">
        <f>LEN(VolByCLient[[#This Row],[CLID]])</f>
        <v>7</v>
      </c>
      <c r="E630" s="3" t="str">
        <f>INDEX(Table6[GEOID],MATCH(VolByCLient[CLID],Table6[right],0))</f>
        <v>GEO1004</v>
      </c>
      <c r="F630" s="3" t="str">
        <f>VLOOKUP(VolByCLient[INDEX MATCH],GEONAMES[[#Headers],[#Data],[GEOID]:[GEONAME]],2,FALSE)</f>
        <v>LATAM</v>
      </c>
      <c r="G630" s="7" t="str">
        <f>"Q"&amp;ROUNDUP(MONTH(VolByCLient[[#This Row],[Date]])/3,0)&amp;" "&amp;YEAR(VolByCLient[[#This Row],[Date]])</f>
        <v>Q2 2020</v>
      </c>
      <c r="H630" s="7" t="str">
        <f>VLOOKUP(VolByCLient[[#This Row],[INDEX MATCH]],GEONAMES[[GEOID]:[GEONAME]],2,FALSE)</f>
        <v>LATAM</v>
      </c>
    </row>
    <row r="631" spans="1:8" x14ac:dyDescent="0.25">
      <c r="A631" t="s">
        <v>40</v>
      </c>
      <c r="B631" s="1">
        <v>44043</v>
      </c>
      <c r="C631" s="6">
        <v>1059</v>
      </c>
      <c r="D631" s="3">
        <f>LEN(VolByCLient[[#This Row],[CLID]])</f>
        <v>7</v>
      </c>
      <c r="E631" s="3" t="str">
        <f>INDEX(Table6[GEOID],MATCH(VolByCLient[CLID],Table6[right],0))</f>
        <v>GEO1004</v>
      </c>
      <c r="F631" s="3" t="str">
        <f>VLOOKUP(VolByCLient[INDEX MATCH],GEONAMES[[#Headers],[#Data],[GEOID]:[GEONAME]],2,FALSE)</f>
        <v>LATAM</v>
      </c>
      <c r="G631" s="7" t="str">
        <f>"Q"&amp;ROUNDUP(MONTH(VolByCLient[[#This Row],[Date]])/3,0)&amp;" "&amp;YEAR(VolByCLient[[#This Row],[Date]])</f>
        <v>Q3 2020</v>
      </c>
      <c r="H631" s="7" t="str">
        <f>VLOOKUP(VolByCLient[[#This Row],[INDEX MATCH]],GEONAMES[[GEOID]:[GEONAME]],2,FALSE)</f>
        <v>LATAM</v>
      </c>
    </row>
    <row r="632" spans="1:8" x14ac:dyDescent="0.25">
      <c r="A632" t="s">
        <v>40</v>
      </c>
      <c r="B632" s="1">
        <v>44074</v>
      </c>
      <c r="C632" s="6">
        <v>910</v>
      </c>
      <c r="D632" s="3">
        <f>LEN(VolByCLient[[#This Row],[CLID]])</f>
        <v>7</v>
      </c>
      <c r="E632" s="3" t="str">
        <f>INDEX(Table6[GEOID],MATCH(VolByCLient[CLID],Table6[right],0))</f>
        <v>GEO1004</v>
      </c>
      <c r="F632" s="3" t="str">
        <f>VLOOKUP(VolByCLient[INDEX MATCH],GEONAMES[[#Headers],[#Data],[GEOID]:[GEONAME]],2,FALSE)</f>
        <v>LATAM</v>
      </c>
      <c r="G632" s="7" t="str">
        <f>"Q"&amp;ROUNDUP(MONTH(VolByCLient[[#This Row],[Date]])/3,0)&amp;" "&amp;YEAR(VolByCLient[[#This Row],[Date]])</f>
        <v>Q3 2020</v>
      </c>
      <c r="H632" s="7" t="str">
        <f>VLOOKUP(VolByCLient[[#This Row],[INDEX MATCH]],GEONAMES[[GEOID]:[GEONAME]],2,FALSE)</f>
        <v>LATAM</v>
      </c>
    </row>
    <row r="633" spans="1:8" x14ac:dyDescent="0.25">
      <c r="A633" t="s">
        <v>40</v>
      </c>
      <c r="B633" s="1">
        <v>44104</v>
      </c>
      <c r="C633" s="6">
        <v>910</v>
      </c>
      <c r="D633" s="3">
        <f>LEN(VolByCLient[[#This Row],[CLID]])</f>
        <v>7</v>
      </c>
      <c r="E633" s="3" t="str">
        <f>INDEX(Table6[GEOID],MATCH(VolByCLient[CLID],Table6[right],0))</f>
        <v>GEO1004</v>
      </c>
      <c r="F633" s="3" t="str">
        <f>VLOOKUP(VolByCLient[INDEX MATCH],GEONAMES[[#Headers],[#Data],[GEOID]:[GEONAME]],2,FALSE)</f>
        <v>LATAM</v>
      </c>
      <c r="G633" s="7" t="str">
        <f>"Q"&amp;ROUNDUP(MONTH(VolByCLient[[#This Row],[Date]])/3,0)&amp;" "&amp;YEAR(VolByCLient[[#This Row],[Date]])</f>
        <v>Q3 2020</v>
      </c>
      <c r="H633" s="7" t="str">
        <f>VLOOKUP(VolByCLient[[#This Row],[INDEX MATCH]],GEONAMES[[GEOID]:[GEONAME]],2,FALSE)</f>
        <v>LATAM</v>
      </c>
    </row>
    <row r="634" spans="1:8" x14ac:dyDescent="0.25">
      <c r="A634" t="s">
        <v>40</v>
      </c>
      <c r="B634" s="1">
        <v>44135</v>
      </c>
      <c r="C634" s="6">
        <v>1060</v>
      </c>
      <c r="D634" s="3">
        <f>LEN(VolByCLient[[#This Row],[CLID]])</f>
        <v>7</v>
      </c>
      <c r="E634" s="3" t="str">
        <f>INDEX(Table6[GEOID],MATCH(VolByCLient[CLID],Table6[right],0))</f>
        <v>GEO1004</v>
      </c>
      <c r="F634" s="3" t="str">
        <f>VLOOKUP(VolByCLient[INDEX MATCH],GEONAMES[[#Headers],[#Data],[GEOID]:[GEONAME]],2,FALSE)</f>
        <v>LATAM</v>
      </c>
      <c r="G634" s="7" t="str">
        <f>"Q"&amp;ROUNDUP(MONTH(VolByCLient[[#This Row],[Date]])/3,0)&amp;" "&amp;YEAR(VolByCLient[[#This Row],[Date]])</f>
        <v>Q4 2020</v>
      </c>
      <c r="H634" s="7" t="str">
        <f>VLOOKUP(VolByCLient[[#This Row],[INDEX MATCH]],GEONAMES[[GEOID]:[GEONAME]],2,FALSE)</f>
        <v>LATAM</v>
      </c>
    </row>
    <row r="635" spans="1:8" x14ac:dyDescent="0.25">
      <c r="A635" t="s">
        <v>40</v>
      </c>
      <c r="B635" s="1">
        <v>44165</v>
      </c>
      <c r="C635" s="6">
        <v>1205</v>
      </c>
      <c r="D635" s="3">
        <f>LEN(VolByCLient[[#This Row],[CLID]])</f>
        <v>7</v>
      </c>
      <c r="E635" s="3" t="str">
        <f>INDEX(Table6[GEOID],MATCH(VolByCLient[CLID],Table6[right],0))</f>
        <v>GEO1004</v>
      </c>
      <c r="F635" s="3" t="str">
        <f>VLOOKUP(VolByCLient[INDEX MATCH],GEONAMES[[#Headers],[#Data],[GEOID]:[GEONAME]],2,FALSE)</f>
        <v>LATAM</v>
      </c>
      <c r="G635" s="7" t="str">
        <f>"Q"&amp;ROUNDUP(MONTH(VolByCLient[[#This Row],[Date]])/3,0)&amp;" "&amp;YEAR(VolByCLient[[#This Row],[Date]])</f>
        <v>Q4 2020</v>
      </c>
      <c r="H635" s="7" t="str">
        <f>VLOOKUP(VolByCLient[[#This Row],[INDEX MATCH]],GEONAMES[[GEOID]:[GEONAME]],2,FALSE)</f>
        <v>LATAM</v>
      </c>
    </row>
    <row r="636" spans="1:8" x14ac:dyDescent="0.25">
      <c r="A636" t="s">
        <v>40</v>
      </c>
      <c r="B636" s="1">
        <v>44196</v>
      </c>
      <c r="C636" s="6">
        <v>1211</v>
      </c>
      <c r="D636" s="3">
        <f>LEN(VolByCLient[[#This Row],[CLID]])</f>
        <v>7</v>
      </c>
      <c r="E636" s="3" t="str">
        <f>INDEX(Table6[GEOID],MATCH(VolByCLient[CLID],Table6[right],0))</f>
        <v>GEO1004</v>
      </c>
      <c r="F636" s="3" t="str">
        <f>VLOOKUP(VolByCLient[INDEX MATCH],GEONAMES[[#Headers],[#Data],[GEOID]:[GEONAME]],2,FALSE)</f>
        <v>LATAM</v>
      </c>
      <c r="G636" s="7" t="str">
        <f>"Q"&amp;ROUNDUP(MONTH(VolByCLient[[#This Row],[Date]])/3,0)&amp;" "&amp;YEAR(VolByCLient[[#This Row],[Date]])</f>
        <v>Q4 2020</v>
      </c>
      <c r="H636" s="7" t="str">
        <f>VLOOKUP(VolByCLient[[#This Row],[INDEX MATCH]],GEONAMES[[GEOID]:[GEONAME]],2,FALSE)</f>
        <v>LATAM</v>
      </c>
    </row>
    <row r="637" spans="1:8" x14ac:dyDescent="0.25">
      <c r="A637" t="s">
        <v>40</v>
      </c>
      <c r="B637" s="1">
        <v>44377</v>
      </c>
      <c r="C637" s="6">
        <v>1193</v>
      </c>
      <c r="D637" s="3">
        <f>LEN(VolByCLient[[#This Row],[CLID]])</f>
        <v>7</v>
      </c>
      <c r="E637" s="3" t="str">
        <f>INDEX(Table6[GEOID],MATCH(VolByCLient[CLID],Table6[right],0))</f>
        <v>GEO1004</v>
      </c>
      <c r="F637" s="3" t="str">
        <f>VLOOKUP(VolByCLient[INDEX MATCH],GEONAMES[[#Headers],[#Data],[GEOID]:[GEONAME]],2,FALSE)</f>
        <v>LATAM</v>
      </c>
      <c r="G637" s="7" t="str">
        <f>"Q"&amp;ROUNDUP(MONTH(VolByCLient[[#This Row],[Date]])/3,0)&amp;" "&amp;YEAR(VolByCLient[[#This Row],[Date]])</f>
        <v>Q2 2021</v>
      </c>
      <c r="H637" s="7" t="str">
        <f>VLOOKUP(VolByCLient[[#This Row],[INDEX MATCH]],GEONAMES[[GEOID]:[GEONAME]],2,FALSE)</f>
        <v>LATAM</v>
      </c>
    </row>
    <row r="638" spans="1:8" x14ac:dyDescent="0.25">
      <c r="A638" t="s">
        <v>40</v>
      </c>
      <c r="B638" s="1">
        <v>44347</v>
      </c>
      <c r="C638" s="6">
        <v>1694</v>
      </c>
      <c r="D638" s="3">
        <f>LEN(VolByCLient[[#This Row],[CLID]])</f>
        <v>7</v>
      </c>
      <c r="E638" s="3" t="str">
        <f>INDEX(Table6[GEOID],MATCH(VolByCLient[CLID],Table6[right],0))</f>
        <v>GEO1004</v>
      </c>
      <c r="F638" s="3" t="str">
        <f>VLOOKUP(VolByCLient[INDEX MATCH],GEONAMES[[#Headers],[#Data],[GEOID]:[GEONAME]],2,FALSE)</f>
        <v>LATAM</v>
      </c>
      <c r="G638" s="7" t="str">
        <f>"Q"&amp;ROUNDUP(MONTH(VolByCLient[[#This Row],[Date]])/3,0)&amp;" "&amp;YEAR(VolByCLient[[#This Row],[Date]])</f>
        <v>Q2 2021</v>
      </c>
      <c r="H638" s="7" t="str">
        <f>VLOOKUP(VolByCLient[[#This Row],[INDEX MATCH]],GEONAMES[[GEOID]:[GEONAME]],2,FALSE)</f>
        <v>LATAM</v>
      </c>
    </row>
    <row r="639" spans="1:8" x14ac:dyDescent="0.25">
      <c r="A639" t="s">
        <v>40</v>
      </c>
      <c r="B639" s="1">
        <v>44316</v>
      </c>
      <c r="C639" s="6">
        <v>1791</v>
      </c>
      <c r="D639" s="3">
        <f>LEN(VolByCLient[[#This Row],[CLID]])</f>
        <v>7</v>
      </c>
      <c r="E639" s="3" t="str">
        <f>INDEX(Table6[GEOID],MATCH(VolByCLient[CLID],Table6[right],0))</f>
        <v>GEO1004</v>
      </c>
      <c r="F639" s="3" t="str">
        <f>VLOOKUP(VolByCLient[INDEX MATCH],GEONAMES[[#Headers],[#Data],[GEOID]:[GEONAME]],2,FALSE)</f>
        <v>LATAM</v>
      </c>
      <c r="G639" s="7" t="str">
        <f>"Q"&amp;ROUNDUP(MONTH(VolByCLient[[#This Row],[Date]])/3,0)&amp;" "&amp;YEAR(VolByCLient[[#This Row],[Date]])</f>
        <v>Q2 2021</v>
      </c>
      <c r="H639" s="7" t="str">
        <f>VLOOKUP(VolByCLient[[#This Row],[INDEX MATCH]],GEONAMES[[GEOID]:[GEONAME]],2,FALSE)</f>
        <v>LATAM</v>
      </c>
    </row>
    <row r="640" spans="1:8" x14ac:dyDescent="0.25">
      <c r="A640" t="s">
        <v>40</v>
      </c>
      <c r="B640" s="1">
        <v>44286</v>
      </c>
      <c r="C640" s="6">
        <v>1568</v>
      </c>
      <c r="D640" s="3">
        <f>LEN(VolByCLient[[#This Row],[CLID]])</f>
        <v>7</v>
      </c>
      <c r="E640" s="3" t="str">
        <f>INDEX(Table6[GEOID],MATCH(VolByCLient[CLID],Table6[right],0))</f>
        <v>GEO1004</v>
      </c>
      <c r="F640" s="3" t="str">
        <f>VLOOKUP(VolByCLient[INDEX MATCH],GEONAMES[[#Headers],[#Data],[GEOID]:[GEONAME]],2,FALSE)</f>
        <v>LATAM</v>
      </c>
      <c r="G640" s="7" t="str">
        <f>"Q"&amp;ROUNDUP(MONTH(VolByCLient[[#This Row],[Date]])/3,0)&amp;" "&amp;YEAR(VolByCLient[[#This Row],[Date]])</f>
        <v>Q1 2021</v>
      </c>
      <c r="H640" s="7" t="str">
        <f>VLOOKUP(VolByCLient[[#This Row],[INDEX MATCH]],GEONAMES[[GEOID]:[GEONAME]],2,FALSE)</f>
        <v>LATAM</v>
      </c>
    </row>
    <row r="641" spans="1:8" x14ac:dyDescent="0.25">
      <c r="A641" t="s">
        <v>40</v>
      </c>
      <c r="B641" s="1">
        <v>44255</v>
      </c>
      <c r="C641" s="6">
        <v>1399</v>
      </c>
      <c r="D641" s="3">
        <f>LEN(VolByCLient[[#This Row],[CLID]])</f>
        <v>7</v>
      </c>
      <c r="E641" s="3" t="str">
        <f>INDEX(Table6[GEOID],MATCH(VolByCLient[CLID],Table6[right],0))</f>
        <v>GEO1004</v>
      </c>
      <c r="F641" s="3" t="str">
        <f>VLOOKUP(VolByCLient[INDEX MATCH],GEONAMES[[#Headers],[#Data],[GEOID]:[GEONAME]],2,FALSE)</f>
        <v>LATAM</v>
      </c>
      <c r="G641" s="7" t="str">
        <f>"Q"&amp;ROUNDUP(MONTH(VolByCLient[[#This Row],[Date]])/3,0)&amp;" "&amp;YEAR(VolByCLient[[#This Row],[Date]])</f>
        <v>Q1 2021</v>
      </c>
      <c r="H641" s="7" t="str">
        <f>VLOOKUP(VolByCLient[[#This Row],[INDEX MATCH]],GEONAMES[[GEOID]:[GEONAME]],2,FALSE)</f>
        <v>LATAM</v>
      </c>
    </row>
    <row r="642" spans="1:8" x14ac:dyDescent="0.25">
      <c r="A642" t="s">
        <v>40</v>
      </c>
      <c r="B642" s="1">
        <v>44227</v>
      </c>
      <c r="C642" s="6">
        <v>1255</v>
      </c>
      <c r="D642" s="3">
        <f>LEN(VolByCLient[[#This Row],[CLID]])</f>
        <v>7</v>
      </c>
      <c r="E642" s="3" t="str">
        <f>INDEX(Table6[GEOID],MATCH(VolByCLient[CLID],Table6[right],0))</f>
        <v>GEO1004</v>
      </c>
      <c r="F642" s="3" t="str">
        <f>VLOOKUP(VolByCLient[INDEX MATCH],GEONAMES[[#Headers],[#Data],[GEOID]:[GEONAME]],2,FALSE)</f>
        <v>LATAM</v>
      </c>
      <c r="G642" s="7" t="str">
        <f>"Q"&amp;ROUNDUP(MONTH(VolByCLient[[#This Row],[Date]])/3,0)&amp;" "&amp;YEAR(VolByCLient[[#This Row],[Date]])</f>
        <v>Q1 2021</v>
      </c>
      <c r="H642" s="7" t="str">
        <f>VLOOKUP(VolByCLient[[#This Row],[INDEX MATCH]],GEONAMES[[GEOID]:[GEONAME]],2,FALSE)</f>
        <v>LATAM</v>
      </c>
    </row>
    <row r="643" spans="1:8" x14ac:dyDescent="0.25">
      <c r="A643" t="s">
        <v>2</v>
      </c>
      <c r="B643" s="1">
        <v>43861</v>
      </c>
      <c r="C643" s="6">
        <v>53</v>
      </c>
      <c r="D643" s="3">
        <f>LEN(VolByCLient[[#This Row],[CLID]])</f>
        <v>7</v>
      </c>
      <c r="E643" s="3" t="str">
        <f>INDEX(Table6[GEOID],MATCH(VolByCLient[CLID],Table6[right],0))</f>
        <v>GEO1002</v>
      </c>
      <c r="F643" s="3" t="str">
        <f>VLOOKUP(VolByCLient[INDEX MATCH],GEONAMES[[#Headers],[#Data],[GEOID]:[GEONAME]],2,FALSE)</f>
        <v>APAC</v>
      </c>
      <c r="G643" s="7" t="str">
        <f>"Q"&amp;ROUNDUP(MONTH(VolByCLient[[#This Row],[Date]])/3,0)&amp;" "&amp;YEAR(VolByCLient[[#This Row],[Date]])</f>
        <v>Q1 2020</v>
      </c>
      <c r="H643" s="7" t="str">
        <f>VLOOKUP(VolByCLient[[#This Row],[INDEX MATCH]],GEONAMES[[GEOID]:[GEONAME]],2,FALSE)</f>
        <v>APAC</v>
      </c>
    </row>
    <row r="644" spans="1:8" x14ac:dyDescent="0.25">
      <c r="A644" t="s">
        <v>2</v>
      </c>
      <c r="B644" s="1">
        <v>43890</v>
      </c>
      <c r="C644" s="6">
        <v>40</v>
      </c>
      <c r="D644" s="3">
        <f>LEN(VolByCLient[[#This Row],[CLID]])</f>
        <v>7</v>
      </c>
      <c r="E644" s="3" t="str">
        <f>INDEX(Table6[GEOID],MATCH(VolByCLient[CLID],Table6[right],0))</f>
        <v>GEO1002</v>
      </c>
      <c r="F644" s="3" t="str">
        <f>VLOOKUP(VolByCLient[INDEX MATCH],GEONAMES[[#Headers],[#Data],[GEOID]:[GEONAME]],2,FALSE)</f>
        <v>APAC</v>
      </c>
      <c r="G644" s="7" t="str">
        <f>"Q"&amp;ROUNDUP(MONTH(VolByCLient[[#This Row],[Date]])/3,0)&amp;" "&amp;YEAR(VolByCLient[[#This Row],[Date]])</f>
        <v>Q1 2020</v>
      </c>
      <c r="H644" s="7" t="str">
        <f>VLOOKUP(VolByCLient[[#This Row],[INDEX MATCH]],GEONAMES[[GEOID]:[GEONAME]],2,FALSE)</f>
        <v>APAC</v>
      </c>
    </row>
    <row r="645" spans="1:8" x14ac:dyDescent="0.25">
      <c r="A645" t="s">
        <v>2</v>
      </c>
      <c r="B645" s="1">
        <v>43921</v>
      </c>
      <c r="C645" s="6">
        <v>65</v>
      </c>
      <c r="D645" s="3">
        <f>LEN(VolByCLient[[#This Row],[CLID]])</f>
        <v>7</v>
      </c>
      <c r="E645" s="3" t="str">
        <f>INDEX(Table6[GEOID],MATCH(VolByCLient[CLID],Table6[right],0))</f>
        <v>GEO1002</v>
      </c>
      <c r="F645" s="3" t="str">
        <f>VLOOKUP(VolByCLient[INDEX MATCH],GEONAMES[[#Headers],[#Data],[GEOID]:[GEONAME]],2,FALSE)</f>
        <v>APAC</v>
      </c>
      <c r="G645" s="7" t="str">
        <f>"Q"&amp;ROUNDUP(MONTH(VolByCLient[[#This Row],[Date]])/3,0)&amp;" "&amp;YEAR(VolByCLient[[#This Row],[Date]])</f>
        <v>Q1 2020</v>
      </c>
      <c r="H645" s="7" t="str">
        <f>VLOOKUP(VolByCLient[[#This Row],[INDEX MATCH]],GEONAMES[[GEOID]:[GEONAME]],2,FALSE)</f>
        <v>APAC</v>
      </c>
    </row>
    <row r="646" spans="1:8" x14ac:dyDescent="0.25">
      <c r="A646" t="s">
        <v>2</v>
      </c>
      <c r="B646" s="1">
        <v>43951</v>
      </c>
      <c r="C646" s="6">
        <v>56</v>
      </c>
      <c r="D646" s="3">
        <f>LEN(VolByCLient[[#This Row],[CLID]])</f>
        <v>7</v>
      </c>
      <c r="E646" s="3" t="str">
        <f>INDEX(Table6[GEOID],MATCH(VolByCLient[CLID],Table6[right],0))</f>
        <v>GEO1002</v>
      </c>
      <c r="F646" s="3" t="str">
        <f>VLOOKUP(VolByCLient[INDEX MATCH],GEONAMES[[#Headers],[#Data],[GEOID]:[GEONAME]],2,FALSE)</f>
        <v>APAC</v>
      </c>
      <c r="G646" s="7" t="str">
        <f>"Q"&amp;ROUNDUP(MONTH(VolByCLient[[#This Row],[Date]])/3,0)&amp;" "&amp;YEAR(VolByCLient[[#This Row],[Date]])</f>
        <v>Q2 2020</v>
      </c>
      <c r="H646" s="7" t="str">
        <f>VLOOKUP(VolByCLient[[#This Row],[INDEX MATCH]],GEONAMES[[GEOID]:[GEONAME]],2,FALSE)</f>
        <v>APAC</v>
      </c>
    </row>
    <row r="647" spans="1:8" x14ac:dyDescent="0.25">
      <c r="A647" t="s">
        <v>2</v>
      </c>
      <c r="B647" s="1">
        <v>43982</v>
      </c>
      <c r="C647" s="6">
        <v>65</v>
      </c>
      <c r="D647" s="3">
        <f>LEN(VolByCLient[[#This Row],[CLID]])</f>
        <v>7</v>
      </c>
      <c r="E647" s="3" t="str">
        <f>INDEX(Table6[GEOID],MATCH(VolByCLient[CLID],Table6[right],0))</f>
        <v>GEO1002</v>
      </c>
      <c r="F647" s="3" t="str">
        <f>VLOOKUP(VolByCLient[INDEX MATCH],GEONAMES[[#Headers],[#Data],[GEOID]:[GEONAME]],2,FALSE)</f>
        <v>APAC</v>
      </c>
      <c r="G647" s="7" t="str">
        <f>"Q"&amp;ROUNDUP(MONTH(VolByCLient[[#This Row],[Date]])/3,0)&amp;" "&amp;YEAR(VolByCLient[[#This Row],[Date]])</f>
        <v>Q2 2020</v>
      </c>
      <c r="H647" s="7" t="str">
        <f>VLOOKUP(VolByCLient[[#This Row],[INDEX MATCH]],GEONAMES[[GEOID]:[GEONAME]],2,FALSE)</f>
        <v>APAC</v>
      </c>
    </row>
    <row r="648" spans="1:8" x14ac:dyDescent="0.25">
      <c r="A648" t="s">
        <v>2</v>
      </c>
      <c r="B648" s="1">
        <v>44012</v>
      </c>
      <c r="C648" s="6">
        <v>34</v>
      </c>
      <c r="D648" s="3">
        <f>LEN(VolByCLient[[#This Row],[CLID]])</f>
        <v>7</v>
      </c>
      <c r="E648" s="3" t="str">
        <f>INDEX(Table6[GEOID],MATCH(VolByCLient[CLID],Table6[right],0))</f>
        <v>GEO1002</v>
      </c>
      <c r="F648" s="3" t="str">
        <f>VLOOKUP(VolByCLient[INDEX MATCH],GEONAMES[[#Headers],[#Data],[GEOID]:[GEONAME]],2,FALSE)</f>
        <v>APAC</v>
      </c>
      <c r="G648" s="7" t="str">
        <f>"Q"&amp;ROUNDUP(MONTH(VolByCLient[[#This Row],[Date]])/3,0)&amp;" "&amp;YEAR(VolByCLient[[#This Row],[Date]])</f>
        <v>Q2 2020</v>
      </c>
      <c r="H648" s="7" t="str">
        <f>VLOOKUP(VolByCLient[[#This Row],[INDEX MATCH]],GEONAMES[[GEOID]:[GEONAME]],2,FALSE)</f>
        <v>APAC</v>
      </c>
    </row>
    <row r="649" spans="1:8" x14ac:dyDescent="0.25">
      <c r="A649" t="s">
        <v>2</v>
      </c>
      <c r="B649" s="1">
        <v>44043</v>
      </c>
      <c r="C649" s="6">
        <v>50</v>
      </c>
      <c r="D649" s="3">
        <f>LEN(VolByCLient[[#This Row],[CLID]])</f>
        <v>7</v>
      </c>
      <c r="E649" s="3" t="str">
        <f>INDEX(Table6[GEOID],MATCH(VolByCLient[CLID],Table6[right],0))</f>
        <v>GEO1002</v>
      </c>
      <c r="F649" s="3" t="str">
        <f>VLOOKUP(VolByCLient[INDEX MATCH],GEONAMES[[#Headers],[#Data],[GEOID]:[GEONAME]],2,FALSE)</f>
        <v>APAC</v>
      </c>
      <c r="G649" s="7" t="str">
        <f>"Q"&amp;ROUNDUP(MONTH(VolByCLient[[#This Row],[Date]])/3,0)&amp;" "&amp;YEAR(VolByCLient[[#This Row],[Date]])</f>
        <v>Q3 2020</v>
      </c>
      <c r="H649" s="7" t="str">
        <f>VLOOKUP(VolByCLient[[#This Row],[INDEX MATCH]],GEONAMES[[GEOID]:[GEONAME]],2,FALSE)</f>
        <v>APAC</v>
      </c>
    </row>
    <row r="650" spans="1:8" x14ac:dyDescent="0.25">
      <c r="A650" t="s">
        <v>2</v>
      </c>
      <c r="B650" s="1">
        <v>44074</v>
      </c>
      <c r="C650" s="6">
        <v>26</v>
      </c>
      <c r="D650" s="3">
        <f>LEN(VolByCLient[[#This Row],[CLID]])</f>
        <v>7</v>
      </c>
      <c r="E650" s="3" t="str">
        <f>INDEX(Table6[GEOID],MATCH(VolByCLient[CLID],Table6[right],0))</f>
        <v>GEO1002</v>
      </c>
      <c r="F650" s="3" t="str">
        <f>VLOOKUP(VolByCLient[INDEX MATCH],GEONAMES[[#Headers],[#Data],[GEOID]:[GEONAME]],2,FALSE)</f>
        <v>APAC</v>
      </c>
      <c r="G650" s="7" t="str">
        <f>"Q"&amp;ROUNDUP(MONTH(VolByCLient[[#This Row],[Date]])/3,0)&amp;" "&amp;YEAR(VolByCLient[[#This Row],[Date]])</f>
        <v>Q3 2020</v>
      </c>
      <c r="H650" s="7" t="str">
        <f>VLOOKUP(VolByCLient[[#This Row],[INDEX MATCH]],GEONAMES[[GEOID]:[GEONAME]],2,FALSE)</f>
        <v>APAC</v>
      </c>
    </row>
    <row r="651" spans="1:8" x14ac:dyDescent="0.25">
      <c r="A651" t="s">
        <v>2</v>
      </c>
      <c r="B651" s="1">
        <v>44104</v>
      </c>
      <c r="C651" s="6">
        <v>43</v>
      </c>
      <c r="D651" s="3">
        <f>LEN(VolByCLient[[#This Row],[CLID]])</f>
        <v>7</v>
      </c>
      <c r="E651" s="3" t="str">
        <f>INDEX(Table6[GEOID],MATCH(VolByCLient[CLID],Table6[right],0))</f>
        <v>GEO1002</v>
      </c>
      <c r="F651" s="3" t="str">
        <f>VLOOKUP(VolByCLient[INDEX MATCH],GEONAMES[[#Headers],[#Data],[GEOID]:[GEONAME]],2,FALSE)</f>
        <v>APAC</v>
      </c>
      <c r="G651" s="7" t="str">
        <f>"Q"&amp;ROUNDUP(MONTH(VolByCLient[[#This Row],[Date]])/3,0)&amp;" "&amp;YEAR(VolByCLient[[#This Row],[Date]])</f>
        <v>Q3 2020</v>
      </c>
      <c r="H651" s="7" t="str">
        <f>VLOOKUP(VolByCLient[[#This Row],[INDEX MATCH]],GEONAMES[[GEOID]:[GEONAME]],2,FALSE)</f>
        <v>APAC</v>
      </c>
    </row>
    <row r="652" spans="1:8" x14ac:dyDescent="0.25">
      <c r="A652" t="s">
        <v>2</v>
      </c>
      <c r="B652" s="1">
        <v>44135</v>
      </c>
      <c r="C652" s="6">
        <v>32</v>
      </c>
      <c r="D652" s="3">
        <f>LEN(VolByCLient[[#This Row],[CLID]])</f>
        <v>7</v>
      </c>
      <c r="E652" s="3" t="str">
        <f>INDEX(Table6[GEOID],MATCH(VolByCLient[CLID],Table6[right],0))</f>
        <v>GEO1002</v>
      </c>
      <c r="F652" s="3" t="str">
        <f>VLOOKUP(VolByCLient[INDEX MATCH],GEONAMES[[#Headers],[#Data],[GEOID]:[GEONAME]],2,FALSE)</f>
        <v>APAC</v>
      </c>
      <c r="G652" s="7" t="str">
        <f>"Q"&amp;ROUNDUP(MONTH(VolByCLient[[#This Row],[Date]])/3,0)&amp;" "&amp;YEAR(VolByCLient[[#This Row],[Date]])</f>
        <v>Q4 2020</v>
      </c>
      <c r="H652" s="7" t="str">
        <f>VLOOKUP(VolByCLient[[#This Row],[INDEX MATCH]],GEONAMES[[GEOID]:[GEONAME]],2,FALSE)</f>
        <v>APAC</v>
      </c>
    </row>
    <row r="653" spans="1:8" x14ac:dyDescent="0.25">
      <c r="A653" t="s">
        <v>2</v>
      </c>
      <c r="B653" s="1">
        <v>44165</v>
      </c>
      <c r="C653" s="6">
        <v>54</v>
      </c>
      <c r="D653" s="3">
        <f>LEN(VolByCLient[[#This Row],[CLID]])</f>
        <v>7</v>
      </c>
      <c r="E653" s="3" t="str">
        <f>INDEX(Table6[GEOID],MATCH(VolByCLient[CLID],Table6[right],0))</f>
        <v>GEO1002</v>
      </c>
      <c r="F653" s="3" t="str">
        <f>VLOOKUP(VolByCLient[INDEX MATCH],GEONAMES[[#Headers],[#Data],[GEOID]:[GEONAME]],2,FALSE)</f>
        <v>APAC</v>
      </c>
      <c r="G653" s="7" t="str">
        <f>"Q"&amp;ROUNDUP(MONTH(VolByCLient[[#This Row],[Date]])/3,0)&amp;" "&amp;YEAR(VolByCLient[[#This Row],[Date]])</f>
        <v>Q4 2020</v>
      </c>
      <c r="H653" s="7" t="str">
        <f>VLOOKUP(VolByCLient[[#This Row],[INDEX MATCH]],GEONAMES[[GEOID]:[GEONAME]],2,FALSE)</f>
        <v>APAC</v>
      </c>
    </row>
    <row r="654" spans="1:8" x14ac:dyDescent="0.25">
      <c r="A654" t="s">
        <v>2</v>
      </c>
      <c r="B654" s="1">
        <v>44196</v>
      </c>
      <c r="C654" s="6">
        <v>38</v>
      </c>
      <c r="D654" s="3">
        <f>LEN(VolByCLient[[#This Row],[CLID]])</f>
        <v>7</v>
      </c>
      <c r="E654" s="3" t="str">
        <f>INDEX(Table6[GEOID],MATCH(VolByCLient[CLID],Table6[right],0))</f>
        <v>GEO1002</v>
      </c>
      <c r="F654" s="3" t="str">
        <f>VLOOKUP(VolByCLient[INDEX MATCH],GEONAMES[[#Headers],[#Data],[GEOID]:[GEONAME]],2,FALSE)</f>
        <v>APAC</v>
      </c>
      <c r="G654" s="7" t="str">
        <f>"Q"&amp;ROUNDUP(MONTH(VolByCLient[[#This Row],[Date]])/3,0)&amp;" "&amp;YEAR(VolByCLient[[#This Row],[Date]])</f>
        <v>Q4 2020</v>
      </c>
      <c r="H654" s="7" t="str">
        <f>VLOOKUP(VolByCLient[[#This Row],[INDEX MATCH]],GEONAMES[[GEOID]:[GEONAME]],2,FALSE)</f>
        <v>APAC</v>
      </c>
    </row>
    <row r="655" spans="1:8" x14ac:dyDescent="0.25">
      <c r="A655" t="s">
        <v>2</v>
      </c>
      <c r="B655" s="1">
        <v>44377</v>
      </c>
      <c r="C655" s="6">
        <v>38</v>
      </c>
      <c r="D655" s="3">
        <f>LEN(VolByCLient[[#This Row],[CLID]])</f>
        <v>7</v>
      </c>
      <c r="E655" s="3" t="str">
        <f>INDEX(Table6[GEOID],MATCH(VolByCLient[CLID],Table6[right],0))</f>
        <v>GEO1002</v>
      </c>
      <c r="F655" s="3" t="str">
        <f>VLOOKUP(VolByCLient[INDEX MATCH],GEONAMES[[#Headers],[#Data],[GEOID]:[GEONAME]],2,FALSE)</f>
        <v>APAC</v>
      </c>
      <c r="G655" s="7" t="str">
        <f>"Q"&amp;ROUNDUP(MONTH(VolByCLient[[#This Row],[Date]])/3,0)&amp;" "&amp;YEAR(VolByCLient[[#This Row],[Date]])</f>
        <v>Q2 2021</v>
      </c>
      <c r="H655" s="7" t="str">
        <f>VLOOKUP(VolByCLient[[#This Row],[INDEX MATCH]],GEONAMES[[GEOID]:[GEONAME]],2,FALSE)</f>
        <v>APAC</v>
      </c>
    </row>
    <row r="656" spans="1:8" x14ac:dyDescent="0.25">
      <c r="A656" t="s">
        <v>2</v>
      </c>
      <c r="B656" s="1">
        <v>44347</v>
      </c>
      <c r="C656" s="6">
        <v>71</v>
      </c>
      <c r="D656" s="3">
        <f>LEN(VolByCLient[[#This Row],[CLID]])</f>
        <v>7</v>
      </c>
      <c r="E656" s="3" t="str">
        <f>INDEX(Table6[GEOID],MATCH(VolByCLient[CLID],Table6[right],0))</f>
        <v>GEO1002</v>
      </c>
      <c r="F656" s="3" t="str">
        <f>VLOOKUP(VolByCLient[INDEX MATCH],GEONAMES[[#Headers],[#Data],[GEOID]:[GEONAME]],2,FALSE)</f>
        <v>APAC</v>
      </c>
      <c r="G656" s="7" t="str">
        <f>"Q"&amp;ROUNDUP(MONTH(VolByCLient[[#This Row],[Date]])/3,0)&amp;" "&amp;YEAR(VolByCLient[[#This Row],[Date]])</f>
        <v>Q2 2021</v>
      </c>
      <c r="H656" s="7" t="str">
        <f>VLOOKUP(VolByCLient[[#This Row],[INDEX MATCH]],GEONAMES[[GEOID]:[GEONAME]],2,FALSE)</f>
        <v>APAC</v>
      </c>
    </row>
    <row r="657" spans="1:8" x14ac:dyDescent="0.25">
      <c r="A657" t="s">
        <v>2</v>
      </c>
      <c r="B657" s="1">
        <v>44316</v>
      </c>
      <c r="C657" s="6">
        <v>60</v>
      </c>
      <c r="D657" s="3">
        <f>LEN(VolByCLient[[#This Row],[CLID]])</f>
        <v>7</v>
      </c>
      <c r="E657" s="3" t="str">
        <f>INDEX(Table6[GEOID],MATCH(VolByCLient[CLID],Table6[right],0))</f>
        <v>GEO1002</v>
      </c>
      <c r="F657" s="3" t="str">
        <f>VLOOKUP(VolByCLient[INDEX MATCH],GEONAMES[[#Headers],[#Data],[GEOID]:[GEONAME]],2,FALSE)</f>
        <v>APAC</v>
      </c>
      <c r="G657" s="7" t="str">
        <f>"Q"&amp;ROUNDUP(MONTH(VolByCLient[[#This Row],[Date]])/3,0)&amp;" "&amp;YEAR(VolByCLient[[#This Row],[Date]])</f>
        <v>Q2 2021</v>
      </c>
      <c r="H657" s="7" t="str">
        <f>VLOOKUP(VolByCLient[[#This Row],[INDEX MATCH]],GEONAMES[[GEOID]:[GEONAME]],2,FALSE)</f>
        <v>APAC</v>
      </c>
    </row>
    <row r="658" spans="1:8" x14ac:dyDescent="0.25">
      <c r="A658" t="s">
        <v>2</v>
      </c>
      <c r="B658" s="1">
        <v>44286</v>
      </c>
      <c r="C658" s="6">
        <v>65</v>
      </c>
      <c r="D658" s="3">
        <f>LEN(VolByCLient[[#This Row],[CLID]])</f>
        <v>7</v>
      </c>
      <c r="E658" s="3" t="str">
        <f>INDEX(Table6[GEOID],MATCH(VolByCLient[CLID],Table6[right],0))</f>
        <v>GEO1002</v>
      </c>
      <c r="F658" s="3" t="str">
        <f>VLOOKUP(VolByCLient[INDEX MATCH],GEONAMES[[#Headers],[#Data],[GEOID]:[GEONAME]],2,FALSE)</f>
        <v>APAC</v>
      </c>
      <c r="G658" s="7" t="str">
        <f>"Q"&amp;ROUNDUP(MONTH(VolByCLient[[#This Row],[Date]])/3,0)&amp;" "&amp;YEAR(VolByCLient[[#This Row],[Date]])</f>
        <v>Q1 2021</v>
      </c>
      <c r="H658" s="7" t="str">
        <f>VLOOKUP(VolByCLient[[#This Row],[INDEX MATCH]],GEONAMES[[GEOID]:[GEONAME]],2,FALSE)</f>
        <v>APAC</v>
      </c>
    </row>
    <row r="659" spans="1:8" x14ac:dyDescent="0.25">
      <c r="A659" t="s">
        <v>2</v>
      </c>
      <c r="B659" s="1">
        <v>44255</v>
      </c>
      <c r="C659" s="6">
        <v>45</v>
      </c>
      <c r="D659" s="3">
        <f>LEN(VolByCLient[[#This Row],[CLID]])</f>
        <v>7</v>
      </c>
      <c r="E659" s="3" t="str">
        <f>INDEX(Table6[GEOID],MATCH(VolByCLient[CLID],Table6[right],0))</f>
        <v>GEO1002</v>
      </c>
      <c r="F659" s="3" t="str">
        <f>VLOOKUP(VolByCLient[INDEX MATCH],GEONAMES[[#Headers],[#Data],[GEOID]:[GEONAME]],2,FALSE)</f>
        <v>APAC</v>
      </c>
      <c r="G659" s="7" t="str">
        <f>"Q"&amp;ROUNDUP(MONTH(VolByCLient[[#This Row],[Date]])/3,0)&amp;" "&amp;YEAR(VolByCLient[[#This Row],[Date]])</f>
        <v>Q1 2021</v>
      </c>
      <c r="H659" s="7" t="str">
        <f>VLOOKUP(VolByCLient[[#This Row],[INDEX MATCH]],GEONAMES[[GEOID]:[GEONAME]],2,FALSE)</f>
        <v>APAC</v>
      </c>
    </row>
    <row r="660" spans="1:8" x14ac:dyDescent="0.25">
      <c r="A660" t="s">
        <v>2</v>
      </c>
      <c r="B660" s="1">
        <v>44227</v>
      </c>
      <c r="C660" s="6">
        <v>56</v>
      </c>
      <c r="D660" s="3">
        <f>LEN(VolByCLient[[#This Row],[CLID]])</f>
        <v>7</v>
      </c>
      <c r="E660" s="3" t="str">
        <f>INDEX(Table6[GEOID],MATCH(VolByCLient[CLID],Table6[right],0))</f>
        <v>GEO1002</v>
      </c>
      <c r="F660" s="3" t="str">
        <f>VLOOKUP(VolByCLient[INDEX MATCH],GEONAMES[[#Headers],[#Data],[GEOID]:[GEONAME]],2,FALSE)</f>
        <v>APAC</v>
      </c>
      <c r="G660" s="7" t="str">
        <f>"Q"&amp;ROUNDUP(MONTH(VolByCLient[[#This Row],[Date]])/3,0)&amp;" "&amp;YEAR(VolByCLient[[#This Row],[Date]])</f>
        <v>Q1 2021</v>
      </c>
      <c r="H660" s="7" t="str">
        <f>VLOOKUP(VolByCLient[[#This Row],[INDEX MATCH]],GEONAMES[[GEOID]:[GEONAME]],2,FALSE)</f>
        <v>APAC</v>
      </c>
    </row>
    <row r="661" spans="1:8" x14ac:dyDescent="0.25">
      <c r="A661" t="s">
        <v>45</v>
      </c>
      <c r="B661" s="1">
        <v>43861</v>
      </c>
      <c r="C661" s="6">
        <v>1283</v>
      </c>
      <c r="D661" s="3">
        <f>LEN(VolByCLient[[#This Row],[CLID]])</f>
        <v>7</v>
      </c>
      <c r="E661" s="3" t="str">
        <f>INDEX(Table6[GEOID],MATCH(VolByCLient[CLID],Table6[right],0))</f>
        <v>GEO1001</v>
      </c>
      <c r="F661" s="3" t="str">
        <f>VLOOKUP(VolByCLient[INDEX MATCH],GEONAMES[[#Headers],[#Data],[GEOID]:[GEONAME]],2,FALSE)</f>
        <v>NAM</v>
      </c>
      <c r="G661" s="7" t="str">
        <f>"Q"&amp;ROUNDUP(MONTH(VolByCLient[[#This Row],[Date]])/3,0)&amp;" "&amp;YEAR(VolByCLient[[#This Row],[Date]])</f>
        <v>Q1 2020</v>
      </c>
      <c r="H661" s="7" t="str">
        <f>VLOOKUP(VolByCLient[[#This Row],[INDEX MATCH]],GEONAMES[[GEOID]:[GEONAME]],2,FALSE)</f>
        <v>NAM</v>
      </c>
    </row>
    <row r="662" spans="1:8" x14ac:dyDescent="0.25">
      <c r="A662" t="s">
        <v>45</v>
      </c>
      <c r="B662" s="1">
        <v>43890</v>
      </c>
      <c r="C662" s="6">
        <v>1622</v>
      </c>
      <c r="D662" s="3">
        <f>LEN(VolByCLient[[#This Row],[CLID]])</f>
        <v>7</v>
      </c>
      <c r="E662" s="3" t="str">
        <f>INDEX(Table6[GEOID],MATCH(VolByCLient[CLID],Table6[right],0))</f>
        <v>GEO1001</v>
      </c>
      <c r="F662" s="3" t="str">
        <f>VLOOKUP(VolByCLient[INDEX MATCH],GEONAMES[[#Headers],[#Data],[GEOID]:[GEONAME]],2,FALSE)</f>
        <v>NAM</v>
      </c>
      <c r="G662" s="7" t="str">
        <f>"Q"&amp;ROUNDUP(MONTH(VolByCLient[[#This Row],[Date]])/3,0)&amp;" "&amp;YEAR(VolByCLient[[#This Row],[Date]])</f>
        <v>Q1 2020</v>
      </c>
      <c r="H662" s="7" t="str">
        <f>VLOOKUP(VolByCLient[[#This Row],[INDEX MATCH]],GEONAMES[[GEOID]:[GEONAME]],2,FALSE)</f>
        <v>NAM</v>
      </c>
    </row>
    <row r="663" spans="1:8" x14ac:dyDescent="0.25">
      <c r="A663" t="s">
        <v>45</v>
      </c>
      <c r="B663" s="1">
        <v>43921</v>
      </c>
      <c r="C663" s="6">
        <v>1628</v>
      </c>
      <c r="D663" s="3">
        <f>LEN(VolByCLient[[#This Row],[CLID]])</f>
        <v>7</v>
      </c>
      <c r="E663" s="3" t="str">
        <f>INDEX(Table6[GEOID],MATCH(VolByCLient[CLID],Table6[right],0))</f>
        <v>GEO1001</v>
      </c>
      <c r="F663" s="3" t="str">
        <f>VLOOKUP(VolByCLient[INDEX MATCH],GEONAMES[[#Headers],[#Data],[GEOID]:[GEONAME]],2,FALSE)</f>
        <v>NAM</v>
      </c>
      <c r="G663" s="7" t="str">
        <f>"Q"&amp;ROUNDUP(MONTH(VolByCLient[[#This Row],[Date]])/3,0)&amp;" "&amp;YEAR(VolByCLient[[#This Row],[Date]])</f>
        <v>Q1 2020</v>
      </c>
      <c r="H663" s="7" t="str">
        <f>VLOOKUP(VolByCLient[[#This Row],[INDEX MATCH]],GEONAMES[[GEOID]:[GEONAME]],2,FALSE)</f>
        <v>NAM</v>
      </c>
    </row>
    <row r="664" spans="1:8" x14ac:dyDescent="0.25">
      <c r="A664" t="s">
        <v>45</v>
      </c>
      <c r="B664" s="1">
        <v>43951</v>
      </c>
      <c r="C664" s="6">
        <v>2137</v>
      </c>
      <c r="D664" s="3">
        <f>LEN(VolByCLient[[#This Row],[CLID]])</f>
        <v>7</v>
      </c>
      <c r="E664" s="3" t="str">
        <f>INDEX(Table6[GEOID],MATCH(VolByCLient[CLID],Table6[right],0))</f>
        <v>GEO1001</v>
      </c>
      <c r="F664" s="3" t="str">
        <f>VLOOKUP(VolByCLient[INDEX MATCH],GEONAMES[[#Headers],[#Data],[GEOID]:[GEONAME]],2,FALSE)</f>
        <v>NAM</v>
      </c>
      <c r="G664" s="7" t="str">
        <f>"Q"&amp;ROUNDUP(MONTH(VolByCLient[[#This Row],[Date]])/3,0)&amp;" "&amp;YEAR(VolByCLient[[#This Row],[Date]])</f>
        <v>Q2 2020</v>
      </c>
      <c r="H664" s="7" t="str">
        <f>VLOOKUP(VolByCLient[[#This Row],[INDEX MATCH]],GEONAMES[[GEOID]:[GEONAME]],2,FALSE)</f>
        <v>NAM</v>
      </c>
    </row>
    <row r="665" spans="1:8" x14ac:dyDescent="0.25">
      <c r="A665" t="s">
        <v>45</v>
      </c>
      <c r="B665" s="1">
        <v>43982</v>
      </c>
      <c r="C665" s="6">
        <v>1795</v>
      </c>
      <c r="D665" s="3">
        <f>LEN(VolByCLient[[#This Row],[CLID]])</f>
        <v>7</v>
      </c>
      <c r="E665" s="3" t="str">
        <f>INDEX(Table6[GEOID],MATCH(VolByCLient[CLID],Table6[right],0))</f>
        <v>GEO1001</v>
      </c>
      <c r="F665" s="3" t="str">
        <f>VLOOKUP(VolByCLient[INDEX MATCH],GEONAMES[[#Headers],[#Data],[GEOID]:[GEONAME]],2,FALSE)</f>
        <v>NAM</v>
      </c>
      <c r="G665" s="7" t="str">
        <f>"Q"&amp;ROUNDUP(MONTH(VolByCLient[[#This Row],[Date]])/3,0)&amp;" "&amp;YEAR(VolByCLient[[#This Row],[Date]])</f>
        <v>Q2 2020</v>
      </c>
      <c r="H665" s="7" t="str">
        <f>VLOOKUP(VolByCLient[[#This Row],[INDEX MATCH]],GEONAMES[[GEOID]:[GEONAME]],2,FALSE)</f>
        <v>NAM</v>
      </c>
    </row>
    <row r="666" spans="1:8" x14ac:dyDescent="0.25">
      <c r="A666" t="s">
        <v>45</v>
      </c>
      <c r="B666" s="1">
        <v>44012</v>
      </c>
      <c r="C666" s="6">
        <v>1456</v>
      </c>
      <c r="D666" s="3">
        <f>LEN(VolByCLient[[#This Row],[CLID]])</f>
        <v>7</v>
      </c>
      <c r="E666" s="3" t="str">
        <f>INDEX(Table6[GEOID],MATCH(VolByCLient[CLID],Table6[right],0))</f>
        <v>GEO1001</v>
      </c>
      <c r="F666" s="3" t="str">
        <f>VLOOKUP(VolByCLient[INDEX MATCH],GEONAMES[[#Headers],[#Data],[GEOID]:[GEONAME]],2,FALSE)</f>
        <v>NAM</v>
      </c>
      <c r="G666" s="7" t="str">
        <f>"Q"&amp;ROUNDUP(MONTH(VolByCLient[[#This Row],[Date]])/3,0)&amp;" "&amp;YEAR(VolByCLient[[#This Row],[Date]])</f>
        <v>Q2 2020</v>
      </c>
      <c r="H666" s="7" t="str">
        <f>VLOOKUP(VolByCLient[[#This Row],[INDEX MATCH]],GEONAMES[[GEOID]:[GEONAME]],2,FALSE)</f>
        <v>NAM</v>
      </c>
    </row>
    <row r="667" spans="1:8" x14ac:dyDescent="0.25">
      <c r="A667" t="s">
        <v>45</v>
      </c>
      <c r="B667" s="1">
        <v>44043</v>
      </c>
      <c r="C667" s="6">
        <v>1112</v>
      </c>
      <c r="D667" s="3">
        <f>LEN(VolByCLient[[#This Row],[CLID]])</f>
        <v>7</v>
      </c>
      <c r="E667" s="3" t="str">
        <f>INDEX(Table6[GEOID],MATCH(VolByCLient[CLID],Table6[right],0))</f>
        <v>GEO1001</v>
      </c>
      <c r="F667" s="3" t="str">
        <f>VLOOKUP(VolByCLient[INDEX MATCH],GEONAMES[[#Headers],[#Data],[GEOID]:[GEONAME]],2,FALSE)</f>
        <v>NAM</v>
      </c>
      <c r="G667" s="7" t="str">
        <f>"Q"&amp;ROUNDUP(MONTH(VolByCLient[[#This Row],[Date]])/3,0)&amp;" "&amp;YEAR(VolByCLient[[#This Row],[Date]])</f>
        <v>Q3 2020</v>
      </c>
      <c r="H667" s="7" t="str">
        <f>VLOOKUP(VolByCLient[[#This Row],[INDEX MATCH]],GEONAMES[[GEOID]:[GEONAME]],2,FALSE)</f>
        <v>NAM</v>
      </c>
    </row>
    <row r="668" spans="1:8" x14ac:dyDescent="0.25">
      <c r="A668" t="s">
        <v>45</v>
      </c>
      <c r="B668" s="1">
        <v>44074</v>
      </c>
      <c r="C668" s="6">
        <v>1116</v>
      </c>
      <c r="D668" s="3">
        <f>LEN(VolByCLient[[#This Row],[CLID]])</f>
        <v>7</v>
      </c>
      <c r="E668" s="3" t="str">
        <f>INDEX(Table6[GEOID],MATCH(VolByCLient[CLID],Table6[right],0))</f>
        <v>GEO1001</v>
      </c>
      <c r="F668" s="3" t="str">
        <f>VLOOKUP(VolByCLient[INDEX MATCH],GEONAMES[[#Headers],[#Data],[GEOID]:[GEONAME]],2,FALSE)</f>
        <v>NAM</v>
      </c>
      <c r="G668" s="7" t="str">
        <f>"Q"&amp;ROUNDUP(MONTH(VolByCLient[[#This Row],[Date]])/3,0)&amp;" "&amp;YEAR(VolByCLient[[#This Row],[Date]])</f>
        <v>Q3 2020</v>
      </c>
      <c r="H668" s="7" t="str">
        <f>VLOOKUP(VolByCLient[[#This Row],[INDEX MATCH]],GEONAMES[[GEOID]:[GEONAME]],2,FALSE)</f>
        <v>NAM</v>
      </c>
    </row>
    <row r="669" spans="1:8" x14ac:dyDescent="0.25">
      <c r="A669" t="s">
        <v>45</v>
      </c>
      <c r="B669" s="1">
        <v>44104</v>
      </c>
      <c r="C669" s="6">
        <v>939</v>
      </c>
      <c r="D669" s="3">
        <f>LEN(VolByCLient[[#This Row],[CLID]])</f>
        <v>7</v>
      </c>
      <c r="E669" s="3" t="str">
        <f>INDEX(Table6[GEOID],MATCH(VolByCLient[CLID],Table6[right],0))</f>
        <v>GEO1001</v>
      </c>
      <c r="F669" s="3" t="str">
        <f>VLOOKUP(VolByCLient[INDEX MATCH],GEONAMES[[#Headers],[#Data],[GEOID]:[GEONAME]],2,FALSE)</f>
        <v>NAM</v>
      </c>
      <c r="G669" s="7" t="str">
        <f>"Q"&amp;ROUNDUP(MONTH(VolByCLient[[#This Row],[Date]])/3,0)&amp;" "&amp;YEAR(VolByCLient[[#This Row],[Date]])</f>
        <v>Q3 2020</v>
      </c>
      <c r="H669" s="7" t="str">
        <f>VLOOKUP(VolByCLient[[#This Row],[INDEX MATCH]],GEONAMES[[GEOID]:[GEONAME]],2,FALSE)</f>
        <v>NAM</v>
      </c>
    </row>
    <row r="670" spans="1:8" x14ac:dyDescent="0.25">
      <c r="A670" t="s">
        <v>45</v>
      </c>
      <c r="B670" s="1">
        <v>44135</v>
      </c>
      <c r="C670" s="6">
        <v>1282</v>
      </c>
      <c r="D670" s="3">
        <f>LEN(VolByCLient[[#This Row],[CLID]])</f>
        <v>7</v>
      </c>
      <c r="E670" s="3" t="str">
        <f>INDEX(Table6[GEOID],MATCH(VolByCLient[CLID],Table6[right],0))</f>
        <v>GEO1001</v>
      </c>
      <c r="F670" s="3" t="str">
        <f>VLOOKUP(VolByCLient[INDEX MATCH],GEONAMES[[#Headers],[#Data],[GEOID]:[GEONAME]],2,FALSE)</f>
        <v>NAM</v>
      </c>
      <c r="G670" s="7" t="str">
        <f>"Q"&amp;ROUNDUP(MONTH(VolByCLient[[#This Row],[Date]])/3,0)&amp;" "&amp;YEAR(VolByCLient[[#This Row],[Date]])</f>
        <v>Q4 2020</v>
      </c>
      <c r="H670" s="7" t="str">
        <f>VLOOKUP(VolByCLient[[#This Row],[INDEX MATCH]],GEONAMES[[GEOID]:[GEONAME]],2,FALSE)</f>
        <v>NAM</v>
      </c>
    </row>
    <row r="671" spans="1:8" x14ac:dyDescent="0.25">
      <c r="A671" t="s">
        <v>45</v>
      </c>
      <c r="B671" s="1">
        <v>44165</v>
      </c>
      <c r="C671" s="6">
        <v>1285</v>
      </c>
      <c r="D671" s="3">
        <f>LEN(VolByCLient[[#This Row],[CLID]])</f>
        <v>7</v>
      </c>
      <c r="E671" s="3" t="str">
        <f>INDEX(Table6[GEOID],MATCH(VolByCLient[CLID],Table6[right],0))</f>
        <v>GEO1001</v>
      </c>
      <c r="F671" s="3" t="str">
        <f>VLOOKUP(VolByCLient[INDEX MATCH],GEONAMES[[#Headers],[#Data],[GEOID]:[GEONAME]],2,FALSE)</f>
        <v>NAM</v>
      </c>
      <c r="G671" s="7" t="str">
        <f>"Q"&amp;ROUNDUP(MONTH(VolByCLient[[#This Row],[Date]])/3,0)&amp;" "&amp;YEAR(VolByCLient[[#This Row],[Date]])</f>
        <v>Q4 2020</v>
      </c>
      <c r="H671" s="7" t="str">
        <f>VLOOKUP(VolByCLient[[#This Row],[INDEX MATCH]],GEONAMES[[GEOID]:[GEONAME]],2,FALSE)</f>
        <v>NAM</v>
      </c>
    </row>
    <row r="672" spans="1:8" x14ac:dyDescent="0.25">
      <c r="A672" t="s">
        <v>45</v>
      </c>
      <c r="B672" s="1">
        <v>44196</v>
      </c>
      <c r="C672" s="6">
        <v>1452</v>
      </c>
      <c r="D672" s="3">
        <f>LEN(VolByCLient[[#This Row],[CLID]])</f>
        <v>7</v>
      </c>
      <c r="E672" s="3" t="str">
        <f>INDEX(Table6[GEOID],MATCH(VolByCLient[CLID],Table6[right],0))</f>
        <v>GEO1001</v>
      </c>
      <c r="F672" s="3" t="str">
        <f>VLOOKUP(VolByCLient[INDEX MATCH],GEONAMES[[#Headers],[#Data],[GEOID]:[GEONAME]],2,FALSE)</f>
        <v>NAM</v>
      </c>
      <c r="G672" s="7" t="str">
        <f>"Q"&amp;ROUNDUP(MONTH(VolByCLient[[#This Row],[Date]])/3,0)&amp;" "&amp;YEAR(VolByCLient[[#This Row],[Date]])</f>
        <v>Q4 2020</v>
      </c>
      <c r="H672" s="7" t="str">
        <f>VLOOKUP(VolByCLient[[#This Row],[INDEX MATCH]],GEONAMES[[GEOID]:[GEONAME]],2,FALSE)</f>
        <v>NAM</v>
      </c>
    </row>
    <row r="673" spans="1:8" x14ac:dyDescent="0.25">
      <c r="A673" t="s">
        <v>45</v>
      </c>
      <c r="B673" s="1">
        <v>44377</v>
      </c>
      <c r="C673" s="6">
        <v>1480</v>
      </c>
      <c r="D673" s="3">
        <f>LEN(VolByCLient[[#This Row],[CLID]])</f>
        <v>7</v>
      </c>
      <c r="E673" s="3" t="str">
        <f>INDEX(Table6[GEOID],MATCH(VolByCLient[CLID],Table6[right],0))</f>
        <v>GEO1001</v>
      </c>
      <c r="F673" s="3" t="str">
        <f>VLOOKUP(VolByCLient[INDEX MATCH],GEONAMES[[#Headers],[#Data],[GEOID]:[GEONAME]],2,FALSE)</f>
        <v>NAM</v>
      </c>
      <c r="G673" s="7" t="str">
        <f>"Q"&amp;ROUNDUP(MONTH(VolByCLient[[#This Row],[Date]])/3,0)&amp;" "&amp;YEAR(VolByCLient[[#This Row],[Date]])</f>
        <v>Q2 2021</v>
      </c>
      <c r="H673" s="7" t="str">
        <f>VLOOKUP(VolByCLient[[#This Row],[INDEX MATCH]],GEONAMES[[GEOID]:[GEONAME]],2,FALSE)</f>
        <v>NAM</v>
      </c>
    </row>
    <row r="674" spans="1:8" x14ac:dyDescent="0.25">
      <c r="A674" t="s">
        <v>45</v>
      </c>
      <c r="B674" s="1">
        <v>44347</v>
      </c>
      <c r="C674" s="6">
        <v>1869</v>
      </c>
      <c r="D674" s="3">
        <f>LEN(VolByCLient[[#This Row],[CLID]])</f>
        <v>7</v>
      </c>
      <c r="E674" s="3" t="str">
        <f>INDEX(Table6[GEOID],MATCH(VolByCLient[CLID],Table6[right],0))</f>
        <v>GEO1001</v>
      </c>
      <c r="F674" s="3" t="str">
        <f>VLOOKUP(VolByCLient[INDEX MATCH],GEONAMES[[#Headers],[#Data],[GEOID]:[GEONAME]],2,FALSE)</f>
        <v>NAM</v>
      </c>
      <c r="G674" s="7" t="str">
        <f>"Q"&amp;ROUNDUP(MONTH(VolByCLient[[#This Row],[Date]])/3,0)&amp;" "&amp;YEAR(VolByCLient[[#This Row],[Date]])</f>
        <v>Q2 2021</v>
      </c>
      <c r="H674" s="7" t="str">
        <f>VLOOKUP(VolByCLient[[#This Row],[INDEX MATCH]],GEONAMES[[GEOID]:[GEONAME]],2,FALSE)</f>
        <v>NAM</v>
      </c>
    </row>
    <row r="675" spans="1:8" x14ac:dyDescent="0.25">
      <c r="A675" t="s">
        <v>45</v>
      </c>
      <c r="B675" s="1">
        <v>44316</v>
      </c>
      <c r="C675" s="6">
        <v>2242</v>
      </c>
      <c r="D675" s="3">
        <f>LEN(VolByCLient[[#This Row],[CLID]])</f>
        <v>7</v>
      </c>
      <c r="E675" s="3" t="str">
        <f>INDEX(Table6[GEOID],MATCH(VolByCLient[CLID],Table6[right],0))</f>
        <v>GEO1001</v>
      </c>
      <c r="F675" s="3" t="str">
        <f>VLOOKUP(VolByCLient[INDEX MATCH],GEONAMES[[#Headers],[#Data],[GEOID]:[GEONAME]],2,FALSE)</f>
        <v>NAM</v>
      </c>
      <c r="G675" s="7" t="str">
        <f>"Q"&amp;ROUNDUP(MONTH(VolByCLient[[#This Row],[Date]])/3,0)&amp;" "&amp;YEAR(VolByCLient[[#This Row],[Date]])</f>
        <v>Q2 2021</v>
      </c>
      <c r="H675" s="7" t="str">
        <f>VLOOKUP(VolByCLient[[#This Row],[INDEX MATCH]],GEONAMES[[GEOID]:[GEONAME]],2,FALSE)</f>
        <v>NAM</v>
      </c>
    </row>
    <row r="676" spans="1:8" x14ac:dyDescent="0.25">
      <c r="A676" t="s">
        <v>45</v>
      </c>
      <c r="B676" s="1">
        <v>44286</v>
      </c>
      <c r="C676" s="6">
        <v>1655</v>
      </c>
      <c r="D676" s="3">
        <f>LEN(VolByCLient[[#This Row],[CLID]])</f>
        <v>7</v>
      </c>
      <c r="E676" s="3" t="str">
        <f>INDEX(Table6[GEOID],MATCH(VolByCLient[CLID],Table6[right],0))</f>
        <v>GEO1001</v>
      </c>
      <c r="F676" s="3" t="str">
        <f>VLOOKUP(VolByCLient[INDEX MATCH],GEONAMES[[#Headers],[#Data],[GEOID]:[GEONAME]],2,FALSE)</f>
        <v>NAM</v>
      </c>
      <c r="G676" s="7" t="str">
        <f>"Q"&amp;ROUNDUP(MONTH(VolByCLient[[#This Row],[Date]])/3,0)&amp;" "&amp;YEAR(VolByCLient[[#This Row],[Date]])</f>
        <v>Q1 2021</v>
      </c>
      <c r="H676" s="7" t="str">
        <f>VLOOKUP(VolByCLient[[#This Row],[INDEX MATCH]],GEONAMES[[GEOID]:[GEONAME]],2,FALSE)</f>
        <v>NAM</v>
      </c>
    </row>
    <row r="677" spans="1:8" x14ac:dyDescent="0.25">
      <c r="A677" t="s">
        <v>45</v>
      </c>
      <c r="B677" s="1">
        <v>44255</v>
      </c>
      <c r="C677" s="6">
        <v>1693</v>
      </c>
      <c r="D677" s="3">
        <f>LEN(VolByCLient[[#This Row],[CLID]])</f>
        <v>7</v>
      </c>
      <c r="E677" s="3" t="str">
        <f>INDEX(Table6[GEOID],MATCH(VolByCLient[CLID],Table6[right],0))</f>
        <v>GEO1001</v>
      </c>
      <c r="F677" s="3" t="str">
        <f>VLOOKUP(VolByCLient[INDEX MATCH],GEONAMES[[#Headers],[#Data],[GEOID]:[GEONAME]],2,FALSE)</f>
        <v>NAM</v>
      </c>
      <c r="G677" s="7" t="str">
        <f>"Q"&amp;ROUNDUP(MONTH(VolByCLient[[#This Row],[Date]])/3,0)&amp;" "&amp;YEAR(VolByCLient[[#This Row],[Date]])</f>
        <v>Q1 2021</v>
      </c>
      <c r="H677" s="7" t="str">
        <f>VLOOKUP(VolByCLient[[#This Row],[INDEX MATCH]],GEONAMES[[GEOID]:[GEONAME]],2,FALSE)</f>
        <v>NAM</v>
      </c>
    </row>
    <row r="678" spans="1:8" x14ac:dyDescent="0.25">
      <c r="A678" t="s">
        <v>45</v>
      </c>
      <c r="B678" s="1">
        <v>44227</v>
      </c>
      <c r="C678" s="6">
        <v>1275</v>
      </c>
      <c r="D678" s="3">
        <f>LEN(VolByCLient[[#This Row],[CLID]])</f>
        <v>7</v>
      </c>
      <c r="E678" s="3" t="str">
        <f>INDEX(Table6[GEOID],MATCH(VolByCLient[CLID],Table6[right],0))</f>
        <v>GEO1001</v>
      </c>
      <c r="F678" s="3" t="str">
        <f>VLOOKUP(VolByCLient[INDEX MATCH],GEONAMES[[#Headers],[#Data],[GEOID]:[GEONAME]],2,FALSE)</f>
        <v>NAM</v>
      </c>
      <c r="G678" s="7" t="str">
        <f>"Q"&amp;ROUNDUP(MONTH(VolByCLient[[#This Row],[Date]])/3,0)&amp;" "&amp;YEAR(VolByCLient[[#This Row],[Date]])</f>
        <v>Q1 2021</v>
      </c>
      <c r="H678" s="7" t="str">
        <f>VLOOKUP(VolByCLient[[#This Row],[INDEX MATCH]],GEONAMES[[GEOID]:[GEONAME]],2,FALSE)</f>
        <v>NAM</v>
      </c>
    </row>
    <row r="679" spans="1:8" x14ac:dyDescent="0.25">
      <c r="A679" t="s">
        <v>42</v>
      </c>
      <c r="B679" s="1">
        <v>43861</v>
      </c>
      <c r="C679" s="6">
        <v>1207</v>
      </c>
      <c r="D679" s="3">
        <f>LEN(VolByCLient[[#This Row],[CLID]])</f>
        <v>7</v>
      </c>
      <c r="E679" s="3" t="str">
        <f>INDEX(Table6[GEOID],MATCH(VolByCLient[CLID],Table6[right],0))</f>
        <v>GEO1002</v>
      </c>
      <c r="F679" s="3" t="str">
        <f>VLOOKUP(VolByCLient[INDEX MATCH],GEONAMES[[#Headers],[#Data],[GEOID]:[GEONAME]],2,FALSE)</f>
        <v>APAC</v>
      </c>
      <c r="G679" s="7" t="str">
        <f>"Q"&amp;ROUNDUP(MONTH(VolByCLient[[#This Row],[Date]])/3,0)&amp;" "&amp;YEAR(VolByCLient[[#This Row],[Date]])</f>
        <v>Q1 2020</v>
      </c>
      <c r="H679" s="7" t="str">
        <f>VLOOKUP(VolByCLient[[#This Row],[INDEX MATCH]],GEONAMES[[GEOID]:[GEONAME]],2,FALSE)</f>
        <v>APAC</v>
      </c>
    </row>
    <row r="680" spans="1:8" x14ac:dyDescent="0.25">
      <c r="A680" t="s">
        <v>42</v>
      </c>
      <c r="B680" s="1">
        <v>43890</v>
      </c>
      <c r="C680" s="6">
        <v>1530</v>
      </c>
      <c r="D680" s="3">
        <f>LEN(VolByCLient[[#This Row],[CLID]])</f>
        <v>7</v>
      </c>
      <c r="E680" s="3" t="str">
        <f>INDEX(Table6[GEOID],MATCH(VolByCLient[CLID],Table6[right],0))</f>
        <v>GEO1002</v>
      </c>
      <c r="F680" s="3" t="str">
        <f>VLOOKUP(VolByCLient[INDEX MATCH],GEONAMES[[#Headers],[#Data],[GEOID]:[GEONAME]],2,FALSE)</f>
        <v>APAC</v>
      </c>
      <c r="G680" s="7" t="str">
        <f>"Q"&amp;ROUNDUP(MONTH(VolByCLient[[#This Row],[Date]])/3,0)&amp;" "&amp;YEAR(VolByCLient[[#This Row],[Date]])</f>
        <v>Q1 2020</v>
      </c>
      <c r="H680" s="7" t="str">
        <f>VLOOKUP(VolByCLient[[#This Row],[INDEX MATCH]],GEONAMES[[GEOID]:[GEONAME]],2,FALSE)</f>
        <v>APAC</v>
      </c>
    </row>
    <row r="681" spans="1:8" x14ac:dyDescent="0.25">
      <c r="A681" t="s">
        <v>42</v>
      </c>
      <c r="B681" s="1">
        <v>43921</v>
      </c>
      <c r="C681" s="6">
        <v>1532</v>
      </c>
      <c r="D681" s="3">
        <f>LEN(VolByCLient[[#This Row],[CLID]])</f>
        <v>7</v>
      </c>
      <c r="E681" s="3" t="str">
        <f>INDEX(Table6[GEOID],MATCH(VolByCLient[CLID],Table6[right],0))</f>
        <v>GEO1002</v>
      </c>
      <c r="F681" s="3" t="str">
        <f>VLOOKUP(VolByCLient[INDEX MATCH],GEONAMES[[#Headers],[#Data],[GEOID]:[GEONAME]],2,FALSE)</f>
        <v>APAC</v>
      </c>
      <c r="G681" s="7" t="str">
        <f>"Q"&amp;ROUNDUP(MONTH(VolByCLient[[#This Row],[Date]])/3,0)&amp;" "&amp;YEAR(VolByCLient[[#This Row],[Date]])</f>
        <v>Q1 2020</v>
      </c>
      <c r="H681" s="7" t="str">
        <f>VLOOKUP(VolByCLient[[#This Row],[INDEX MATCH]],GEONAMES[[GEOID]:[GEONAME]],2,FALSE)</f>
        <v>APAC</v>
      </c>
    </row>
    <row r="682" spans="1:8" x14ac:dyDescent="0.25">
      <c r="A682" t="s">
        <v>42</v>
      </c>
      <c r="B682" s="1">
        <v>43951</v>
      </c>
      <c r="C682" s="6">
        <v>2014</v>
      </c>
      <c r="D682" s="3">
        <f>LEN(VolByCLient[[#This Row],[CLID]])</f>
        <v>7</v>
      </c>
      <c r="E682" s="3" t="str">
        <f>INDEX(Table6[GEOID],MATCH(VolByCLient[CLID],Table6[right],0))</f>
        <v>GEO1002</v>
      </c>
      <c r="F682" s="3" t="str">
        <f>VLOOKUP(VolByCLient[INDEX MATCH],GEONAMES[[#Headers],[#Data],[GEOID]:[GEONAME]],2,FALSE)</f>
        <v>APAC</v>
      </c>
      <c r="G682" s="7" t="str">
        <f>"Q"&amp;ROUNDUP(MONTH(VolByCLient[[#This Row],[Date]])/3,0)&amp;" "&amp;YEAR(VolByCLient[[#This Row],[Date]])</f>
        <v>Q2 2020</v>
      </c>
      <c r="H682" s="7" t="str">
        <f>VLOOKUP(VolByCLient[[#This Row],[INDEX MATCH]],GEONAMES[[GEOID]:[GEONAME]],2,FALSE)</f>
        <v>APAC</v>
      </c>
    </row>
    <row r="683" spans="1:8" x14ac:dyDescent="0.25">
      <c r="A683" t="s">
        <v>42</v>
      </c>
      <c r="B683" s="1">
        <v>43982</v>
      </c>
      <c r="C683" s="6">
        <v>1688</v>
      </c>
      <c r="D683" s="3">
        <f>LEN(VolByCLient[[#This Row],[CLID]])</f>
        <v>7</v>
      </c>
      <c r="E683" s="3" t="str">
        <f>INDEX(Table6[GEOID],MATCH(VolByCLient[CLID],Table6[right],0))</f>
        <v>GEO1002</v>
      </c>
      <c r="F683" s="3" t="str">
        <f>VLOOKUP(VolByCLient[INDEX MATCH],GEONAMES[[#Headers],[#Data],[GEOID]:[GEONAME]],2,FALSE)</f>
        <v>APAC</v>
      </c>
      <c r="G683" s="7" t="str">
        <f>"Q"&amp;ROUNDUP(MONTH(VolByCLient[[#This Row],[Date]])/3,0)&amp;" "&amp;YEAR(VolByCLient[[#This Row],[Date]])</f>
        <v>Q2 2020</v>
      </c>
      <c r="H683" s="7" t="str">
        <f>VLOOKUP(VolByCLient[[#This Row],[INDEX MATCH]],GEONAMES[[GEOID]:[GEONAME]],2,FALSE)</f>
        <v>APAC</v>
      </c>
    </row>
    <row r="684" spans="1:8" x14ac:dyDescent="0.25">
      <c r="A684" t="s">
        <v>42</v>
      </c>
      <c r="B684" s="1">
        <v>44012</v>
      </c>
      <c r="C684" s="6">
        <v>1368</v>
      </c>
      <c r="D684" s="3">
        <f>LEN(VolByCLient[[#This Row],[CLID]])</f>
        <v>7</v>
      </c>
      <c r="E684" s="3" t="str">
        <f>INDEX(Table6[GEOID],MATCH(VolByCLient[CLID],Table6[right],0))</f>
        <v>GEO1002</v>
      </c>
      <c r="F684" s="3" t="str">
        <f>VLOOKUP(VolByCLient[INDEX MATCH],GEONAMES[[#Headers],[#Data],[GEOID]:[GEONAME]],2,FALSE)</f>
        <v>APAC</v>
      </c>
      <c r="G684" s="7" t="str">
        <f>"Q"&amp;ROUNDUP(MONTH(VolByCLient[[#This Row],[Date]])/3,0)&amp;" "&amp;YEAR(VolByCLient[[#This Row],[Date]])</f>
        <v>Q2 2020</v>
      </c>
      <c r="H684" s="7" t="str">
        <f>VLOOKUP(VolByCLient[[#This Row],[INDEX MATCH]],GEONAMES[[GEOID]:[GEONAME]],2,FALSE)</f>
        <v>APAC</v>
      </c>
    </row>
    <row r="685" spans="1:8" x14ac:dyDescent="0.25">
      <c r="A685" t="s">
        <v>42</v>
      </c>
      <c r="B685" s="1">
        <v>44043</v>
      </c>
      <c r="C685" s="6">
        <v>1047</v>
      </c>
      <c r="D685" s="3">
        <f>LEN(VolByCLient[[#This Row],[CLID]])</f>
        <v>7</v>
      </c>
      <c r="E685" s="3" t="str">
        <f>INDEX(Table6[GEOID],MATCH(VolByCLient[CLID],Table6[right],0))</f>
        <v>GEO1002</v>
      </c>
      <c r="F685" s="3" t="str">
        <f>VLOOKUP(VolByCLient[INDEX MATCH],GEONAMES[[#Headers],[#Data],[GEOID]:[GEONAME]],2,FALSE)</f>
        <v>APAC</v>
      </c>
      <c r="G685" s="7" t="str">
        <f>"Q"&amp;ROUNDUP(MONTH(VolByCLient[[#This Row],[Date]])/3,0)&amp;" "&amp;YEAR(VolByCLient[[#This Row],[Date]])</f>
        <v>Q3 2020</v>
      </c>
      <c r="H685" s="7" t="str">
        <f>VLOOKUP(VolByCLient[[#This Row],[INDEX MATCH]],GEONAMES[[GEOID]:[GEONAME]],2,FALSE)</f>
        <v>APAC</v>
      </c>
    </row>
    <row r="686" spans="1:8" x14ac:dyDescent="0.25">
      <c r="A686" t="s">
        <v>42</v>
      </c>
      <c r="B686" s="1">
        <v>44074</v>
      </c>
      <c r="C686" s="6">
        <v>1050</v>
      </c>
      <c r="D686" s="3">
        <f>LEN(VolByCLient[[#This Row],[CLID]])</f>
        <v>7</v>
      </c>
      <c r="E686" s="3" t="str">
        <f>INDEX(Table6[GEOID],MATCH(VolByCLient[CLID],Table6[right],0))</f>
        <v>GEO1002</v>
      </c>
      <c r="F686" s="3" t="str">
        <f>VLOOKUP(VolByCLient[INDEX MATCH],GEONAMES[[#Headers],[#Data],[GEOID]:[GEONAME]],2,FALSE)</f>
        <v>APAC</v>
      </c>
      <c r="G686" s="7" t="str">
        <f>"Q"&amp;ROUNDUP(MONTH(VolByCLient[[#This Row],[Date]])/3,0)&amp;" "&amp;YEAR(VolByCLient[[#This Row],[Date]])</f>
        <v>Q3 2020</v>
      </c>
      <c r="H686" s="7" t="str">
        <f>VLOOKUP(VolByCLient[[#This Row],[INDEX MATCH]],GEONAMES[[GEOID]:[GEONAME]],2,FALSE)</f>
        <v>APAC</v>
      </c>
    </row>
    <row r="687" spans="1:8" x14ac:dyDescent="0.25">
      <c r="A687" t="s">
        <v>42</v>
      </c>
      <c r="B687" s="1">
        <v>44104</v>
      </c>
      <c r="C687" s="6">
        <v>890</v>
      </c>
      <c r="D687" s="3">
        <f>LEN(VolByCLient[[#This Row],[CLID]])</f>
        <v>7</v>
      </c>
      <c r="E687" s="3" t="str">
        <f>INDEX(Table6[GEOID],MATCH(VolByCLient[CLID],Table6[right],0))</f>
        <v>GEO1002</v>
      </c>
      <c r="F687" s="3" t="str">
        <f>VLOOKUP(VolByCLient[INDEX MATCH],GEONAMES[[#Headers],[#Data],[GEOID]:[GEONAME]],2,FALSE)</f>
        <v>APAC</v>
      </c>
      <c r="G687" s="7" t="str">
        <f>"Q"&amp;ROUNDUP(MONTH(VolByCLient[[#This Row],[Date]])/3,0)&amp;" "&amp;YEAR(VolByCLient[[#This Row],[Date]])</f>
        <v>Q3 2020</v>
      </c>
      <c r="H687" s="7" t="str">
        <f>VLOOKUP(VolByCLient[[#This Row],[INDEX MATCH]],GEONAMES[[GEOID]:[GEONAME]],2,FALSE)</f>
        <v>APAC</v>
      </c>
    </row>
    <row r="688" spans="1:8" x14ac:dyDescent="0.25">
      <c r="A688" t="s">
        <v>42</v>
      </c>
      <c r="B688" s="1">
        <v>44135</v>
      </c>
      <c r="C688" s="6">
        <v>1208</v>
      </c>
      <c r="D688" s="3">
        <f>LEN(VolByCLient[[#This Row],[CLID]])</f>
        <v>7</v>
      </c>
      <c r="E688" s="3" t="str">
        <f>INDEX(Table6[GEOID],MATCH(VolByCLient[CLID],Table6[right],0))</f>
        <v>GEO1002</v>
      </c>
      <c r="F688" s="3" t="str">
        <f>VLOOKUP(VolByCLient[INDEX MATCH],GEONAMES[[#Headers],[#Data],[GEOID]:[GEONAME]],2,FALSE)</f>
        <v>APAC</v>
      </c>
      <c r="G688" s="7" t="str">
        <f>"Q"&amp;ROUNDUP(MONTH(VolByCLient[[#This Row],[Date]])/3,0)&amp;" "&amp;YEAR(VolByCLient[[#This Row],[Date]])</f>
        <v>Q4 2020</v>
      </c>
      <c r="H688" s="7" t="str">
        <f>VLOOKUP(VolByCLient[[#This Row],[INDEX MATCH]],GEONAMES[[GEOID]:[GEONAME]],2,FALSE)</f>
        <v>APAC</v>
      </c>
    </row>
    <row r="689" spans="1:8" x14ac:dyDescent="0.25">
      <c r="A689" t="s">
        <v>42</v>
      </c>
      <c r="B689" s="1">
        <v>44165</v>
      </c>
      <c r="C689" s="6">
        <v>1205</v>
      </c>
      <c r="D689" s="3">
        <f>LEN(VolByCLient[[#This Row],[CLID]])</f>
        <v>7</v>
      </c>
      <c r="E689" s="3" t="str">
        <f>INDEX(Table6[GEOID],MATCH(VolByCLient[CLID],Table6[right],0))</f>
        <v>GEO1002</v>
      </c>
      <c r="F689" s="3" t="str">
        <f>VLOOKUP(VolByCLient[INDEX MATCH],GEONAMES[[#Headers],[#Data],[GEOID]:[GEONAME]],2,FALSE)</f>
        <v>APAC</v>
      </c>
      <c r="G689" s="7" t="str">
        <f>"Q"&amp;ROUNDUP(MONTH(VolByCLient[[#This Row],[Date]])/3,0)&amp;" "&amp;YEAR(VolByCLient[[#This Row],[Date]])</f>
        <v>Q4 2020</v>
      </c>
      <c r="H689" s="7" t="str">
        <f>VLOOKUP(VolByCLient[[#This Row],[INDEX MATCH]],GEONAMES[[GEOID]:[GEONAME]],2,FALSE)</f>
        <v>APAC</v>
      </c>
    </row>
    <row r="690" spans="1:8" x14ac:dyDescent="0.25">
      <c r="A690" t="s">
        <v>42</v>
      </c>
      <c r="B690" s="1">
        <v>44196</v>
      </c>
      <c r="C690" s="6">
        <v>1366</v>
      </c>
      <c r="D690" s="3">
        <f>LEN(VolByCLient[[#This Row],[CLID]])</f>
        <v>7</v>
      </c>
      <c r="E690" s="3" t="str">
        <f>INDEX(Table6[GEOID],MATCH(VolByCLient[CLID],Table6[right],0))</f>
        <v>GEO1002</v>
      </c>
      <c r="F690" s="3" t="str">
        <f>VLOOKUP(VolByCLient[INDEX MATCH],GEONAMES[[#Headers],[#Data],[GEOID]:[GEONAME]],2,FALSE)</f>
        <v>APAC</v>
      </c>
      <c r="G690" s="7" t="str">
        <f>"Q"&amp;ROUNDUP(MONTH(VolByCLient[[#This Row],[Date]])/3,0)&amp;" "&amp;YEAR(VolByCLient[[#This Row],[Date]])</f>
        <v>Q4 2020</v>
      </c>
      <c r="H690" s="7" t="str">
        <f>VLOOKUP(VolByCLient[[#This Row],[INDEX MATCH]],GEONAMES[[GEOID]:[GEONAME]],2,FALSE)</f>
        <v>APAC</v>
      </c>
    </row>
    <row r="691" spans="1:8" x14ac:dyDescent="0.25">
      <c r="A691" t="s">
        <v>42</v>
      </c>
      <c r="B691" s="1">
        <v>44377</v>
      </c>
      <c r="C691" s="6">
        <v>1397</v>
      </c>
      <c r="D691" s="3">
        <f>LEN(VolByCLient[[#This Row],[CLID]])</f>
        <v>7</v>
      </c>
      <c r="E691" s="3" t="str">
        <f>INDEX(Table6[GEOID],MATCH(VolByCLient[CLID],Table6[right],0))</f>
        <v>GEO1002</v>
      </c>
      <c r="F691" s="3" t="str">
        <f>VLOOKUP(VolByCLient[INDEX MATCH],GEONAMES[[#Headers],[#Data],[GEOID]:[GEONAME]],2,FALSE)</f>
        <v>APAC</v>
      </c>
      <c r="G691" s="7" t="str">
        <f>"Q"&amp;ROUNDUP(MONTH(VolByCLient[[#This Row],[Date]])/3,0)&amp;" "&amp;YEAR(VolByCLient[[#This Row],[Date]])</f>
        <v>Q2 2021</v>
      </c>
      <c r="H691" s="7" t="str">
        <f>VLOOKUP(VolByCLient[[#This Row],[INDEX MATCH]],GEONAMES[[GEOID]:[GEONAME]],2,FALSE)</f>
        <v>APAC</v>
      </c>
    </row>
    <row r="692" spans="1:8" x14ac:dyDescent="0.25">
      <c r="A692" t="s">
        <v>42</v>
      </c>
      <c r="B692" s="1">
        <v>44347</v>
      </c>
      <c r="C692" s="6">
        <v>1757</v>
      </c>
      <c r="D692" s="3">
        <f>LEN(VolByCLient[[#This Row],[CLID]])</f>
        <v>7</v>
      </c>
      <c r="E692" s="3" t="str">
        <f>INDEX(Table6[GEOID],MATCH(VolByCLient[CLID],Table6[right],0))</f>
        <v>GEO1002</v>
      </c>
      <c r="F692" s="3" t="str">
        <f>VLOOKUP(VolByCLient[INDEX MATCH],GEONAMES[[#Headers],[#Data],[GEOID]:[GEONAME]],2,FALSE)</f>
        <v>APAC</v>
      </c>
      <c r="G692" s="7" t="str">
        <f>"Q"&amp;ROUNDUP(MONTH(VolByCLient[[#This Row],[Date]])/3,0)&amp;" "&amp;YEAR(VolByCLient[[#This Row],[Date]])</f>
        <v>Q2 2021</v>
      </c>
      <c r="H692" s="7" t="str">
        <f>VLOOKUP(VolByCLient[[#This Row],[INDEX MATCH]],GEONAMES[[GEOID]:[GEONAME]],2,FALSE)</f>
        <v>APAC</v>
      </c>
    </row>
    <row r="693" spans="1:8" x14ac:dyDescent="0.25">
      <c r="A693" t="s">
        <v>42</v>
      </c>
      <c r="B693" s="1">
        <v>44316</v>
      </c>
      <c r="C693" s="6">
        <v>2092</v>
      </c>
      <c r="D693" s="3">
        <f>LEN(VolByCLient[[#This Row],[CLID]])</f>
        <v>7</v>
      </c>
      <c r="E693" s="3" t="str">
        <f>INDEX(Table6[GEOID],MATCH(VolByCLient[CLID],Table6[right],0))</f>
        <v>GEO1002</v>
      </c>
      <c r="F693" s="3" t="str">
        <f>VLOOKUP(VolByCLient[INDEX MATCH],GEONAMES[[#Headers],[#Data],[GEOID]:[GEONAME]],2,FALSE)</f>
        <v>APAC</v>
      </c>
      <c r="G693" s="7" t="str">
        <f>"Q"&amp;ROUNDUP(MONTH(VolByCLient[[#This Row],[Date]])/3,0)&amp;" "&amp;YEAR(VolByCLient[[#This Row],[Date]])</f>
        <v>Q2 2021</v>
      </c>
      <c r="H693" s="7" t="str">
        <f>VLOOKUP(VolByCLient[[#This Row],[INDEX MATCH]],GEONAMES[[GEOID]:[GEONAME]],2,FALSE)</f>
        <v>APAC</v>
      </c>
    </row>
    <row r="694" spans="1:8" x14ac:dyDescent="0.25">
      <c r="A694" t="s">
        <v>42</v>
      </c>
      <c r="B694" s="1">
        <v>44286</v>
      </c>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<v>GEO1002</v>
      </c>
      <c r="F694" s="3" t="str">
        <f>VLOOKUP(VolByCLient[INDEX MATCH],GEONAMES[[#Headers],[#Data],[GEOID]:[GEONAME]],2,FALSE)</f>
        <v>APAC</v>
      </c>
      <c r="G694" s="7" t="str">
        <f>"Q"&amp;ROUNDUP(MONTH(VolByCLient[[#This Row],[Date]])/3,0)&amp;" "&amp;YEAR(VolByCLient[[#This Row],[Date]])</f>
        <v>Q1 2021</v>
      </c>
      <c r="H694" s="7" t="str">
        <f>VLOOKUP(VolByCLient[[#This Row],[INDEX MATCH]],GEONAMES[[GEOID]:[GEONAME]],2,FALSE)</f>
        <v>APAC</v>
      </c>
    </row>
    <row r="695" spans="1:8" x14ac:dyDescent="0.25">
      <c r="A695" t="s">
        <v>42</v>
      </c>
      <c r="B695" s="1">
        <v>44255</v>
      </c>
      <c r="C695" s="6">
        <v>1547</v>
      </c>
      <c r="D695" s="3">
        <f>LEN(VolByCLient[[#This Row],[CLID]])</f>
        <v>7</v>
      </c>
      <c r="E695" s="3" t="str">
        <f>INDEX(Table6[GEOID],MATCH(VolByCLient[CLID],Table6[right],0))</f>
        <v>GEO1002</v>
      </c>
      <c r="F695" s="3" t="str">
        <f>VLOOKUP(VolByCLient[INDEX MATCH],GEONAMES[[#Headers],[#Data],[GEOID]:[GEONAME]],2,FALSE)</f>
        <v>APAC</v>
      </c>
      <c r="G695" s="7" t="str">
        <f>"Q"&amp;ROUNDUP(MONTH(VolByCLient[[#This Row],[Date]])/3,0)&amp;" "&amp;YEAR(VolByCLient[[#This Row],[Date]])</f>
        <v>Q1 2021</v>
      </c>
      <c r="H695" s="7" t="str">
        <f>VLOOKUP(VolByCLient[[#This Row],[INDEX MATCH]],GEONAMES[[GEOID]:[GEONAME]],2,FALSE)</f>
        <v>APAC</v>
      </c>
    </row>
    <row r="696" spans="1:8" x14ac:dyDescent="0.25">
      <c r="A696" t="s">
        <v>42</v>
      </c>
      <c r="B696" s="1">
        <v>44227</v>
      </c>
      <c r="C696" s="6">
        <v>1265</v>
      </c>
      <c r="D696" s="3">
        <f>LEN(VolByCLient[[#This Row],[CLID]])</f>
        <v>7</v>
      </c>
      <c r="E696" s="3" t="str">
        <f>INDEX(Table6[GEOID],MATCH(VolByCLient[CLID],Table6[right],0))</f>
        <v>GEO1002</v>
      </c>
      <c r="F696" s="3" t="str">
        <f>VLOOKUP(VolByCLient[INDEX MATCH],GEONAMES[[#Headers],[#Data],[GEOID]:[GEONAME]],2,FALSE)</f>
        <v>APAC</v>
      </c>
      <c r="G696" s="7" t="str">
        <f>"Q"&amp;ROUNDUP(MONTH(VolByCLient[[#This Row],[Date]])/3,0)&amp;" "&amp;YEAR(VolByCLient[[#This Row],[Date]])</f>
        <v>Q1 2021</v>
      </c>
      <c r="H696" s="7" t="str">
        <f>VLOOKUP(VolByCLient[[#This Row],[INDEX MATCH]],GEONAMES[[GEOID]:[GEONAME]],2,FALSE)</f>
        <v>APAC</v>
      </c>
    </row>
    <row r="697" spans="1:8" x14ac:dyDescent="0.25">
      <c r="A697" t="s">
        <v>50</v>
      </c>
      <c r="B697" s="1">
        <v>43861</v>
      </c>
      <c r="C697" s="6">
        <v>3405</v>
      </c>
      <c r="D697" s="3">
        <f>LEN(VolByCLient[[#This Row],[CLID]])</f>
        <v>7</v>
      </c>
      <c r="E697" s="3" t="str">
        <f>INDEX(Table6[GEOID],MATCH(VolByCLient[CLID],Table6[right],0))</f>
        <v>GEO1004</v>
      </c>
      <c r="F697" s="3" t="str">
        <f>VLOOKUP(VolByCLient[INDEX MATCH],GEONAMES[[#Headers],[#Data],[GEOID]:[GEONAME]],2,FALSE)</f>
        <v>LATAM</v>
      </c>
      <c r="G697" s="7" t="str">
        <f>"Q"&amp;ROUNDUP(MONTH(VolByCLient[[#This Row],[Date]])/3,0)&amp;" "&amp;YEAR(VolByCLient[[#This Row],[Date]])</f>
        <v>Q1 2020</v>
      </c>
      <c r="H697" s="7" t="str">
        <f>VLOOKUP(VolByCLient[[#This Row],[INDEX MATCH]],GEONAMES[[GEOID]:[GEONAME]],2,FALSE)</f>
        <v>LATAM</v>
      </c>
    </row>
    <row r="698" spans="1:8" x14ac:dyDescent="0.25">
      <c r="A698" t="s">
        <v>50</v>
      </c>
      <c r="B698" s="1">
        <v>43890</v>
      </c>
      <c r="C698" s="6">
        <v>3827</v>
      </c>
      <c r="D698" s="3">
        <f>LEN(VolByCLient[[#This Row],[CLID]])</f>
        <v>7</v>
      </c>
      <c r="E698" s="3" t="str">
        <f>INDEX(Table6[GEOID],MATCH(VolByCLient[CLID],Table6[right],0))</f>
        <v>GEO1004</v>
      </c>
      <c r="F698" s="3" t="str">
        <f>VLOOKUP(VolByCLient[INDEX MATCH],GEONAMES[[#Headers],[#Data],[GEOID]:[GEONAME]],2,FALSE)</f>
        <v>LATAM</v>
      </c>
      <c r="G698" s="7" t="str">
        <f>"Q"&amp;ROUNDUP(MONTH(VolByCLient[[#This Row],[Date]])/3,0)&amp;" "&amp;YEAR(VolByCLient[[#This Row],[Date]])</f>
        <v>Q1 2020</v>
      </c>
      <c r="H698" s="7" t="str">
        <f>VLOOKUP(VolByCLient[[#This Row],[INDEX MATCH]],GEONAMES[[GEOID]:[GEONAME]],2,FALSE)</f>
        <v>LATAM</v>
      </c>
    </row>
    <row r="699" spans="1:8" x14ac:dyDescent="0.25">
      <c r="A699" t="s">
        <v>50</v>
      </c>
      <c r="B699" s="1">
        <v>43921</v>
      </c>
      <c r="C699" s="6">
        <v>4248</v>
      </c>
      <c r="D699" s="3">
        <f>LEN(VolByCLient[[#This Row],[CLID]])</f>
        <v>7</v>
      </c>
      <c r="E699" s="3" t="str">
        <f>INDEX(Table6[GEOID],MATCH(VolByCLient[CLID],Table6[right],0))</f>
        <v>GEO1004</v>
      </c>
      <c r="F699" s="3" t="str">
        <f>VLOOKUP(VolByCLient[INDEX MATCH],GEONAMES[[#Headers],[#Data],[GEOID]:[GEONAME]],2,FALSE)</f>
        <v>LATAM</v>
      </c>
      <c r="G699" s="7" t="str">
        <f>"Q"&amp;ROUNDUP(MONTH(VolByCLient[[#This Row],[Date]])/3,0)&amp;" "&amp;YEAR(VolByCLient[[#This Row],[Date]])</f>
        <v>Q1 2020</v>
      </c>
      <c r="H699" s="7" t="str">
        <f>VLOOKUP(VolByCLient[[#This Row],[INDEX MATCH]],GEONAMES[[GEOID]:[GEONAME]],2,FALSE)</f>
        <v>LATAM</v>
      </c>
    </row>
    <row r="700" spans="1:8" x14ac:dyDescent="0.25">
      <c r="A700" t="s">
        <v>50</v>
      </c>
      <c r="B700" s="1">
        <v>43951</v>
      </c>
      <c r="C700" s="6">
        <v>5101</v>
      </c>
      <c r="D700" s="3">
        <f>LEN(VolByCLient[[#This Row],[CLID]])</f>
        <v>7</v>
      </c>
      <c r="E700" s="3" t="str">
        <f>INDEX(Table6[GEOID],MATCH(VolByCLient[CLID],Table6[right],0))</f>
        <v>GEO1004</v>
      </c>
      <c r="F700" s="3" t="str">
        <f>VLOOKUP(VolByCLient[INDEX MATCH],GEONAMES[[#Headers],[#Data],[GEOID]:[GEONAME]],2,FALSE)</f>
        <v>LATAM</v>
      </c>
      <c r="G700" s="7" t="str">
        <f>"Q"&amp;ROUNDUP(MONTH(VolByCLient[[#This Row],[Date]])/3,0)&amp;" "&amp;YEAR(VolByCLient[[#This Row],[Date]])</f>
        <v>Q2 2020</v>
      </c>
      <c r="H700" s="7" t="str">
        <f>VLOOKUP(VolByCLient[[#This Row],[INDEX MATCH]],GEONAMES[[GEOID]:[GEONAME]],2,FALSE)</f>
        <v>LATAM</v>
      </c>
    </row>
    <row r="701" spans="1:8" x14ac:dyDescent="0.25">
      <c r="A701" t="s">
        <v>50</v>
      </c>
      <c r="B701" s="1">
        <v>43982</v>
      </c>
      <c r="C701" s="6">
        <v>4675</v>
      </c>
      <c r="D701" s="3">
        <f>LEN(VolByCLient[[#This Row],[CLID]])</f>
        <v>7</v>
      </c>
      <c r="E701" s="3" t="str">
        <f>INDEX(Table6[GEOID],MATCH(VolByCLient[CLID],Table6[right],0))</f>
        <v>GEO1004</v>
      </c>
      <c r="F701" s="3" t="str">
        <f>VLOOKUP(VolByCLient[INDEX MATCH],GEONAMES[[#Headers],[#Data],[GEOID]:[GEONAME]],2,FALSE)</f>
        <v>LATAM</v>
      </c>
      <c r="G701" s="7" t="str">
        <f>"Q"&amp;ROUNDUP(MONTH(VolByCLient[[#This Row],[Date]])/3,0)&amp;" "&amp;YEAR(VolByCLient[[#This Row],[Date]])</f>
        <v>Q2 2020</v>
      </c>
      <c r="H701" s="7" t="str">
        <f>VLOOKUP(VolByCLient[[#This Row],[INDEX MATCH]],GEONAMES[[GEOID]:[GEONAME]],2,FALSE)</f>
        <v>LATAM</v>
      </c>
    </row>
    <row r="702" spans="1:8" x14ac:dyDescent="0.25">
      <c r="A702" t="s">
        <v>50</v>
      </c>
      <c r="B702" s="1">
        <v>44012</v>
      </c>
      <c r="C702" s="6">
        <v>3400</v>
      </c>
      <c r="D702" s="3">
        <f>LEN(VolByCLient[[#This Row],[CLID]])</f>
        <v>7</v>
      </c>
      <c r="E702" s="3" t="str">
        <f>INDEX(Table6[GEOID],MATCH(VolByCLient[CLID],Table6[right],0))</f>
        <v>GEO1004</v>
      </c>
      <c r="F702" s="3" t="str">
        <f>VLOOKUP(VolByCLient[INDEX MATCH],GEONAMES[[#Headers],[#Data],[GEOID]:[GEONAME]],2,FALSE)</f>
        <v>LATAM</v>
      </c>
      <c r="G702" s="7" t="str">
        <f>"Q"&amp;ROUNDUP(MONTH(VolByCLient[[#This Row],[Date]])/3,0)&amp;" "&amp;YEAR(VolByCLient[[#This Row],[Date]])</f>
        <v>Q2 2020</v>
      </c>
      <c r="H702" s="7" t="str">
        <f>VLOOKUP(VolByCLient[[#This Row],[INDEX MATCH]],GEONAMES[[GEOID]:[GEONAME]],2,FALSE)</f>
        <v>LATAM</v>
      </c>
    </row>
    <row r="703" spans="1:8" x14ac:dyDescent="0.25">
      <c r="A703" t="s">
        <v>50</v>
      </c>
      <c r="B703" s="1">
        <v>44043</v>
      </c>
      <c r="C703" s="6">
        <v>2976</v>
      </c>
      <c r="D703" s="3">
        <f>LEN(VolByCLient[[#This Row],[CLID]])</f>
        <v>7</v>
      </c>
      <c r="E703" s="3" t="str">
        <f>INDEX(Table6[GEOID],MATCH(VolByCLient[CLID],Table6[right],0))</f>
        <v>GEO1004</v>
      </c>
      <c r="F703" s="3" t="str">
        <f>VLOOKUP(VolByCLient[INDEX MATCH],GEONAMES[[#Headers],[#Data],[GEOID]:[GEONAME]],2,FALSE)</f>
        <v>LATAM</v>
      </c>
      <c r="G703" s="7" t="str">
        <f>"Q"&amp;ROUNDUP(MONTH(VolByCLient[[#This Row],[Date]])/3,0)&amp;" "&amp;YEAR(VolByCLient[[#This Row],[Date]])</f>
        <v>Q3 2020</v>
      </c>
      <c r="H703" s="7" t="str">
        <f>VLOOKUP(VolByCLient[[#This Row],[INDEX MATCH]],GEONAMES[[GEOID]:[GEONAME]],2,FALSE)</f>
        <v>LATAM</v>
      </c>
    </row>
    <row r="704" spans="1:8" x14ac:dyDescent="0.25">
      <c r="A704" t="s">
        <v>50</v>
      </c>
      <c r="B704" s="1">
        <v>44074</v>
      </c>
      <c r="C704" s="6">
        <v>2552</v>
      </c>
      <c r="D704" s="3">
        <f>LEN(VolByCLient[[#This Row],[CLID]])</f>
        <v>7</v>
      </c>
      <c r="E704" s="3" t="str">
        <f>INDEX(Table6[GEOID],MATCH(VolByCLient[CLID],Table6[right],0))</f>
        <v>GEO1004</v>
      </c>
      <c r="F704" s="3" t="str">
        <f>VLOOKUP(VolByCLient[INDEX MATCH],GEONAMES[[#Headers],[#Data],[GEOID]:[GEONAME]],2,FALSE)</f>
        <v>LATAM</v>
      </c>
      <c r="G704" s="7" t="str">
        <f>"Q"&amp;ROUNDUP(MONTH(VolByCLient[[#This Row],[Date]])/3,0)&amp;" "&amp;YEAR(VolByCLient[[#This Row],[Date]])</f>
        <v>Q3 2020</v>
      </c>
      <c r="H704" s="7" t="str">
        <f>VLOOKUP(VolByCLient[[#This Row],[INDEX MATCH]],GEONAMES[[GEOID]:[GEONAME]],2,FALSE)</f>
        <v>LATAM</v>
      </c>
    </row>
    <row r="705" spans="1:8" x14ac:dyDescent="0.25">
      <c r="A705" t="s">
        <v>50</v>
      </c>
      <c r="B705" s="1">
        <v>44104</v>
      </c>
      <c r="C705" s="6">
        <v>2550</v>
      </c>
      <c r="D705" s="3">
        <f>LEN(VolByCLient[[#This Row],[CLID]])</f>
        <v>7</v>
      </c>
      <c r="E705" s="3" t="str">
        <f>INDEX(Table6[GEOID],MATCH(VolByCLient[CLID],Table6[right],0))</f>
        <v>GEO1004</v>
      </c>
      <c r="F705" s="3" t="str">
        <f>VLOOKUP(VolByCLient[INDEX MATCH],GEONAMES[[#Headers],[#Data],[GEOID]:[GEONAME]],2,FALSE)</f>
        <v>LATAM</v>
      </c>
      <c r="G705" s="7" t="str">
        <f>"Q"&amp;ROUNDUP(MONTH(VolByCLient[[#This Row],[Date]])/3,0)&amp;" "&amp;YEAR(VolByCLient[[#This Row],[Date]])</f>
        <v>Q3 2020</v>
      </c>
      <c r="H705" s="7" t="str">
        <f>VLOOKUP(VolByCLient[[#This Row],[INDEX MATCH]],GEONAMES[[GEOID]:[GEONAME]],2,FALSE)</f>
        <v>LATAM</v>
      </c>
    </row>
    <row r="706" spans="1:8" x14ac:dyDescent="0.25">
      <c r="A706" t="s">
        <v>50</v>
      </c>
      <c r="B706" s="1">
        <v>44135</v>
      </c>
      <c r="C706" s="6">
        <v>2975</v>
      </c>
      <c r="D706" s="3">
        <f>LEN(VolByCLient[[#This Row],[CLID]])</f>
        <v>7</v>
      </c>
      <c r="E706" s="3" t="str">
        <f>INDEX(Table6[GEOID],MATCH(VolByCLient[CLID],Table6[right],0))</f>
        <v>GEO1004</v>
      </c>
      <c r="F706" s="3" t="str">
        <f>VLOOKUP(VolByCLient[INDEX MATCH],GEONAMES[[#Headers],[#Data],[GEOID]:[GEONAME]],2,FALSE)</f>
        <v>LATAM</v>
      </c>
      <c r="G706" s="7" t="str">
        <f>"Q"&amp;ROUNDUP(MONTH(VolByCLient[[#This Row],[Date]])/3,0)&amp;" "&amp;YEAR(VolByCLient[[#This Row],[Date]])</f>
        <v>Q4 2020</v>
      </c>
      <c r="H706" s="7" t="str">
        <f>VLOOKUP(VolByCLient[[#This Row],[INDEX MATCH]],GEONAMES[[GEOID]:[GEONAME]],2,FALSE)</f>
        <v>LATAM</v>
      </c>
    </row>
    <row r="707" spans="1:8" x14ac:dyDescent="0.25">
      <c r="A707" t="s">
        <v>50</v>
      </c>
      <c r="B707" s="1">
        <v>44165</v>
      </c>
      <c r="C707" s="6">
        <v>3399</v>
      </c>
      <c r="D707" s="3">
        <f>LEN(VolByCLient[[#This Row],[CLID]])</f>
        <v>7</v>
      </c>
      <c r="E707" s="3" t="str">
        <f>INDEX(Table6[GEOID],MATCH(VolByCLient[CLID],Table6[right],0))</f>
        <v>GEO1004</v>
      </c>
      <c r="F707" s="3" t="str">
        <f>VLOOKUP(VolByCLient[INDEX MATCH],GEONAMES[[#Headers],[#Data],[GEOID]:[GEONAME]],2,FALSE)</f>
        <v>LATAM</v>
      </c>
      <c r="G707" s="7" t="str">
        <f>"Q"&amp;ROUNDUP(MONTH(VolByCLient[[#This Row],[Date]])/3,0)&amp;" "&amp;YEAR(VolByCLient[[#This Row],[Date]])</f>
        <v>Q4 2020</v>
      </c>
      <c r="H707" s="7" t="str">
        <f>VLOOKUP(VolByCLient[[#This Row],[INDEX MATCH]],GEONAMES[[GEOID]:[GEONAME]],2,FALSE)</f>
        <v>LATAM</v>
      </c>
    </row>
    <row r="708" spans="1:8" x14ac:dyDescent="0.25">
      <c r="A708" t="s">
        <v>50</v>
      </c>
      <c r="B708" s="1">
        <v>44196</v>
      </c>
      <c r="C708" s="6">
        <v>3404</v>
      </c>
      <c r="D708" s="3">
        <f>LEN(VolByCLient[[#This Row],[CLID]])</f>
        <v>7</v>
      </c>
      <c r="E708" s="3" t="str">
        <f>INDEX(Table6[GEOID],MATCH(VolByCLient[CLID],Table6[right],0))</f>
        <v>GEO1004</v>
      </c>
      <c r="F708" s="3" t="str">
        <f>VLOOKUP(VolByCLient[INDEX MATCH],GEONAMES[[#Headers],[#Data],[GEOID]:[GEONAME]],2,FALSE)</f>
        <v>LATAM</v>
      </c>
      <c r="G708" s="7" t="str">
        <f>"Q"&amp;ROUNDUP(MONTH(VolByCLient[[#This Row],[Date]])/3,0)&amp;" "&amp;YEAR(VolByCLient[[#This Row],[Date]])</f>
        <v>Q4 2020</v>
      </c>
      <c r="H708" s="7" t="str">
        <f>VLOOKUP(VolByCLient[[#This Row],[INDEX MATCH]],GEONAMES[[GEOID]:[GEONAME]],2,FALSE)</f>
        <v>LATAM</v>
      </c>
    </row>
    <row r="709" spans="1:8" x14ac:dyDescent="0.25">
      <c r="A709" t="s">
        <v>50</v>
      </c>
      <c r="B709" s="1">
        <v>44377</v>
      </c>
      <c r="C709" s="6">
        <v>3501</v>
      </c>
      <c r="D709" s="3">
        <f>LEN(VolByCLient[[#This Row],[CLID]])</f>
        <v>7</v>
      </c>
      <c r="E709" s="3" t="str">
        <f>INDEX(Table6[GEOID],MATCH(VolByCLient[CLID],Table6[right],0))</f>
        <v>GEO1004</v>
      </c>
      <c r="F709" s="3" t="str">
        <f>VLOOKUP(VolByCLient[INDEX MATCH],GEONAMES[[#Headers],[#Data],[GEOID]:[GEONAME]],2,FALSE)</f>
        <v>LATAM</v>
      </c>
      <c r="G709" s="7" t="str">
        <f>"Q"&amp;ROUNDUP(MONTH(VolByCLient[[#This Row],[Date]])/3,0)&amp;" "&amp;YEAR(VolByCLient[[#This Row],[Date]])</f>
        <v>Q2 2021</v>
      </c>
      <c r="H709" s="7" t="str">
        <f>VLOOKUP(VolByCLient[[#This Row],[INDEX MATCH]],GEONAMES[[GEOID]:[GEONAME]],2,FALSE)</f>
        <v>LATAM</v>
      </c>
    </row>
    <row r="710" spans="1:8" x14ac:dyDescent="0.25">
      <c r="A710" t="s">
        <v>50</v>
      </c>
      <c r="B710" s="1">
        <v>44347</v>
      </c>
      <c r="C710" s="6">
        <v>4768</v>
      </c>
      <c r="D710" s="3">
        <f>LEN(VolByCLient[[#This Row],[CLID]])</f>
        <v>7</v>
      </c>
      <c r="E710" s="3" t="str">
        <f>INDEX(Table6[GEOID],MATCH(VolByCLient[CLID],Table6[right],0))</f>
        <v>GEO1004</v>
      </c>
      <c r="F710" s="3" t="str">
        <f>VLOOKUP(VolByCLient[INDEX MATCH],GEONAMES[[#Headers],[#Data],[GEOID]:[GEONAME]],2,FALSE)</f>
        <v>LATAM</v>
      </c>
      <c r="G710" s="7" t="str">
        <f>"Q"&amp;ROUNDUP(MONTH(VolByCLient[[#This Row],[Date]])/3,0)&amp;" "&amp;YEAR(VolByCLient[[#This Row],[Date]])</f>
        <v>Q2 2021</v>
      </c>
      <c r="H710" s="7" t="str">
        <f>VLOOKUP(VolByCLient[[#This Row],[INDEX MATCH]],GEONAMES[[GEOID]:[GEONAME]],2,FALSE)</f>
        <v>LATAM</v>
      </c>
    </row>
    <row r="711" spans="1:8" x14ac:dyDescent="0.25">
      <c r="A711" t="s">
        <v>50</v>
      </c>
      <c r="B711" s="1">
        <v>44316</v>
      </c>
      <c r="C711" s="6">
        <v>5254</v>
      </c>
      <c r="D711" s="3">
        <f>LEN(VolByCLient[[#This Row],[CLID]])</f>
        <v>7</v>
      </c>
      <c r="E711" s="3" t="str">
        <f>INDEX(Table6[GEOID],MATCH(VolByCLient[CLID],Table6[right],0))</f>
        <v>GEO1004</v>
      </c>
      <c r="F711" s="3" t="str">
        <f>VLOOKUP(VolByCLient[INDEX MATCH],GEONAMES[[#Headers],[#Data],[GEOID]:[GEONAME]],2,FALSE)</f>
        <v>LATAM</v>
      </c>
      <c r="G711" s="7" t="str">
        <f>"Q"&amp;ROUNDUP(MONTH(VolByCLient[[#This Row],[Date]])/3,0)&amp;" "&amp;YEAR(VolByCLient[[#This Row],[Date]])</f>
        <v>Q2 2021</v>
      </c>
      <c r="H711" s="7" t="str">
        <f>VLOOKUP(VolByCLient[[#This Row],[INDEX MATCH]],GEONAMES[[GEOID]:[GEONAME]],2,FALSE)</f>
        <v>LATAM</v>
      </c>
    </row>
    <row r="712" spans="1:8" x14ac:dyDescent="0.25">
      <c r="A712" t="s">
        <v>50</v>
      </c>
      <c r="B712" s="1">
        <v>44286</v>
      </c>
      <c r="C712" s="6">
        <v>4212</v>
      </c>
      <c r="D712" s="3">
        <f>LEN(VolByCLient[[#This Row],[CLID]])</f>
        <v>7</v>
      </c>
      <c r="E712" s="3" t="str">
        <f>INDEX(Table6[GEOID],MATCH(VolByCLient[CLID],Table6[right],0))</f>
        <v>GEO1004</v>
      </c>
      <c r="F712" s="3" t="str">
        <f>VLOOKUP(VolByCLient[INDEX MATCH],GEONAMES[[#Headers],[#Data],[GEOID]:[GEONAME]],2,FALSE)</f>
        <v>LATAM</v>
      </c>
      <c r="G712" s="7" t="str">
        <f>"Q"&amp;ROUNDUP(MONTH(VolByCLient[[#This Row],[Date]])/3,0)&amp;" "&amp;YEAR(VolByCLient[[#This Row],[Date]])</f>
        <v>Q1 2021</v>
      </c>
      <c r="H712" s="7" t="str">
        <f>VLOOKUP(VolByCLient[[#This Row],[INDEX MATCH]],GEONAMES[[GEOID]:[GEONAME]],2,FALSE)</f>
        <v>LATAM</v>
      </c>
    </row>
    <row r="713" spans="1:8" x14ac:dyDescent="0.25">
      <c r="A713" t="s">
        <v>50</v>
      </c>
      <c r="B713" s="1">
        <v>44255</v>
      </c>
      <c r="C713" s="6">
        <v>3808</v>
      </c>
      <c r="D713" s="3">
        <f>LEN(VolByCLient[[#This Row],[CLID]])</f>
        <v>7</v>
      </c>
      <c r="E713" s="3" t="str">
        <f>INDEX(Table6[GEOID],MATCH(VolByCLient[CLID],Table6[right],0))</f>
        <v>GEO1004</v>
      </c>
      <c r="F713" s="3" t="str">
        <f>VLOOKUP(VolByCLient[INDEX MATCH],GEONAMES[[#Headers],[#Data],[GEOID]:[GEONAME]],2,FALSE)</f>
        <v>LATAM</v>
      </c>
      <c r="G713" s="7" t="str">
        <f>"Q"&amp;ROUNDUP(MONTH(VolByCLient[[#This Row],[Date]])/3,0)&amp;" "&amp;YEAR(VolByCLient[[#This Row],[Date]])</f>
        <v>Q1 2021</v>
      </c>
      <c r="H713" s="7" t="str">
        <f>VLOOKUP(VolByCLient[[#This Row],[INDEX MATCH]],GEONAMES[[GEOID]:[GEONAME]],2,FALSE)</f>
        <v>LATAM</v>
      </c>
    </row>
    <row r="714" spans="1:8" x14ac:dyDescent="0.25">
      <c r="A714" t="s">
        <v>50</v>
      </c>
      <c r="B714" s="1">
        <v>44227</v>
      </c>
      <c r="C714" s="6">
        <v>3575</v>
      </c>
      <c r="D714" s="3">
        <f>LEN(VolByCLient[[#This Row],[CLID]])</f>
        <v>7</v>
      </c>
      <c r="E714" s="3" t="str">
        <f>INDEX(Table6[GEOID],MATCH(VolByCLient[CLID],Table6[right],0))</f>
        <v>GEO1004</v>
      </c>
      <c r="F714" s="3" t="str">
        <f>VLOOKUP(VolByCLient[INDEX MATCH],GEONAMES[[#Headers],[#Data],[GEOID]:[GEONAME]],2,FALSE)</f>
        <v>LATAM</v>
      </c>
      <c r="G714" s="7" t="str">
        <f>"Q"&amp;ROUNDUP(MONTH(VolByCLient[[#This Row],[Date]])/3,0)&amp;" "&amp;YEAR(VolByCLient[[#This Row],[Date]])</f>
        <v>Q1 2021</v>
      </c>
      <c r="H714" s="7" t="str">
        <f>VLOOKUP(VolByCLient[[#This Row],[INDEX MATCH]],GEONAMES[[GEOID]:[GEONAME]],2,FALSE)</f>
        <v>LATAM</v>
      </c>
    </row>
    <row r="715" spans="1:8" x14ac:dyDescent="0.25">
      <c r="A715" t="s">
        <v>18</v>
      </c>
      <c r="B715" s="1">
        <v>43861</v>
      </c>
      <c r="C715" s="6">
        <v>627</v>
      </c>
      <c r="D715" s="3">
        <f>LEN(VolByCLient[[#This Row],[CLID]])</f>
        <v>7</v>
      </c>
      <c r="E715" s="3" t="str">
        <f>INDEX(Table6[GEOID],MATCH(VolByCLient[CLID],Table6[right],0))</f>
        <v>GEO1003</v>
      </c>
      <c r="F715" s="3" t="str">
        <f>VLOOKUP(VolByCLient[INDEX MATCH],GEONAMES[[#Headers],[#Data],[GEOID]:[GEONAME]],2,FALSE)</f>
        <v>EMEA</v>
      </c>
      <c r="G715" s="7" t="str">
        <f>"Q"&amp;ROUNDUP(MONTH(VolByCLient[[#This Row],[Date]])/3,0)&amp;" "&amp;YEAR(VolByCLient[[#This Row],[Date]])</f>
        <v>Q1 2020</v>
      </c>
      <c r="H715" s="7" t="str">
        <f>VLOOKUP(VolByCLient[[#This Row],[INDEX MATCH]],GEONAMES[[GEOID]:[GEONAME]],2,FALSE)</f>
        <v>EMEA</v>
      </c>
    </row>
    <row r="716" spans="1:8" x14ac:dyDescent="0.25">
      <c r="A716" t="s">
        <v>18</v>
      </c>
      <c r="B716" s="1">
        <v>43890</v>
      </c>
      <c r="C716" s="6">
        <v>495</v>
      </c>
      <c r="D716" s="3">
        <f>LEN(VolByCLient[[#This Row],[CLID]])</f>
        <v>7</v>
      </c>
      <c r="E716" s="3" t="str">
        <f>INDEX(Table6[GEOID],MATCH(VolByCLient[CLID],Table6[right],0))</f>
        <v>GEO1003</v>
      </c>
      <c r="F716" s="3" t="str">
        <f>VLOOKUP(VolByCLient[INDEX MATCH],GEONAMES[[#Headers],[#Data],[GEOID]:[GEONAME]],2,FALSE)</f>
        <v>EMEA</v>
      </c>
      <c r="G716" s="7" t="str">
        <f>"Q"&amp;ROUNDUP(MONTH(VolByCLient[[#This Row],[Date]])/3,0)&amp;" "&amp;YEAR(VolByCLient[[#This Row],[Date]])</f>
        <v>Q1 2020</v>
      </c>
      <c r="H716" s="7" t="str">
        <f>VLOOKUP(VolByCLient[[#This Row],[INDEX MATCH]],GEONAMES[[GEOID]:[GEONAME]],2,FALSE)</f>
        <v>EMEA</v>
      </c>
    </row>
    <row r="717" spans="1:8" x14ac:dyDescent="0.25">
      <c r="A717" t="s">
        <v>18</v>
      </c>
      <c r="B717" s="1">
        <v>43921</v>
      </c>
      <c r="C717" s="6">
        <v>755</v>
      </c>
      <c r="D717" s="3">
        <f>LEN(VolByCLient[[#This Row],[CLID]])</f>
        <v>7</v>
      </c>
      <c r="E717" s="3" t="str">
        <f>INDEX(Table6[GEOID],MATCH(VolByCLient[CLID],Table6[right],0))</f>
        <v>GEO1003</v>
      </c>
      <c r="F717" s="3" t="str">
        <f>VLOOKUP(VolByCLient[INDEX MATCH],GEONAMES[[#Headers],[#Data],[GEOID]:[GEONAME]],2,FALSE)</f>
        <v>EMEA</v>
      </c>
      <c r="G717" s="7" t="str">
        <f>"Q"&amp;ROUNDUP(MONTH(VolByCLient[[#This Row],[Date]])/3,0)&amp;" "&amp;YEAR(VolByCLient[[#This Row],[Date]])</f>
        <v>Q1 2020</v>
      </c>
      <c r="H717" s="7" t="str">
        <f>VLOOKUP(VolByCLient[[#This Row],[INDEX MATCH]],GEONAMES[[GEOID]:[GEONAME]],2,FALSE)</f>
        <v>EMEA</v>
      </c>
    </row>
    <row r="718" spans="1:8" x14ac:dyDescent="0.25">
      <c r="A718" t="s">
        <v>18</v>
      </c>
      <c r="B718" s="1">
        <v>43951</v>
      </c>
      <c r="C718" s="6">
        <v>689</v>
      </c>
      <c r="D718" s="3">
        <f>LEN(VolByCLient[[#This Row],[CLID]])</f>
        <v>7</v>
      </c>
      <c r="E718" s="3" t="str">
        <f>INDEX(Table6[GEOID],MATCH(VolByCLient[CLID],Table6[right],0))</f>
        <v>GEO1003</v>
      </c>
      <c r="F718" s="3" t="str">
        <f>VLOOKUP(VolByCLient[INDEX MATCH],GEONAMES[[#Headers],[#Data],[GEOID]:[GEONAME]],2,FALSE)</f>
        <v>EMEA</v>
      </c>
      <c r="G718" s="7" t="str">
        <f>"Q"&amp;ROUNDUP(MONTH(VolByCLient[[#This Row],[Date]])/3,0)&amp;" "&amp;YEAR(VolByCLient[[#This Row],[Date]])</f>
        <v>Q2 2020</v>
      </c>
      <c r="H718" s="7" t="str">
        <f>VLOOKUP(VolByCLient[[#This Row],[INDEX MATCH]],GEONAMES[[GEOID]:[GEONAME]],2,FALSE)</f>
        <v>EMEA</v>
      </c>
    </row>
    <row r="719" spans="1:8" x14ac:dyDescent="0.25">
      <c r="A719" t="s">
        <v>18</v>
      </c>
      <c r="B719" s="1">
        <v>43982</v>
      </c>
      <c r="C719" s="6">
        <v>817</v>
      </c>
      <c r="D719" s="3">
        <f>LEN(VolByCLient[[#This Row],[CLID]])</f>
        <v>7</v>
      </c>
      <c r="E719" s="3" t="str">
        <f>INDEX(Table6[GEOID],MATCH(VolByCLient[CLID],Table6[right],0))</f>
        <v>GEO1003</v>
      </c>
      <c r="F719" s="3" t="str">
        <f>VLOOKUP(VolByCLient[INDEX MATCH],GEONAMES[[#Headers],[#Data],[GEOID]:[GEONAME]],2,FALSE)</f>
        <v>EMEA</v>
      </c>
      <c r="G719" s="7" t="str">
        <f>"Q"&amp;ROUNDUP(MONTH(VolByCLient[[#This Row],[Date]])/3,0)&amp;" "&amp;YEAR(VolByCLient[[#This Row],[Date]])</f>
        <v>Q2 2020</v>
      </c>
      <c r="H719" s="7" t="str">
        <f>VLOOKUP(VolByCLient[[#This Row],[INDEX MATCH]],GEONAMES[[GEOID]:[GEONAME]],2,FALSE)</f>
        <v>EMEA</v>
      </c>
    </row>
    <row r="720" spans="1:8" x14ac:dyDescent="0.25">
      <c r="A720" t="s">
        <v>18</v>
      </c>
      <c r="B720" s="1">
        <v>44012</v>
      </c>
      <c r="C720" s="6">
        <v>426</v>
      </c>
      <c r="D720" s="3">
        <f>LEN(VolByCLient[[#This Row],[CLID]])</f>
        <v>7</v>
      </c>
      <c r="E720" s="3" t="str">
        <f>INDEX(Table6[GEOID],MATCH(VolByCLient[CLID],Table6[right],0))</f>
        <v>GEO1003</v>
      </c>
      <c r="F720" s="3" t="str">
        <f>VLOOKUP(VolByCLient[INDEX MATCH],GEONAMES[[#Headers],[#Data],[GEOID]:[GEONAME]],2,FALSE)</f>
        <v>EMEA</v>
      </c>
      <c r="G720" s="7" t="str">
        <f>"Q"&amp;ROUNDUP(MONTH(VolByCLient[[#This Row],[Date]])/3,0)&amp;" "&amp;YEAR(VolByCLient[[#This Row],[Date]])</f>
        <v>Q2 2020</v>
      </c>
      <c r="H720" s="7" t="str">
        <f>VLOOKUP(VolByCLient[[#This Row],[INDEX MATCH]],GEONAMES[[GEOID]:[GEONAME]],2,FALSE)</f>
        <v>EMEA</v>
      </c>
    </row>
    <row r="721" spans="1:8" x14ac:dyDescent="0.25">
      <c r="A721" t="s">
        <v>18</v>
      </c>
      <c r="B721" s="1">
        <v>44043</v>
      </c>
      <c r="C721" s="6">
        <v>559</v>
      </c>
      <c r="D721" s="3">
        <f>LEN(VolByCLient[[#This Row],[CLID]])</f>
        <v>7</v>
      </c>
      <c r="E721" s="3" t="str">
        <f>INDEX(Table6[GEOID],MATCH(VolByCLient[CLID],Table6[right],0))</f>
        <v>GEO1003</v>
      </c>
      <c r="F721" s="3" t="str">
        <f>VLOOKUP(VolByCLient[INDEX MATCH],GEONAMES[[#Headers],[#Data],[GEOID]:[GEONAME]],2,FALSE)</f>
        <v>EMEA</v>
      </c>
      <c r="G721" s="7" t="str">
        <f>"Q"&amp;ROUNDUP(MONTH(VolByCLient[[#This Row],[Date]])/3,0)&amp;" "&amp;YEAR(VolByCLient[[#This Row],[Date]])</f>
        <v>Q3 2020</v>
      </c>
      <c r="H721" s="7" t="str">
        <f>VLOOKUP(VolByCLient[[#This Row],[INDEX MATCH]],GEONAMES[[GEOID]:[GEONAME]],2,FALSE)</f>
        <v>EMEA</v>
      </c>
    </row>
    <row r="722" spans="1:8" x14ac:dyDescent="0.25">
      <c r="A722" t="s">
        <v>18</v>
      </c>
      <c r="B722" s="1">
        <v>44074</v>
      </c>
      <c r="C722" s="6">
        <v>300</v>
      </c>
      <c r="D722" s="3">
        <f>LEN(VolByCLient[[#This Row],[CLID]])</f>
        <v>7</v>
      </c>
      <c r="E722" s="3" t="str">
        <f>INDEX(Table6[GEOID],MATCH(VolByCLient[CLID],Table6[right],0))</f>
        <v>GEO1003</v>
      </c>
      <c r="F722" s="3" t="str">
        <f>VLOOKUP(VolByCLient[INDEX MATCH],GEONAMES[[#Headers],[#Data],[GEOID]:[GEONAME]],2,FALSE)</f>
        <v>EMEA</v>
      </c>
      <c r="G722" s="7" t="str">
        <f>"Q"&amp;ROUNDUP(MONTH(VolByCLient[[#This Row],[Date]])/3,0)&amp;" "&amp;YEAR(VolByCLient[[#This Row],[Date]])</f>
        <v>Q3 2020</v>
      </c>
      <c r="H722" s="7" t="str">
        <f>VLOOKUP(VolByCLient[[#This Row],[INDEX MATCH]],GEONAMES[[GEOID]:[GEONAME]],2,FALSE)</f>
        <v>EMEA</v>
      </c>
    </row>
    <row r="723" spans="1:8" x14ac:dyDescent="0.25">
      <c r="A723" t="s">
        <v>18</v>
      </c>
      <c r="B723" s="1">
        <v>44104</v>
      </c>
      <c r="C723" s="6">
        <v>493</v>
      </c>
      <c r="D723" s="3">
        <f>LEN(VolByCLient[[#This Row],[CLID]])</f>
        <v>7</v>
      </c>
      <c r="E723" s="3" t="str">
        <f>INDEX(Table6[GEOID],MATCH(VolByCLient[CLID],Table6[right],0))</f>
        <v>GEO1003</v>
      </c>
      <c r="F723" s="3" t="str">
        <f>VLOOKUP(VolByCLient[INDEX MATCH],GEONAMES[[#Headers],[#Data],[GEOID]:[GEONAME]],2,FALSE)</f>
        <v>EMEA</v>
      </c>
      <c r="G723" s="7" t="str">
        <f>"Q"&amp;ROUNDUP(MONTH(VolByCLient[[#This Row],[Date]])/3,0)&amp;" "&amp;YEAR(VolByCLient[[#This Row],[Date]])</f>
        <v>Q3 2020</v>
      </c>
      <c r="H723" s="7" t="str">
        <f>VLOOKUP(VolByCLient[[#This Row],[INDEX MATCH]],GEONAMES[[GEOID]:[GEONAME]],2,FALSE)</f>
        <v>EMEA</v>
      </c>
    </row>
    <row r="724" spans="1:8" x14ac:dyDescent="0.25">
      <c r="A724" t="s">
        <v>18</v>
      </c>
      <c r="B724" s="1">
        <v>44135</v>
      </c>
      <c r="C724" s="6">
        <v>364</v>
      </c>
      <c r="D724" s="3">
        <f>LEN(VolByCLient[[#This Row],[CLID]])</f>
        <v>7</v>
      </c>
      <c r="E724" s="3" t="str">
        <f>INDEX(Table6[GEOID],MATCH(VolByCLient[CLID],Table6[right],0))</f>
        <v>GEO1003</v>
      </c>
      <c r="F724" s="3" t="str">
        <f>VLOOKUP(VolByCLient[INDEX MATCH],GEONAMES[[#Headers],[#Data],[GEOID]:[GEONAME]],2,FALSE)</f>
        <v>EMEA</v>
      </c>
      <c r="G724" s="7" t="str">
        <f>"Q"&amp;ROUNDUP(MONTH(VolByCLient[[#This Row],[Date]])/3,0)&amp;" "&amp;YEAR(VolByCLient[[#This Row],[Date]])</f>
        <v>Q4 2020</v>
      </c>
      <c r="H724" s="7" t="str">
        <f>VLOOKUP(VolByCLient[[#This Row],[INDEX MATCH]],GEONAMES[[GEOID]:[GEONAME]],2,FALSE)</f>
        <v>EMEA</v>
      </c>
    </row>
    <row r="725" spans="1:8" x14ac:dyDescent="0.25">
      <c r="A725" t="s">
        <v>18</v>
      </c>
      <c r="B725" s="1">
        <v>44165</v>
      </c>
      <c r="C725" s="6">
        <v>627</v>
      </c>
      <c r="D725" s="3">
        <f>LEN(VolByCLient[[#This Row],[CLID]])</f>
        <v>7</v>
      </c>
      <c r="E725" s="3" t="str">
        <f>INDEX(Table6[GEOID],MATCH(VolByCLient[CLID],Table6[right],0))</f>
        <v>GEO1003</v>
      </c>
      <c r="F725" s="3" t="str">
        <f>VLOOKUP(VolByCLient[INDEX MATCH],GEONAMES[[#Headers],[#Data],[GEOID]:[GEONAME]],2,FALSE)</f>
        <v>EMEA</v>
      </c>
      <c r="G725" s="7" t="str">
        <f>"Q"&amp;ROUNDUP(MONTH(VolByCLient[[#This Row],[Date]])/3,0)&amp;" "&amp;YEAR(VolByCLient[[#This Row],[Date]])</f>
        <v>Q4 2020</v>
      </c>
      <c r="H725" s="7" t="str">
        <f>VLOOKUP(VolByCLient[[#This Row],[INDEX MATCH]],GEONAMES[[GEOID]:[GEONAME]],2,FALSE)</f>
        <v>EMEA</v>
      </c>
    </row>
    <row r="726" spans="1:8" x14ac:dyDescent="0.25">
      <c r="A726" t="s">
        <v>18</v>
      </c>
      <c r="B726" s="1">
        <v>44196</v>
      </c>
      <c r="C726" s="6">
        <v>429</v>
      </c>
      <c r="D726" s="3">
        <f>LEN(VolByCLient[[#This Row],[CLID]])</f>
        <v>7</v>
      </c>
      <c r="E726" s="3" t="str">
        <f>INDEX(Table6[GEOID],MATCH(VolByCLient[CLID],Table6[right],0))</f>
        <v>GEO1003</v>
      </c>
      <c r="F726" s="3" t="str">
        <f>VLOOKUP(VolByCLient[INDEX MATCH],GEONAMES[[#Headers],[#Data],[GEOID]:[GEONAME]],2,FALSE)</f>
        <v>EMEA</v>
      </c>
      <c r="G726" s="7" t="str">
        <f>"Q"&amp;ROUNDUP(MONTH(VolByCLient[[#This Row],[Date]])/3,0)&amp;" "&amp;YEAR(VolByCLient[[#This Row],[Date]])</f>
        <v>Q4 2020</v>
      </c>
      <c r="H726" s="7" t="str">
        <f>VLOOKUP(VolByCLient[[#This Row],[INDEX MATCH]],GEONAMES[[GEOID]:[GEONAME]],2,FALSE)</f>
        <v>EMEA</v>
      </c>
    </row>
    <row r="727" spans="1:8" x14ac:dyDescent="0.25">
      <c r="A727" t="s">
        <v>18</v>
      </c>
      <c r="B727" s="1">
        <v>44377</v>
      </c>
      <c r="C727" s="6">
        <v>441</v>
      </c>
      <c r="D727" s="3">
        <f>LEN(VolByCLient[[#This Row],[CLID]])</f>
        <v>7</v>
      </c>
      <c r="E727" s="3" t="str">
        <f>INDEX(Table6[GEOID],MATCH(VolByCLient[CLID],Table6[right],0))</f>
        <v>GEO1003</v>
      </c>
      <c r="F727" s="3" t="str">
        <f>VLOOKUP(VolByCLient[INDEX MATCH],GEONAMES[[#Headers],[#Data],[GEOID]:[GEONAME]],2,FALSE)</f>
        <v>EMEA</v>
      </c>
      <c r="G727" s="7" t="str">
        <f>"Q"&amp;ROUNDUP(MONTH(VolByCLient[[#This Row],[Date]])/3,0)&amp;" "&amp;YEAR(VolByCLient[[#This Row],[Date]])</f>
        <v>Q2 2021</v>
      </c>
      <c r="H727" s="7" t="str">
        <f>VLOOKUP(VolByCLient[[#This Row],[INDEX MATCH]],GEONAMES[[GEOID]:[GEONAME]],2,FALSE)</f>
        <v>EMEA</v>
      </c>
    </row>
    <row r="728" spans="1:8" x14ac:dyDescent="0.25">
      <c r="A728" t="s">
        <v>18</v>
      </c>
      <c r="B728" s="1">
        <v>44347</v>
      </c>
      <c r="C728" s="6">
        <v>813</v>
      </c>
      <c r="D728" s="3">
        <f>LEN(VolByCLient[[#This Row],[CLID]])</f>
        <v>7</v>
      </c>
      <c r="E728" s="3" t="str">
        <f>INDEX(Table6[GEOID],MATCH(VolByCLient[CLID],Table6[right],0))</f>
        <v>GEO1003</v>
      </c>
      <c r="F728" s="3" t="str">
        <f>VLOOKUP(VolByCLient[INDEX MATCH],GEONAMES[[#Headers],[#Data],[GEOID]:[GEONAME]],2,FALSE)</f>
        <v>EMEA</v>
      </c>
      <c r="G728" s="7" t="str">
        <f>"Q"&amp;ROUNDUP(MONTH(VolByCLient[[#This Row],[Date]])/3,0)&amp;" "&amp;YEAR(VolByCLient[[#This Row],[Date]])</f>
        <v>Q2 2021</v>
      </c>
      <c r="H728" s="7" t="str">
        <f>VLOOKUP(VolByCLient[[#This Row],[INDEX MATCH]],GEONAMES[[GEOID]:[GEONAME]],2,FALSE)</f>
        <v>EMEA</v>
      </c>
    </row>
    <row r="729" spans="1:8" x14ac:dyDescent="0.25">
      <c r="A729" t="s">
        <v>18</v>
      </c>
      <c r="B729" s="1">
        <v>44316</v>
      </c>
      <c r="C729" s="6">
        <v>689</v>
      </c>
      <c r="D729" s="3">
        <f>LEN(VolByCLient[[#This Row],[CLID]])</f>
        <v>7</v>
      </c>
      <c r="E729" s="3" t="str">
        <f>INDEX(Table6[GEOID],MATCH(VolByCLient[CLID],Table6[right],0))</f>
        <v>GEO1003</v>
      </c>
      <c r="F729" s="3" t="str">
        <f>VLOOKUP(VolByCLient[INDEX MATCH],GEONAMES[[#Headers],[#Data],[GEOID]:[GEONAME]],2,FALSE)</f>
        <v>EMEA</v>
      </c>
      <c r="G729" s="7" t="str">
        <f>"Q"&amp;ROUNDUP(MONTH(VolByCLient[[#This Row],[Date]])/3,0)&amp;" "&amp;YEAR(VolByCLient[[#This Row],[Date]])</f>
        <v>Q2 2021</v>
      </c>
      <c r="H729" s="7" t="str">
        <f>VLOOKUP(VolByCLient[[#This Row],[INDEX MATCH]],GEONAMES[[GEOID]:[GEONAME]],2,FALSE)</f>
        <v>EMEA</v>
      </c>
    </row>
    <row r="730" spans="1:8" x14ac:dyDescent="0.25">
      <c r="A730" t="s">
        <v>18</v>
      </c>
      <c r="B730" s="1">
        <v>44286</v>
      </c>
      <c r="C730" s="6">
        <v>769</v>
      </c>
      <c r="D730" s="3">
        <f>LEN(VolByCLient[[#This Row],[CLID]])</f>
        <v>7</v>
      </c>
      <c r="E730" s="3" t="str">
        <f>INDEX(Table6[GEOID],MATCH(VolByCLient[CLID],Table6[right],0))</f>
        <v>GEO1003</v>
      </c>
      <c r="F730" s="3" t="str">
        <f>VLOOKUP(VolByCLient[INDEX MATCH],GEONAMES[[#Headers],[#Data],[GEOID]:[GEONAME]],2,FALSE)</f>
        <v>EMEA</v>
      </c>
      <c r="G730" s="7" t="str">
        <f>"Q"&amp;ROUNDUP(MONTH(VolByCLient[[#This Row],[Date]])/3,0)&amp;" "&amp;YEAR(VolByCLient[[#This Row],[Date]])</f>
        <v>Q1 2021</v>
      </c>
      <c r="H730" s="7" t="str">
        <f>VLOOKUP(VolByCLient[[#This Row],[INDEX MATCH]],GEONAMES[[GEOID]:[GEONAME]],2,FALSE)</f>
        <v>EMEA</v>
      </c>
    </row>
    <row r="731" spans="1:8" x14ac:dyDescent="0.25">
      <c r="A731" t="s">
        <v>18</v>
      </c>
      <c r="B731" s="1">
        <v>44255</v>
      </c>
      <c r="C731" s="6">
        <v>504</v>
      </c>
      <c r="D731" s="3">
        <f>LEN(VolByCLient[[#This Row],[CLID]])</f>
        <v>7</v>
      </c>
      <c r="E731" s="3" t="str">
        <f>INDEX(Table6[GEOID],MATCH(VolByCLient[CLID],Table6[right],0))</f>
        <v>GEO1003</v>
      </c>
      <c r="F731" s="3" t="str">
        <f>VLOOKUP(VolByCLient[INDEX MATCH],GEONAMES[[#Headers],[#Data],[GEOID]:[GEONAME]],2,FALSE)</f>
        <v>EMEA</v>
      </c>
      <c r="G731" s="7" t="str">
        <f>"Q"&amp;ROUNDUP(MONTH(VolByCLient[[#This Row],[Date]])/3,0)&amp;" "&amp;YEAR(VolByCLient[[#This Row],[Date]])</f>
        <v>Q1 2021</v>
      </c>
      <c r="H731" s="7" t="str">
        <f>VLOOKUP(VolByCLient[[#This Row],[INDEX MATCH]],GEONAMES[[GEOID]:[GEONAME]],2,FALSE)</f>
        <v>EMEA</v>
      </c>
    </row>
    <row r="732" spans="1:8" x14ac:dyDescent="0.25">
      <c r="A732" t="s">
        <v>18</v>
      </c>
      <c r="B732" s="1">
        <v>44227</v>
      </c>
      <c r="C732" s="6">
        <v>618</v>
      </c>
      <c r="D732" s="3">
        <f>LEN(VolByCLient[[#This Row],[CLID]])</f>
        <v>7</v>
      </c>
      <c r="E732" s="3" t="str">
        <f>INDEX(Table6[GEOID],MATCH(VolByCLient[CLID],Table6[right],0))</f>
        <v>GEO1003</v>
      </c>
      <c r="F732" s="3" t="str">
        <f>VLOOKUP(VolByCLient[INDEX MATCH],GEONAMES[[#Headers],[#Data],[GEOID]:[GEONAME]],2,FALSE)</f>
        <v>EMEA</v>
      </c>
      <c r="G732" s="7" t="str">
        <f>"Q"&amp;ROUNDUP(MONTH(VolByCLient[[#This Row],[Date]])/3,0)&amp;" "&amp;YEAR(VolByCLient[[#This Row],[Date]])</f>
        <v>Q1 2021</v>
      </c>
      <c r="H732" s="7" t="str">
        <f>VLOOKUP(VolByCLient[[#This Row],[INDEX MATCH]],GEONAMES[[GEOID]:[GEONAME]],2,FALSE)</f>
        <v>EMEA</v>
      </c>
    </row>
    <row r="733" spans="1:8" x14ac:dyDescent="0.25">
      <c r="A733" t="s">
        <v>20</v>
      </c>
      <c r="B733" s="1">
        <v>43861</v>
      </c>
      <c r="C733" s="6">
        <v>19825</v>
      </c>
      <c r="D733" s="3">
        <f>LEN(VolByCLient[[#This Row],[CLID]])</f>
        <v>7</v>
      </c>
      <c r="E733" s="3" t="str">
        <f>INDEX(Table6[GEOID],MATCH(VolByCLient[CLID],Table6[right],0))</f>
        <v>GEO1003</v>
      </c>
      <c r="F733" s="3" t="str">
        <f>VLOOKUP(VolByCLient[INDEX MATCH],GEONAMES[[#Headers],[#Data],[GEOID]:[GEONAME]],2,FALSE)</f>
        <v>EMEA</v>
      </c>
      <c r="G733" s="7" t="str">
        <f>"Q"&amp;ROUNDUP(MONTH(VolByCLient[[#This Row],[Date]])/3,0)&amp;" "&amp;YEAR(VolByCLient[[#This Row],[Date]])</f>
        <v>Q1 2020</v>
      </c>
      <c r="H733" s="7" t="str">
        <f>VLOOKUP(VolByCLient[[#This Row],[INDEX MATCH]],GEONAMES[[GEOID]:[GEONAME]],2,FALSE)</f>
        <v>EMEA</v>
      </c>
    </row>
    <row r="734" spans="1:8" x14ac:dyDescent="0.25">
      <c r="A734" t="s">
        <v>20</v>
      </c>
      <c r="B734" s="1">
        <v>43890</v>
      </c>
      <c r="C734" s="6">
        <v>28323</v>
      </c>
      <c r="D734" s="3">
        <f>LEN(VolByCLient[[#This Row],[CLID]])</f>
        <v>7</v>
      </c>
      <c r="E734" s="3" t="str">
        <f>INDEX(Table6[GEOID],MATCH(VolByCLient[CLID],Table6[right],0))</f>
        <v>GEO1003</v>
      </c>
      <c r="F734" s="3" t="str">
        <f>VLOOKUP(VolByCLient[INDEX MATCH],GEONAMES[[#Headers],[#Data],[GEOID]:[GEONAME]],2,FALSE)</f>
        <v>EMEA</v>
      </c>
      <c r="G734" s="7" t="str">
        <f>"Q"&amp;ROUNDUP(MONTH(VolByCLient[[#This Row],[Date]])/3,0)&amp;" "&amp;YEAR(VolByCLient[[#This Row],[Date]])</f>
        <v>Q1 2020</v>
      </c>
      <c r="H734" s="7" t="str">
        <f>VLOOKUP(VolByCLient[[#This Row],[INDEX MATCH]],GEONAMES[[GEOID]:[GEONAME]],2,FALSE)</f>
        <v>EMEA</v>
      </c>
    </row>
    <row r="735" spans="1:8" x14ac:dyDescent="0.25">
      <c r="A735" t="s">
        <v>20</v>
      </c>
      <c r="B735" s="1">
        <v>43921</v>
      </c>
      <c r="C735" s="6">
        <v>25490</v>
      </c>
      <c r="D735" s="3">
        <f>LEN(VolByCLient[[#This Row],[CLID]])</f>
        <v>7</v>
      </c>
      <c r="E735" s="3" t="str">
        <f>INDEX(Table6[GEOID],MATCH(VolByCLient[CLID],Table6[right],0))</f>
        <v>GEO1003</v>
      </c>
      <c r="F735" s="3" t="str">
        <f>VLOOKUP(VolByCLient[INDEX MATCH],GEONAMES[[#Headers],[#Data],[GEOID]:[GEONAME]],2,FALSE)</f>
        <v>EMEA</v>
      </c>
      <c r="G735" s="7" t="str">
        <f>"Q"&amp;ROUNDUP(MONTH(VolByCLient[[#This Row],[Date]])/3,0)&amp;" "&amp;YEAR(VolByCLient[[#This Row],[Date]])</f>
        <v>Q1 2020</v>
      </c>
      <c r="H735" s="7" t="str">
        <f>VLOOKUP(VolByCLient[[#This Row],[INDEX MATCH]],GEONAMES[[GEOID]:[GEONAME]],2,FALSE)</f>
        <v>EMEA</v>
      </c>
    </row>
    <row r="736" spans="1:8" x14ac:dyDescent="0.25">
      <c r="A736" t="s">
        <v>20</v>
      </c>
      <c r="B736" s="1">
        <v>43951</v>
      </c>
      <c r="C736" s="6">
        <v>36816</v>
      </c>
      <c r="D736" s="3">
        <f>LEN(VolByCLient[[#This Row],[CLID]])</f>
        <v>7</v>
      </c>
      <c r="E736" s="3" t="str">
        <f>INDEX(Table6[GEOID],MATCH(VolByCLient[CLID],Table6[right],0))</f>
        <v>GEO1003</v>
      </c>
      <c r="F736" s="3" t="str">
        <f>VLOOKUP(VolByCLient[INDEX MATCH],GEONAMES[[#Headers],[#Data],[GEOID]:[GEONAME]],2,FALSE)</f>
        <v>EMEA</v>
      </c>
      <c r="G736" s="7" t="str">
        <f>"Q"&amp;ROUNDUP(MONTH(VolByCLient[[#This Row],[Date]])/3,0)&amp;" "&amp;YEAR(VolByCLient[[#This Row],[Date]])</f>
        <v>Q2 2020</v>
      </c>
      <c r="H736" s="7" t="str">
        <f>VLOOKUP(VolByCLient[[#This Row],[INDEX MATCH]],GEONAMES[[GEOID]:[GEONAME]],2,FALSE)</f>
        <v>EMEA</v>
      </c>
    </row>
    <row r="737" spans="1:8" x14ac:dyDescent="0.25">
      <c r="A737" t="s">
        <v>20</v>
      </c>
      <c r="B737" s="1">
        <v>43982</v>
      </c>
      <c r="C737" s="6">
        <v>28322</v>
      </c>
      <c r="D737" s="3">
        <f>LEN(VolByCLient[[#This Row],[CLID]])</f>
        <v>7</v>
      </c>
      <c r="E737" s="3" t="str">
        <f>INDEX(Table6[GEOID],MATCH(VolByCLient[CLID],Table6[right],0))</f>
        <v>GEO1003</v>
      </c>
      <c r="F737" s="3" t="str">
        <f>VLOOKUP(VolByCLient[INDEX MATCH],GEONAMES[[#Headers],[#Data],[GEOID]:[GEONAME]],2,FALSE)</f>
        <v>EMEA</v>
      </c>
      <c r="G737" s="7" t="str">
        <f>"Q"&amp;ROUNDUP(MONTH(VolByCLient[[#This Row],[Date]])/3,0)&amp;" "&amp;YEAR(VolByCLient[[#This Row],[Date]])</f>
        <v>Q2 2020</v>
      </c>
      <c r="H737" s="7" t="str">
        <f>VLOOKUP(VolByCLient[[#This Row],[INDEX MATCH]],GEONAMES[[GEOID]:[GEONAME]],2,FALSE)</f>
        <v>EMEA</v>
      </c>
    </row>
    <row r="738" spans="1:8" x14ac:dyDescent="0.25">
      <c r="A738" t="s">
        <v>20</v>
      </c>
      <c r="B738" s="1">
        <v>44012</v>
      </c>
      <c r="C738" s="6">
        <v>25486</v>
      </c>
      <c r="D738" s="3">
        <f>LEN(VolByCLient[[#This Row],[CLID]])</f>
        <v>7</v>
      </c>
      <c r="E738" s="3" t="str">
        <f>INDEX(Table6[GEOID],MATCH(VolByCLient[CLID],Table6[right],0))</f>
        <v>GEO1003</v>
      </c>
      <c r="F738" s="3" t="str">
        <f>VLOOKUP(VolByCLient[INDEX MATCH],GEONAMES[[#Headers],[#Data],[GEOID]:[GEONAME]],2,FALSE)</f>
        <v>EMEA</v>
      </c>
      <c r="G738" s="7" t="str">
        <f>"Q"&amp;ROUNDUP(MONTH(VolByCLient[[#This Row],[Date]])/3,0)&amp;" "&amp;YEAR(VolByCLient[[#This Row],[Date]])</f>
        <v>Q2 2020</v>
      </c>
      <c r="H738" s="7" t="str">
        <f>VLOOKUP(VolByCLient[[#This Row],[INDEX MATCH]],GEONAMES[[GEOID]:[GEONAME]],2,FALSE)</f>
        <v>EMEA</v>
      </c>
    </row>
    <row r="739" spans="1:8" x14ac:dyDescent="0.25">
      <c r="A739" t="s">
        <v>20</v>
      </c>
      <c r="B739" s="1">
        <v>44043</v>
      </c>
      <c r="C739" s="6">
        <v>16995</v>
      </c>
      <c r="D739" s="3">
        <f>LEN(VolByCLient[[#This Row],[CLID]])</f>
        <v>7</v>
      </c>
      <c r="E739" s="3" t="str">
        <f>INDEX(Table6[GEOID],MATCH(VolByCLient[CLID],Table6[right],0))</f>
        <v>GEO1003</v>
      </c>
      <c r="F739" s="3" t="str">
        <f>VLOOKUP(VolByCLient[INDEX MATCH],GEONAMES[[#Headers],[#Data],[GEOID]:[GEONAME]],2,FALSE)</f>
        <v>EMEA</v>
      </c>
      <c r="G739" s="7" t="str">
        <f>"Q"&amp;ROUNDUP(MONTH(VolByCLient[[#This Row],[Date]])/3,0)&amp;" "&amp;YEAR(VolByCLient[[#This Row],[Date]])</f>
        <v>Q3 2020</v>
      </c>
      <c r="H739" s="7" t="str">
        <f>VLOOKUP(VolByCLient[[#This Row],[INDEX MATCH]],GEONAMES[[GEOID]:[GEONAME]],2,FALSE)</f>
        <v>EMEA</v>
      </c>
    </row>
    <row r="740" spans="1:8" x14ac:dyDescent="0.25">
      <c r="A740" t="s">
        <v>20</v>
      </c>
      <c r="B740" s="1">
        <v>44074</v>
      </c>
      <c r="C740" s="6">
        <v>19826</v>
      </c>
      <c r="D740" s="3">
        <f>LEN(VolByCLient[[#This Row],[CLID]])</f>
        <v>7</v>
      </c>
      <c r="E740" s="3" t="str">
        <f>INDEX(Table6[GEOID],MATCH(VolByCLient[CLID],Table6[right],0))</f>
        <v>GEO1003</v>
      </c>
      <c r="F740" s="3" t="str">
        <f>VLOOKUP(VolByCLient[INDEX MATCH],GEONAMES[[#Headers],[#Data],[GEOID]:[GEONAME]],2,FALSE)</f>
        <v>EMEA</v>
      </c>
      <c r="G740" s="7" t="str">
        <f>"Q"&amp;ROUNDUP(MONTH(VolByCLient[[#This Row],[Date]])/3,0)&amp;" "&amp;YEAR(VolByCLient[[#This Row],[Date]])</f>
        <v>Q3 2020</v>
      </c>
      <c r="H740" s="7" t="str">
        <f>VLOOKUP(VolByCLient[[#This Row],[INDEX MATCH]],GEONAMES[[GEOID]:[GEONAME]],2,FALSE)</f>
        <v>EMEA</v>
      </c>
    </row>
    <row r="741" spans="1:8" x14ac:dyDescent="0.25">
      <c r="A741" t="s">
        <v>20</v>
      </c>
      <c r="B741" s="1">
        <v>44104</v>
      </c>
      <c r="C741" s="6">
        <v>14163</v>
      </c>
      <c r="D741" s="3">
        <f>LEN(VolByCLient[[#This Row],[CLID]])</f>
        <v>7</v>
      </c>
      <c r="E741" s="3" t="str">
        <f>INDEX(Table6[GEOID],MATCH(VolByCLient[CLID],Table6[right],0))</f>
        <v>GEO1003</v>
      </c>
      <c r="F741" s="3" t="str">
        <f>VLOOKUP(VolByCLient[INDEX MATCH],GEONAMES[[#Headers],[#Data],[GEOID]:[GEONAME]],2,FALSE)</f>
        <v>EMEA</v>
      </c>
      <c r="G741" s="7" t="str">
        <f>"Q"&amp;ROUNDUP(MONTH(VolByCLient[[#This Row],[Date]])/3,0)&amp;" "&amp;YEAR(VolByCLient[[#This Row],[Date]])</f>
        <v>Q3 2020</v>
      </c>
      <c r="H741" s="7" t="str">
        <f>VLOOKUP(VolByCLient[[#This Row],[INDEX MATCH]],GEONAMES[[GEOID]:[GEONAME]],2,FALSE)</f>
        <v>EMEA</v>
      </c>
    </row>
    <row r="742" spans="1:8" x14ac:dyDescent="0.25">
      <c r="A742" t="s">
        <v>20</v>
      </c>
      <c r="B742" s="1">
        <v>44135</v>
      </c>
      <c r="C742" s="6">
        <v>22655</v>
      </c>
      <c r="D742" s="3">
        <f>LEN(VolByCLient[[#This Row],[CLID]])</f>
        <v>7</v>
      </c>
      <c r="E742" s="3" t="str">
        <f>INDEX(Table6[GEOID],MATCH(VolByCLient[CLID],Table6[right],0))</f>
        <v>GEO1003</v>
      </c>
      <c r="F742" s="3" t="str">
        <f>VLOOKUP(VolByCLient[INDEX MATCH],GEONAMES[[#Headers],[#Data],[GEOID]:[GEONAME]],2,FALSE)</f>
        <v>EMEA</v>
      </c>
      <c r="G742" s="7" t="str">
        <f>"Q"&amp;ROUNDUP(MONTH(VolByCLient[[#This Row],[Date]])/3,0)&amp;" "&amp;YEAR(VolByCLient[[#This Row],[Date]])</f>
        <v>Q4 2020</v>
      </c>
      <c r="H742" s="7" t="str">
        <f>VLOOKUP(VolByCLient[[#This Row],[INDEX MATCH]],GEONAMES[[GEOID]:[GEONAME]],2,FALSE)</f>
        <v>EMEA</v>
      </c>
    </row>
    <row r="743" spans="1:8" x14ac:dyDescent="0.25">
      <c r="A743" t="s">
        <v>20</v>
      </c>
      <c r="B743" s="1">
        <v>44165</v>
      </c>
      <c r="C743" s="6">
        <v>19822</v>
      </c>
      <c r="D743" s="3">
        <f>LEN(VolByCLient[[#This Row],[CLID]])</f>
        <v>7</v>
      </c>
      <c r="E743" s="3" t="str">
        <f>INDEX(Table6[GEOID],MATCH(VolByCLient[CLID],Table6[right],0))</f>
        <v>GEO1003</v>
      </c>
      <c r="F743" s="3" t="str">
        <f>VLOOKUP(VolByCLient[INDEX MATCH],GEONAMES[[#Headers],[#Data],[GEOID]:[GEONAME]],2,FALSE)</f>
        <v>EMEA</v>
      </c>
      <c r="G743" s="7" t="str">
        <f>"Q"&amp;ROUNDUP(MONTH(VolByCLient[[#This Row],[Date]])/3,0)&amp;" "&amp;YEAR(VolByCLient[[#This Row],[Date]])</f>
        <v>Q4 2020</v>
      </c>
      <c r="H743" s="7" t="str">
        <f>VLOOKUP(VolByCLient[[#This Row],[INDEX MATCH]],GEONAMES[[GEOID]:[GEONAME]],2,FALSE)</f>
        <v>EMEA</v>
      </c>
    </row>
    <row r="744" spans="1:8" x14ac:dyDescent="0.25">
      <c r="A744" t="s">
        <v>20</v>
      </c>
      <c r="B744" s="1">
        <v>44196</v>
      </c>
      <c r="C744" s="6">
        <v>25485</v>
      </c>
      <c r="D744" s="3">
        <f>LEN(VolByCLient[[#This Row],[CLID]])</f>
        <v>7</v>
      </c>
      <c r="E744" s="3" t="str">
        <f>INDEX(Table6[GEOID],MATCH(VolByCLient[CLID],Table6[right],0))</f>
        <v>GEO1003</v>
      </c>
      <c r="F744" s="3" t="str">
        <f>VLOOKUP(VolByCLient[INDEX MATCH],GEONAMES[[#Headers],[#Data],[GEOID]:[GEONAME]],2,FALSE)</f>
        <v>EMEA</v>
      </c>
      <c r="G744" s="7" t="str">
        <f>"Q"&amp;ROUNDUP(MONTH(VolByCLient[[#This Row],[Date]])/3,0)&amp;" "&amp;YEAR(VolByCLient[[#This Row],[Date]])</f>
        <v>Q4 2020</v>
      </c>
      <c r="H744" s="7" t="str">
        <f>VLOOKUP(VolByCLient[[#This Row],[INDEX MATCH]],GEONAMES[[GEOID]:[GEONAME]],2,FALSE)</f>
        <v>EMEA</v>
      </c>
    </row>
    <row r="745" spans="1:8" x14ac:dyDescent="0.25">
      <c r="A745" t="s">
        <v>20</v>
      </c>
      <c r="B745" s="1">
        <v>44377</v>
      </c>
      <c r="C745" s="6">
        <v>26509</v>
      </c>
      <c r="D745" s="3">
        <f>LEN(VolByCLient[[#This Row],[CLID]])</f>
        <v>7</v>
      </c>
      <c r="E745" s="3" t="str">
        <f>INDEX(Table6[GEOID],MATCH(VolByCLient[CLID],Table6[right],0))</f>
        <v>GEO1003</v>
      </c>
      <c r="F745" s="3" t="str">
        <f>VLOOKUP(VolByCLient[INDEX MATCH],GEONAMES[[#Headers],[#Data],[GEOID]:[GEONAME]],2,FALSE)</f>
        <v>EMEA</v>
      </c>
      <c r="G745" s="7" t="str">
        <f>"Q"&amp;ROUNDUP(MONTH(VolByCLient[[#This Row],[Date]])/3,0)&amp;" "&amp;YEAR(VolByCLient[[#This Row],[Date]])</f>
        <v>Q2 2021</v>
      </c>
      <c r="H745" s="7" t="str">
        <f>VLOOKUP(VolByCLient[[#This Row],[INDEX MATCH]],GEONAMES[[GEOID]:[GEONAME]],2,FALSE)</f>
        <v>EMEA</v>
      </c>
    </row>
    <row r="746" spans="1:8" x14ac:dyDescent="0.25">
      <c r="A746" t="s">
        <v>20</v>
      </c>
      <c r="B746" s="1">
        <v>44347</v>
      </c>
      <c r="C746" s="6">
        <v>28176</v>
      </c>
      <c r="D746" s="3">
        <f>LEN(VolByCLient[[#This Row],[CLID]])</f>
        <v>7</v>
      </c>
      <c r="E746" s="3" t="str">
        <f>INDEX(Table6[GEOID],MATCH(VolByCLient[CLID],Table6[right],0))</f>
        <v>GEO1003</v>
      </c>
      <c r="F746" s="3" t="str">
        <f>VLOOKUP(VolByCLient[INDEX MATCH],GEONAMES[[#Headers],[#Data],[GEOID]:[GEONAME]],2,FALSE)</f>
        <v>EMEA</v>
      </c>
      <c r="G746" s="7" t="str">
        <f>"Q"&amp;ROUNDUP(MONTH(VolByCLient[[#This Row],[Date]])/3,0)&amp;" "&amp;YEAR(VolByCLient[[#This Row],[Date]])</f>
        <v>Q2 2021</v>
      </c>
      <c r="H746" s="7" t="str">
        <f>VLOOKUP(VolByCLient[[#This Row],[INDEX MATCH]],GEONAMES[[GEOID]:[GEONAME]],2,FALSE)</f>
        <v>EMEA</v>
      </c>
    </row>
    <row r="747" spans="1:8" x14ac:dyDescent="0.25">
      <c r="A747" t="s">
        <v>20</v>
      </c>
      <c r="B747" s="1">
        <v>44316</v>
      </c>
      <c r="C747" s="6">
        <v>37182</v>
      </c>
      <c r="D747" s="3">
        <f>LEN(VolByCLient[[#This Row],[CLID]])</f>
        <v>7</v>
      </c>
      <c r="E747" s="3" t="str">
        <f>INDEX(Table6[GEOID],MATCH(VolByCLient[CLID],Table6[right],0))</f>
        <v>GEO1003</v>
      </c>
      <c r="F747" s="3" t="str">
        <f>VLOOKUP(VolByCLient[INDEX MATCH],GEONAMES[[#Headers],[#Data],[GEOID]:[GEONAME]],2,FALSE)</f>
        <v>EMEA</v>
      </c>
      <c r="G747" s="7" t="str">
        <f>"Q"&amp;ROUNDUP(MONTH(VolByCLient[[#This Row],[Date]])/3,0)&amp;" "&amp;YEAR(VolByCLient[[#This Row],[Date]])</f>
        <v>Q2 2021</v>
      </c>
      <c r="H747" s="7" t="str">
        <f>VLOOKUP(VolByCLient[[#This Row],[INDEX MATCH]],GEONAMES[[GEOID]:[GEONAME]],2,FALSE)</f>
        <v>EMEA</v>
      </c>
    </row>
    <row r="748" spans="1:8" x14ac:dyDescent="0.25">
      <c r="A748" t="s">
        <v>20</v>
      </c>
      <c r="B748" s="1">
        <v>44286</v>
      </c>
      <c r="C748" s="6">
        <v>25741</v>
      </c>
      <c r="D748" s="3">
        <f>LEN(VolByCLient[[#This Row],[CLID]])</f>
        <v>7</v>
      </c>
      <c r="E748" s="3" t="str">
        <f>INDEX(Table6[GEOID],MATCH(VolByCLient[CLID],Table6[right],0))</f>
        <v>GEO1003</v>
      </c>
      <c r="F748" s="3" t="str">
        <f>VLOOKUP(VolByCLient[INDEX MATCH],GEONAMES[[#Headers],[#Data],[GEOID]:[GEONAME]],2,FALSE)</f>
        <v>EMEA</v>
      </c>
      <c r="G748" s="7" t="str">
        <f>"Q"&amp;ROUNDUP(MONTH(VolByCLient[[#This Row],[Date]])/3,0)&amp;" "&amp;YEAR(VolByCLient[[#This Row],[Date]])</f>
        <v>Q1 2021</v>
      </c>
      <c r="H748" s="7" t="str">
        <f>VLOOKUP(VolByCLient[[#This Row],[INDEX MATCH]],GEONAMES[[GEOID]:[GEONAME]],2,FALSE)</f>
        <v>EMEA</v>
      </c>
    </row>
    <row r="749" spans="1:8" x14ac:dyDescent="0.25">
      <c r="A749" t="s">
        <v>20</v>
      </c>
      <c r="B749" s="1">
        <v>44255</v>
      </c>
      <c r="C749" s="6">
        <v>28605</v>
      </c>
      <c r="D749" s="3">
        <f>LEN(VolByCLient[[#This Row],[CLID]])</f>
        <v>7</v>
      </c>
      <c r="E749" s="3" t="str">
        <f>INDEX(Table6[GEOID],MATCH(VolByCLient[CLID],Table6[right],0))</f>
        <v>GEO1003</v>
      </c>
      <c r="F749" s="3" t="str">
        <f>VLOOKUP(VolByCLient[INDEX MATCH],GEONAMES[[#Headers],[#Data],[GEOID]:[GEONAME]],2,FALSE)</f>
        <v>EMEA</v>
      </c>
      <c r="G749" s="7" t="str">
        <f>"Q"&amp;ROUNDUP(MONTH(VolByCLient[[#This Row],[Date]])/3,0)&amp;" "&amp;YEAR(VolByCLient[[#This Row],[Date]])</f>
        <v>Q1 2021</v>
      </c>
      <c r="H749" s="7" t="str">
        <f>VLOOKUP(VolByCLient[[#This Row],[INDEX MATCH]],GEONAMES[[GEOID]:[GEONAME]],2,FALSE)</f>
        <v>EMEA</v>
      </c>
    </row>
    <row r="750" spans="1:8" x14ac:dyDescent="0.25">
      <c r="A750" t="s">
        <v>20</v>
      </c>
      <c r="B750" s="1">
        <v>44227</v>
      </c>
      <c r="C750" s="6">
        <v>20218</v>
      </c>
      <c r="D750" s="3">
        <f>LEN(VolByCLient[[#This Row],[CLID]])</f>
        <v>7</v>
      </c>
      <c r="E750" s="3" t="str">
        <f>INDEX(Table6[GEOID],MATCH(VolByCLient[CLID],Table6[right],0))</f>
        <v>GEO1003</v>
      </c>
      <c r="F750" s="3" t="str">
        <f>VLOOKUP(VolByCLient[INDEX MATCH],GEONAMES[[#Headers],[#Data],[GEOID]:[GEONAME]],2,FALSE)</f>
        <v>EMEA</v>
      </c>
      <c r="G750" s="7" t="str">
        <f>"Q"&amp;ROUNDUP(MONTH(VolByCLient[[#This Row],[Date]])/3,0)&amp;" "&amp;YEAR(VolByCLient[[#This Row],[Date]])</f>
        <v>Q1 2021</v>
      </c>
      <c r="H750" s="7" t="str">
        <f>VLOOKUP(VolByCLient[[#This Row],[INDEX MATCH]],GEONAMES[[GEOID]:[GEONAME]],2,FALSE)</f>
        <v>EMEA</v>
      </c>
    </row>
    <row r="751" spans="1:8" x14ac:dyDescent="0.25">
      <c r="A751" t="s">
        <v>32</v>
      </c>
      <c r="B751" s="1">
        <v>43861</v>
      </c>
      <c r="C751" s="6">
        <v>967</v>
      </c>
      <c r="D751" s="3">
        <f>LEN(VolByCLient[[#This Row],[CLID]])</f>
        <v>7</v>
      </c>
      <c r="E751" s="3" t="str">
        <f>INDEX(Table6[GEOID],MATCH(VolByCLient[CLID],Table6[right],0))</f>
        <v>GEO1003</v>
      </c>
      <c r="F751" s="3" t="str">
        <f>VLOOKUP(VolByCLient[INDEX MATCH],GEONAMES[[#Headers],[#Data],[GEOID]:[GEONAME]],2,FALSE)</f>
        <v>EMEA</v>
      </c>
      <c r="G751" s="7" t="str">
        <f>"Q"&amp;ROUNDUP(MONTH(VolByCLient[[#This Row],[Date]])/3,0)&amp;" "&amp;YEAR(VolByCLient[[#This Row],[Date]])</f>
        <v>Q1 2020</v>
      </c>
      <c r="H751" s="7" t="str">
        <f>VLOOKUP(VolByCLient[[#This Row],[INDEX MATCH]],GEONAMES[[GEOID]:[GEONAME]],2,FALSE)</f>
        <v>EMEA</v>
      </c>
    </row>
    <row r="752" spans="1:8" x14ac:dyDescent="0.25">
      <c r="A752" t="s">
        <v>32</v>
      </c>
      <c r="B752" s="1">
        <v>43890</v>
      </c>
      <c r="C752" s="6">
        <v>1088</v>
      </c>
      <c r="D752" s="3">
        <f>LEN(VolByCLient[[#This Row],[CLID]])</f>
        <v>7</v>
      </c>
      <c r="E752" s="3" t="str">
        <f>INDEX(Table6[GEOID],MATCH(VolByCLient[CLID],Table6[right],0))</f>
        <v>GEO1003</v>
      </c>
      <c r="F752" s="3" t="str">
        <f>VLOOKUP(VolByCLient[INDEX MATCH],GEONAMES[[#Headers],[#Data],[GEOID]:[GEONAME]],2,FALSE)</f>
        <v>EMEA</v>
      </c>
      <c r="G752" s="7" t="str">
        <f>"Q"&amp;ROUNDUP(MONTH(VolByCLient[[#This Row],[Date]])/3,0)&amp;" "&amp;YEAR(VolByCLient[[#This Row],[Date]])</f>
        <v>Q1 2020</v>
      </c>
      <c r="H752" s="7" t="str">
        <f>VLOOKUP(VolByCLient[[#This Row],[INDEX MATCH]],GEONAMES[[GEOID]:[GEONAME]],2,FALSE)</f>
        <v>EMEA</v>
      </c>
    </row>
    <row r="753" spans="1:8" x14ac:dyDescent="0.25">
      <c r="A753" t="s">
        <v>32</v>
      </c>
      <c r="B753" s="1">
        <v>43921</v>
      </c>
      <c r="C753" s="6">
        <v>1209</v>
      </c>
      <c r="D753" s="3">
        <f>LEN(VolByCLient[[#This Row],[CLID]])</f>
        <v>7</v>
      </c>
      <c r="E753" s="3" t="str">
        <f>INDEX(Table6[GEOID],MATCH(VolByCLient[CLID],Table6[right],0))</f>
        <v>GEO1003</v>
      </c>
      <c r="F753" s="3" t="str">
        <f>VLOOKUP(VolByCLient[INDEX MATCH],GEONAMES[[#Headers],[#Data],[GEOID]:[GEONAME]],2,FALSE)</f>
        <v>EMEA</v>
      </c>
      <c r="G753" s="7" t="str">
        <f>"Q"&amp;ROUNDUP(MONTH(VolByCLient[[#This Row],[Date]])/3,0)&amp;" "&amp;YEAR(VolByCLient[[#This Row],[Date]])</f>
        <v>Q1 2020</v>
      </c>
      <c r="H753" s="7" t="str">
        <f>VLOOKUP(VolByCLient[[#This Row],[INDEX MATCH]],GEONAMES[[GEOID]:[GEONAME]],2,FALSE)</f>
        <v>EMEA</v>
      </c>
    </row>
    <row r="754" spans="1:8" x14ac:dyDescent="0.25">
      <c r="A754" t="s">
        <v>32</v>
      </c>
      <c r="B754" s="1">
        <v>43951</v>
      </c>
      <c r="C754" s="6">
        <v>1449</v>
      </c>
      <c r="D754" s="3">
        <f>LEN(VolByCLient[[#This Row],[CLID]])</f>
        <v>7</v>
      </c>
      <c r="E754" s="3" t="str">
        <f>INDEX(Table6[GEOID],MATCH(VolByCLient[CLID],Table6[right],0))</f>
        <v>GEO1003</v>
      </c>
      <c r="F754" s="3" t="str">
        <f>VLOOKUP(VolByCLient[INDEX MATCH],GEONAMES[[#Headers],[#Data],[GEOID]:[GEONAME]],2,FALSE)</f>
        <v>EMEA</v>
      </c>
      <c r="G754" s="7" t="str">
        <f>"Q"&amp;ROUNDUP(MONTH(VolByCLient[[#This Row],[Date]])/3,0)&amp;" "&amp;YEAR(VolByCLient[[#This Row],[Date]])</f>
        <v>Q2 2020</v>
      </c>
      <c r="H754" s="7" t="str">
        <f>VLOOKUP(VolByCLient[[#This Row],[INDEX MATCH]],GEONAMES[[GEOID]:[GEONAME]],2,FALSE)</f>
        <v>EMEA</v>
      </c>
    </row>
    <row r="755" spans="1:8" x14ac:dyDescent="0.25">
      <c r="A755" t="s">
        <v>32</v>
      </c>
      <c r="B755" s="1">
        <v>43982</v>
      </c>
      <c r="C755" s="6">
        <v>1327</v>
      </c>
      <c r="D755" s="3">
        <f>LEN(VolByCLient[[#This Row],[CLID]])</f>
        <v>7</v>
      </c>
      <c r="E755" s="3" t="str">
        <f>INDEX(Table6[GEOID],MATCH(VolByCLient[CLID],Table6[right],0))</f>
        <v>GEO1003</v>
      </c>
      <c r="F755" s="3" t="str">
        <f>VLOOKUP(VolByCLient[INDEX MATCH],GEONAMES[[#Headers],[#Data],[GEOID]:[GEONAME]],2,FALSE)</f>
        <v>EMEA</v>
      </c>
      <c r="G755" s="7" t="str">
        <f>"Q"&amp;ROUNDUP(MONTH(VolByCLient[[#This Row],[Date]])/3,0)&amp;" "&amp;YEAR(VolByCLient[[#This Row],[Date]])</f>
        <v>Q2 2020</v>
      </c>
      <c r="H755" s="7" t="str">
        <f>VLOOKUP(VolByCLient[[#This Row],[INDEX MATCH]],GEONAMES[[GEOID]:[GEONAME]],2,FALSE)</f>
        <v>EMEA</v>
      </c>
    </row>
    <row r="756" spans="1:8" x14ac:dyDescent="0.25">
      <c r="A756" t="s">
        <v>32</v>
      </c>
      <c r="B756" s="1">
        <v>44012</v>
      </c>
      <c r="C756" s="6">
        <v>964</v>
      </c>
      <c r="D756" s="3">
        <f>LEN(VolByCLient[[#This Row],[CLID]])</f>
        <v>7</v>
      </c>
      <c r="E756" s="3" t="str">
        <f>INDEX(Table6[GEOID],MATCH(VolByCLient[CLID],Table6[right],0))</f>
        <v>GEO1003</v>
      </c>
      <c r="F756" s="3" t="str">
        <f>VLOOKUP(VolByCLient[INDEX MATCH],GEONAMES[[#Headers],[#Data],[GEOID]:[GEONAME]],2,FALSE)</f>
        <v>EMEA</v>
      </c>
      <c r="G756" s="7" t="str">
        <f>"Q"&amp;ROUNDUP(MONTH(VolByCLient[[#This Row],[Date]])/3,0)&amp;" "&amp;YEAR(VolByCLient[[#This Row],[Date]])</f>
        <v>Q2 2020</v>
      </c>
      <c r="H756" s="7" t="str">
        <f>VLOOKUP(VolByCLient[[#This Row],[INDEX MATCH]],GEONAMES[[GEOID]:[GEONAME]],2,FALSE)</f>
        <v>EMEA</v>
      </c>
    </row>
    <row r="757" spans="1:8" x14ac:dyDescent="0.25">
      <c r="A757" t="s">
        <v>32</v>
      </c>
      <c r="B757" s="1">
        <v>44043</v>
      </c>
      <c r="C757" s="6">
        <v>844</v>
      </c>
      <c r="D757" s="3">
        <f>LEN(VolByCLient[[#This Row],[CLID]])</f>
        <v>7</v>
      </c>
      <c r="E757" s="3" t="str">
        <f>INDEX(Table6[GEOID],MATCH(VolByCLient[CLID],Table6[right],0))</f>
        <v>GEO1003</v>
      </c>
      <c r="F757" s="3" t="str">
        <f>VLOOKUP(VolByCLient[INDEX MATCH],GEONAMES[[#Headers],[#Data],[GEOID]:[GEONAME]],2,FALSE)</f>
        <v>EMEA</v>
      </c>
      <c r="G757" s="7" t="str">
        <f>"Q"&amp;ROUNDUP(MONTH(VolByCLient[[#This Row],[Date]])/3,0)&amp;" "&amp;YEAR(VolByCLient[[#This Row],[Date]])</f>
        <v>Q3 2020</v>
      </c>
      <c r="H757" s="7" t="str">
        <f>VLOOKUP(VolByCLient[[#This Row],[INDEX MATCH]],GEONAMES[[GEOID]:[GEONAME]],2,FALSE)</f>
        <v>EMEA</v>
      </c>
    </row>
    <row r="758" spans="1:8" x14ac:dyDescent="0.25">
      <c r="A758" t="s">
        <v>32</v>
      </c>
      <c r="B758" s="1">
        <v>44074</v>
      </c>
      <c r="C758" s="6">
        <v>728</v>
      </c>
      <c r="D758" s="3">
        <f>LEN(VolByCLient[[#This Row],[CLID]])</f>
        <v>7</v>
      </c>
      <c r="E758" s="3" t="str">
        <f>INDEX(Table6[GEOID],MATCH(VolByCLient[CLID],Table6[right],0))</f>
        <v>GEO1003</v>
      </c>
      <c r="F758" s="3" t="str">
        <f>VLOOKUP(VolByCLient[INDEX MATCH],GEONAMES[[#Headers],[#Data],[GEOID]:[GEONAME]],2,FALSE)</f>
        <v>EMEA</v>
      </c>
      <c r="G758" s="7" t="str">
        <f>"Q"&amp;ROUNDUP(MONTH(VolByCLient[[#This Row],[Date]])/3,0)&amp;" "&amp;YEAR(VolByCLient[[#This Row],[Date]])</f>
        <v>Q3 2020</v>
      </c>
      <c r="H758" s="7" t="str">
        <f>VLOOKUP(VolByCLient[[#This Row],[INDEX MATCH]],GEONAMES[[GEOID]:[GEONAME]],2,FALSE)</f>
        <v>EMEA</v>
      </c>
    </row>
    <row r="759" spans="1:8" x14ac:dyDescent="0.25">
      <c r="A759" t="s">
        <v>32</v>
      </c>
      <c r="B759" s="1">
        <v>44104</v>
      </c>
      <c r="C759" s="6">
        <v>729</v>
      </c>
      <c r="D759" s="3">
        <f>LEN(VolByCLient[[#This Row],[CLID]])</f>
        <v>7</v>
      </c>
      <c r="E759" s="3" t="str">
        <f>INDEX(Table6[GEOID],MATCH(VolByCLient[CLID],Table6[right],0))</f>
        <v>GEO1003</v>
      </c>
      <c r="F759" s="3" t="str">
        <f>VLOOKUP(VolByCLient[INDEX MATCH],GEONAMES[[#Headers],[#Data],[GEOID]:[GEONAME]],2,FALSE)</f>
        <v>EMEA</v>
      </c>
      <c r="G759" s="7" t="str">
        <f>"Q"&amp;ROUNDUP(MONTH(VolByCLient[[#This Row],[Date]])/3,0)&amp;" "&amp;YEAR(VolByCLient[[#This Row],[Date]])</f>
        <v>Q3 2020</v>
      </c>
      <c r="H759" s="7" t="str">
        <f>VLOOKUP(VolByCLient[[#This Row],[INDEX MATCH]],GEONAMES[[GEOID]:[GEONAME]],2,FALSE)</f>
        <v>EMEA</v>
      </c>
    </row>
    <row r="760" spans="1:8" x14ac:dyDescent="0.25">
      <c r="A760" t="s">
        <v>32</v>
      </c>
      <c r="B760" s="1">
        <v>44135</v>
      </c>
      <c r="C760" s="6">
        <v>849</v>
      </c>
      <c r="D760" s="3">
        <f>LEN(VolByCLient[[#This Row],[CLID]])</f>
        <v>7</v>
      </c>
      <c r="E760" s="3" t="str">
        <f>INDEX(Table6[GEOID],MATCH(VolByCLient[CLID],Table6[right],0))</f>
        <v>GEO1003</v>
      </c>
      <c r="F760" s="3" t="str">
        <f>VLOOKUP(VolByCLient[INDEX MATCH],GEONAMES[[#Headers],[#Data],[GEOID]:[GEONAME]],2,FALSE)</f>
        <v>EMEA</v>
      </c>
      <c r="G760" s="7" t="str">
        <f>"Q"&amp;ROUNDUP(MONTH(VolByCLient[[#This Row],[Date]])/3,0)&amp;" "&amp;YEAR(VolByCLient[[#This Row],[Date]])</f>
        <v>Q4 2020</v>
      </c>
      <c r="H760" s="7" t="str">
        <f>VLOOKUP(VolByCLient[[#This Row],[INDEX MATCH]],GEONAMES[[GEOID]:[GEONAME]],2,FALSE)</f>
        <v>EMEA</v>
      </c>
    </row>
    <row r="761" spans="1:8" x14ac:dyDescent="0.25">
      <c r="A761" t="s">
        <v>32</v>
      </c>
      <c r="B761" s="1">
        <v>44165</v>
      </c>
      <c r="C761" s="6">
        <v>970</v>
      </c>
      <c r="D761" s="3">
        <f>LEN(VolByCLient[[#This Row],[CLID]])</f>
        <v>7</v>
      </c>
      <c r="E761" s="3" t="str">
        <f>INDEX(Table6[GEOID],MATCH(VolByCLient[CLID],Table6[right],0))</f>
        <v>GEO1003</v>
      </c>
      <c r="F761" s="3" t="str">
        <f>VLOOKUP(VolByCLient[INDEX MATCH],GEONAMES[[#Headers],[#Data],[GEOID]:[GEONAME]],2,FALSE)</f>
        <v>EMEA</v>
      </c>
      <c r="G761" s="7" t="str">
        <f>"Q"&amp;ROUNDUP(MONTH(VolByCLient[[#This Row],[Date]])/3,0)&amp;" "&amp;YEAR(VolByCLient[[#This Row],[Date]])</f>
        <v>Q4 2020</v>
      </c>
      <c r="H761" s="7" t="str">
        <f>VLOOKUP(VolByCLient[[#This Row],[INDEX MATCH]],GEONAMES[[GEOID]:[GEONAME]],2,FALSE)</f>
        <v>EMEA</v>
      </c>
    </row>
    <row r="762" spans="1:8" x14ac:dyDescent="0.25">
      <c r="A762" t="s">
        <v>32</v>
      </c>
      <c r="B762" s="1">
        <v>44196</v>
      </c>
      <c r="C762" s="6">
        <v>965</v>
      </c>
      <c r="D762" s="3">
        <f>LEN(VolByCLient[[#This Row],[CLID]])</f>
        <v>7</v>
      </c>
      <c r="E762" s="3" t="str">
        <f>INDEX(Table6[GEOID],MATCH(VolByCLient[CLID],Table6[right],0))</f>
        <v>GEO1003</v>
      </c>
      <c r="F762" s="3" t="str">
        <f>VLOOKUP(VolByCLient[INDEX MATCH],GEONAMES[[#Headers],[#Data],[GEOID]:[GEONAME]],2,FALSE)</f>
        <v>EMEA</v>
      </c>
      <c r="G762" s="7" t="str">
        <f>"Q"&amp;ROUNDUP(MONTH(VolByCLient[[#This Row],[Date]])/3,0)&amp;" "&amp;YEAR(VolByCLient[[#This Row],[Date]])</f>
        <v>Q4 2020</v>
      </c>
      <c r="H762" s="7" t="str">
        <f>VLOOKUP(VolByCLient[[#This Row],[INDEX MATCH]],GEONAMES[[GEOID]:[GEONAME]],2,FALSE)</f>
        <v>EMEA</v>
      </c>
    </row>
    <row r="763" spans="1:8" x14ac:dyDescent="0.25">
      <c r="A763" t="s">
        <v>32</v>
      </c>
      <c r="B763" s="1">
        <v>44377</v>
      </c>
      <c r="C763" s="6">
        <v>985</v>
      </c>
      <c r="D763" s="3">
        <f>LEN(VolByCLient[[#This Row],[CLID]])</f>
        <v>7</v>
      </c>
      <c r="E763" s="3" t="str">
        <f>INDEX(Table6[GEOID],MATCH(VolByCLient[CLID],Table6[right],0))</f>
        <v>GEO1003</v>
      </c>
      <c r="F763" s="3" t="str">
        <f>VLOOKUP(VolByCLient[INDEX MATCH],GEONAMES[[#Headers],[#Data],[GEOID]:[GEONAME]],2,FALSE)</f>
        <v>EMEA</v>
      </c>
      <c r="G763" s="7" t="str">
        <f>"Q"&amp;ROUNDUP(MONTH(VolByCLient[[#This Row],[Date]])/3,0)&amp;" "&amp;YEAR(VolByCLient[[#This Row],[Date]])</f>
        <v>Q2 2021</v>
      </c>
      <c r="H763" s="7" t="str">
        <f>VLOOKUP(VolByCLient[[#This Row],[INDEX MATCH]],GEONAMES[[GEOID]:[GEONAME]],2,FALSE)</f>
        <v>EMEA</v>
      </c>
    </row>
    <row r="764" spans="1:8" x14ac:dyDescent="0.25">
      <c r="A764" t="s">
        <v>32</v>
      </c>
      <c r="B764" s="1">
        <v>44347</v>
      </c>
      <c r="C764" s="6">
        <v>1318</v>
      </c>
      <c r="D764" s="3">
        <f>LEN(VolByCLient[[#This Row],[CLID]])</f>
        <v>7</v>
      </c>
      <c r="E764" s="3" t="str">
        <f>INDEX(Table6[GEOID],MATCH(VolByCLient[CLID],Table6[right],0))</f>
        <v>GEO1003</v>
      </c>
      <c r="F764" s="3" t="str">
        <f>VLOOKUP(VolByCLient[INDEX MATCH],GEONAMES[[#Headers],[#Data],[GEOID]:[GEONAME]],2,FALSE)</f>
        <v>EMEA</v>
      </c>
      <c r="G764" s="7" t="str">
        <f>"Q"&amp;ROUNDUP(MONTH(VolByCLient[[#This Row],[Date]])/3,0)&amp;" "&amp;YEAR(VolByCLient[[#This Row],[Date]])</f>
        <v>Q2 2021</v>
      </c>
      <c r="H764" s="7" t="str">
        <f>VLOOKUP(VolByCLient[[#This Row],[INDEX MATCH]],GEONAMES[[GEOID]:[GEONAME]],2,FALSE)</f>
        <v>EMEA</v>
      </c>
    </row>
    <row r="765" spans="1:8" x14ac:dyDescent="0.25">
      <c r="A765" t="s">
        <v>32</v>
      </c>
      <c r="B765" s="1">
        <v>44316</v>
      </c>
      <c r="C765" s="6">
        <v>1435</v>
      </c>
      <c r="D765" s="3">
        <f>LEN(VolByCLient[[#This Row],[CLID]])</f>
        <v>7</v>
      </c>
      <c r="E765" s="3" t="str">
        <f>INDEX(Table6[GEOID],MATCH(VolByCLient[CLID],Table6[right],0))</f>
        <v>GEO1003</v>
      </c>
      <c r="F765" s="3" t="str">
        <f>VLOOKUP(VolByCLient[INDEX MATCH],GEONAMES[[#Headers],[#Data],[GEOID]:[GEONAME]],2,FALSE)</f>
        <v>EMEA</v>
      </c>
      <c r="G765" s="7" t="str">
        <f>"Q"&amp;ROUNDUP(MONTH(VolByCLient[[#This Row],[Date]])/3,0)&amp;" "&amp;YEAR(VolByCLient[[#This Row],[Date]])</f>
        <v>Q2 2021</v>
      </c>
      <c r="H765" s="7" t="str">
        <f>VLOOKUP(VolByCLient[[#This Row],[INDEX MATCH]],GEONAMES[[GEOID]:[GEONAME]],2,FALSE)</f>
        <v>EMEA</v>
      </c>
    </row>
    <row r="766" spans="1:8" x14ac:dyDescent="0.25">
      <c r="A766" t="s">
        <v>32</v>
      </c>
      <c r="B766" s="1">
        <v>44286</v>
      </c>
      <c r="C766" s="6">
        <v>1221</v>
      </c>
      <c r="D766" s="3">
        <f>LEN(VolByCLient[[#This Row],[CLID]])</f>
        <v>7</v>
      </c>
      <c r="E766" s="3" t="str">
        <f>INDEX(Table6[GEOID],MATCH(VolByCLient[CLID],Table6[right],0))</f>
        <v>GEO1003</v>
      </c>
      <c r="F766" s="3" t="str">
        <f>VLOOKUP(VolByCLient[INDEX MATCH],GEONAMES[[#Headers],[#Data],[GEOID]:[GEONAME]],2,FALSE)</f>
        <v>EMEA</v>
      </c>
      <c r="G766" s="7" t="str">
        <f>"Q"&amp;ROUNDUP(MONTH(VolByCLient[[#This Row],[Date]])/3,0)&amp;" "&amp;YEAR(VolByCLient[[#This Row],[Date]])</f>
        <v>Q1 2021</v>
      </c>
      <c r="H766" s="7" t="str">
        <f>VLOOKUP(VolByCLient[[#This Row],[INDEX MATCH]],GEONAMES[[GEOID]:[GEONAME]],2,FALSE)</f>
        <v>EMEA</v>
      </c>
    </row>
    <row r="767" spans="1:8" x14ac:dyDescent="0.25">
      <c r="A767" t="s">
        <v>32</v>
      </c>
      <c r="B767" s="1">
        <v>44255</v>
      </c>
      <c r="C767" s="6">
        <v>1076</v>
      </c>
      <c r="D767" s="3">
        <f>LEN(VolByCLient[[#This Row],[CLID]])</f>
        <v>7</v>
      </c>
      <c r="E767" s="3" t="str">
        <f>INDEX(Table6[GEOID],MATCH(VolByCLient[CLID],Table6[right],0))</f>
        <v>GEO1003</v>
      </c>
      <c r="F767" s="3" t="str">
        <f>VLOOKUP(VolByCLient[INDEX MATCH],GEONAMES[[#Headers],[#Data],[GEOID]:[GEONAME]],2,FALSE)</f>
        <v>EMEA</v>
      </c>
      <c r="G767" s="7" t="str">
        <f>"Q"&amp;ROUNDUP(MONTH(VolByCLient[[#This Row],[Date]])/3,0)&amp;" "&amp;YEAR(VolByCLient[[#This Row],[Date]])</f>
        <v>Q1 2021</v>
      </c>
      <c r="H767" s="7" t="str">
        <f>VLOOKUP(VolByCLient[[#This Row],[INDEX MATCH]],GEONAMES[[GEOID]:[GEONAME]],2,FALSE)</f>
        <v>EMEA</v>
      </c>
    </row>
    <row r="768" spans="1:8" x14ac:dyDescent="0.25">
      <c r="A768" t="s">
        <v>32</v>
      </c>
      <c r="B768" s="1">
        <v>44227</v>
      </c>
      <c r="C768" s="6">
        <v>998</v>
      </c>
      <c r="D768" s="3">
        <f>LEN(VolByCLient[[#This Row],[CLID]])</f>
        <v>7</v>
      </c>
      <c r="E768" s="3" t="str">
        <f>INDEX(Table6[GEOID],MATCH(VolByCLient[CLID],Table6[right],0))</f>
        <v>GEO1003</v>
      </c>
      <c r="F768" s="3" t="str">
        <f>VLOOKUP(VolByCLient[INDEX MATCH],GEONAMES[[#Headers],[#Data],[GEOID]:[GEONAME]],2,FALSE)</f>
        <v>EMEA</v>
      </c>
      <c r="G768" s="7" t="str">
        <f>"Q"&amp;ROUNDUP(MONTH(VolByCLient[[#This Row],[Date]])/3,0)&amp;" "&amp;YEAR(VolByCLient[[#This Row],[Date]])</f>
        <v>Q1 2021</v>
      </c>
      <c r="H768" s="7" t="str">
        <f>VLOOKUP(VolByCLient[[#This Row],[INDEX MATCH]],GEONAMES[[GEOID]:[GEONAME]],2,FALSE)</f>
        <v>EMEA</v>
      </c>
    </row>
    <row r="769" spans="1:8" x14ac:dyDescent="0.25">
      <c r="A769" t="s">
        <v>4</v>
      </c>
      <c r="B769" s="1">
        <v>43861</v>
      </c>
      <c r="C769" s="6">
        <v>82</v>
      </c>
      <c r="D769" s="3">
        <f>LEN(VolByCLient[[#This Row],[CLID]])</f>
        <v>7</v>
      </c>
      <c r="E769" s="3" t="str">
        <f>INDEX(Table6[GEOID],MATCH(VolByCLient[CLID],Table6[right],0))</f>
        <v>GEO1003</v>
      </c>
      <c r="F769" s="3" t="str">
        <f>VLOOKUP(VolByCLient[INDEX MATCH],GEONAMES[[#Headers],[#Data],[GEOID]:[GEONAME]],2,FALSE)</f>
        <v>EMEA</v>
      </c>
      <c r="G769" s="7" t="str">
        <f>"Q"&amp;ROUNDUP(MONTH(VolByCLient[[#This Row],[Date]])/3,0)&amp;" "&amp;YEAR(VolByCLient[[#This Row],[Date]])</f>
        <v>Q1 2020</v>
      </c>
      <c r="H769" s="7" t="str">
        <f>VLOOKUP(VolByCLient[[#This Row],[INDEX MATCH]],GEONAMES[[GEOID]:[GEONAME]],2,FALSE)</f>
        <v>EMEA</v>
      </c>
    </row>
    <row r="770" spans="1:8" x14ac:dyDescent="0.25">
      <c r="A770" t="s">
        <v>4</v>
      </c>
      <c r="B770" s="1">
        <v>43890</v>
      </c>
      <c r="C770" s="6">
        <v>101</v>
      </c>
      <c r="D770" s="3">
        <f>LEN(VolByCLient[[#This Row],[CLID]])</f>
        <v>7</v>
      </c>
      <c r="E770" s="3" t="str">
        <f>INDEX(Table6[GEOID],MATCH(VolByCLient[CLID],Table6[right],0))</f>
        <v>GEO1003</v>
      </c>
      <c r="F770" s="3" t="str">
        <f>VLOOKUP(VolByCLient[INDEX MATCH],GEONAMES[[#Headers],[#Data],[GEOID]:[GEONAME]],2,FALSE)</f>
        <v>EMEA</v>
      </c>
      <c r="G770" s="7" t="str">
        <f>"Q"&amp;ROUNDUP(MONTH(VolByCLient[[#This Row],[Date]])/3,0)&amp;" "&amp;YEAR(VolByCLient[[#This Row],[Date]])</f>
        <v>Q1 2020</v>
      </c>
      <c r="H770" s="7" t="str">
        <f>VLOOKUP(VolByCLient[[#This Row],[INDEX MATCH]],GEONAMES[[GEOID]:[GEONAME]],2,FALSE)</f>
        <v>EMEA</v>
      </c>
    </row>
    <row r="771" spans="1:8" x14ac:dyDescent="0.25">
      <c r="A771" t="s">
        <v>4</v>
      </c>
      <c r="B771" s="1">
        <v>43921</v>
      </c>
      <c r="C771" s="6">
        <v>102</v>
      </c>
      <c r="D771" s="3">
        <f>LEN(VolByCLient[[#This Row],[CLID]])</f>
        <v>7</v>
      </c>
      <c r="E771" s="3" t="str">
        <f>INDEX(Table6[GEOID],MATCH(VolByCLient[CLID],Table6[right],0))</f>
        <v>GEO1003</v>
      </c>
      <c r="F771" s="3" t="str">
        <f>VLOOKUP(VolByCLient[INDEX MATCH],GEONAMES[[#Headers],[#Data],[GEOID]:[GEONAME]],2,FALSE)</f>
        <v>EMEA</v>
      </c>
      <c r="G771" s="7" t="str">
        <f>"Q"&amp;ROUNDUP(MONTH(VolByCLient[[#This Row],[Date]])/3,0)&amp;" "&amp;YEAR(VolByCLient[[#This Row],[Date]])</f>
        <v>Q1 2020</v>
      </c>
      <c r="H771" s="7" t="str">
        <f>VLOOKUP(VolByCLient[[#This Row],[INDEX MATCH]],GEONAMES[[GEOID]:[GEONAME]],2,FALSE)</f>
        <v>EMEA</v>
      </c>
    </row>
    <row r="772" spans="1:8" x14ac:dyDescent="0.25">
      <c r="A772" t="s">
        <v>4</v>
      </c>
      <c r="B772" s="1">
        <v>43951</v>
      </c>
      <c r="C772" s="6">
        <v>126</v>
      </c>
      <c r="D772" s="3">
        <f>LEN(VolByCLient[[#This Row],[CLID]])</f>
        <v>7</v>
      </c>
      <c r="E772" s="3" t="str">
        <f>INDEX(Table6[GEOID],MATCH(VolByCLient[CLID],Table6[right],0))</f>
        <v>GEO1003</v>
      </c>
      <c r="F772" s="3" t="str">
        <f>VLOOKUP(VolByCLient[INDEX MATCH],GEONAMES[[#Headers],[#Data],[GEOID]:[GEONAME]],2,FALSE)</f>
        <v>EMEA</v>
      </c>
      <c r="G772" s="7" t="str">
        <f>"Q"&amp;ROUNDUP(MONTH(VolByCLient[[#This Row],[Date]])/3,0)&amp;" "&amp;YEAR(VolByCLient[[#This Row],[Date]])</f>
        <v>Q2 2020</v>
      </c>
      <c r="H772" s="7" t="str">
        <f>VLOOKUP(VolByCLient[[#This Row],[INDEX MATCH]],GEONAMES[[GEOID]:[GEONAME]],2,FALSE)</f>
        <v>EMEA</v>
      </c>
    </row>
    <row r="773" spans="1:8" x14ac:dyDescent="0.25">
      <c r="A773" t="s">
        <v>4</v>
      </c>
      <c r="B773" s="1">
        <v>43982</v>
      </c>
      <c r="C773" s="6">
        <v>108</v>
      </c>
      <c r="D773" s="3">
        <f>LEN(VolByCLient[[#This Row],[CLID]])</f>
        <v>7</v>
      </c>
      <c r="E773" s="3" t="str">
        <f>INDEX(Table6[GEOID],MATCH(VolByCLient[CLID],Table6[right],0))</f>
        <v>GEO1003</v>
      </c>
      <c r="F773" s="3" t="str">
        <f>VLOOKUP(VolByCLient[INDEX MATCH],GEONAMES[[#Headers],[#Data],[GEOID]:[GEONAME]],2,FALSE)</f>
        <v>EMEA</v>
      </c>
      <c r="G773" s="7" t="str">
        <f>"Q"&amp;ROUNDUP(MONTH(VolByCLient[[#This Row],[Date]])/3,0)&amp;" "&amp;YEAR(VolByCLient[[#This Row],[Date]])</f>
        <v>Q2 2020</v>
      </c>
      <c r="H773" s="7" t="str">
        <f>VLOOKUP(VolByCLient[[#This Row],[INDEX MATCH]],GEONAMES[[GEOID]:[GEONAME]],2,FALSE)</f>
        <v>EMEA</v>
      </c>
    </row>
    <row r="774" spans="1:8" x14ac:dyDescent="0.25">
      <c r="A774" t="s">
        <v>4</v>
      </c>
      <c r="B774" s="1">
        <v>44012</v>
      </c>
      <c r="C774" s="6">
        <v>88</v>
      </c>
      <c r="D774" s="3">
        <f>LEN(VolByCLient[[#This Row],[CLID]])</f>
        <v>7</v>
      </c>
      <c r="E774" s="3" t="str">
        <f>INDEX(Table6[GEOID],MATCH(VolByCLient[CLID],Table6[right],0))</f>
        <v>GEO1003</v>
      </c>
      <c r="F774" s="3" t="str">
        <f>VLOOKUP(VolByCLient[INDEX MATCH],GEONAMES[[#Headers],[#Data],[GEOID]:[GEONAME]],2,FALSE)</f>
        <v>EMEA</v>
      </c>
      <c r="G774" s="7" t="str">
        <f>"Q"&amp;ROUNDUP(MONTH(VolByCLient[[#This Row],[Date]])/3,0)&amp;" "&amp;YEAR(VolByCLient[[#This Row],[Date]])</f>
        <v>Q2 2020</v>
      </c>
      <c r="H774" s="7" t="str">
        <f>VLOOKUP(VolByCLient[[#This Row],[INDEX MATCH]],GEONAMES[[GEOID]:[GEONAME]],2,FALSE)</f>
        <v>EMEA</v>
      </c>
    </row>
    <row r="775" spans="1:8" x14ac:dyDescent="0.25">
      <c r="A775" t="s">
        <v>4</v>
      </c>
      <c r="B775" s="1">
        <v>44043</v>
      </c>
      <c r="C775" s="6">
        <v>68</v>
      </c>
      <c r="D775" s="3">
        <f>LEN(VolByCLient[[#This Row],[CLID]])</f>
        <v>7</v>
      </c>
      <c r="E775" s="3" t="str">
        <f>INDEX(Table6[GEOID],MATCH(VolByCLient[CLID],Table6[right],0))</f>
        <v>GEO1003</v>
      </c>
      <c r="F775" s="3" t="str">
        <f>VLOOKUP(VolByCLient[INDEX MATCH],GEONAMES[[#Headers],[#Data],[GEOID]:[GEONAME]],2,FALSE)</f>
        <v>EMEA</v>
      </c>
      <c r="G775" s="7" t="str">
        <f>"Q"&amp;ROUNDUP(MONTH(VolByCLient[[#This Row],[Date]])/3,0)&amp;" "&amp;YEAR(VolByCLient[[#This Row],[Date]])</f>
        <v>Q3 2020</v>
      </c>
      <c r="H775" s="7" t="str">
        <f>VLOOKUP(VolByCLient[[#This Row],[INDEX MATCH]],GEONAMES[[GEOID]:[GEONAME]],2,FALSE)</f>
        <v>EMEA</v>
      </c>
    </row>
    <row r="776" spans="1:8" x14ac:dyDescent="0.25">
      <c r="A776" t="s">
        <v>4</v>
      </c>
      <c r="B776" s="1">
        <v>44074</v>
      </c>
      <c r="C776" s="6">
        <v>70</v>
      </c>
      <c r="D776" s="3">
        <f>LEN(VolByCLient[[#This Row],[CLID]])</f>
        <v>7</v>
      </c>
      <c r="E776" s="3" t="str">
        <f>INDEX(Table6[GEOID],MATCH(VolByCLient[CLID],Table6[right],0))</f>
        <v>GEO1003</v>
      </c>
      <c r="F776" s="3" t="str">
        <f>VLOOKUP(VolByCLient[INDEX MATCH],GEONAMES[[#Headers],[#Data],[GEOID]:[GEONAME]],2,FALSE)</f>
        <v>EMEA</v>
      </c>
      <c r="G776" s="7" t="str">
        <f>"Q"&amp;ROUNDUP(MONTH(VolByCLient[[#This Row],[Date]])/3,0)&amp;" "&amp;YEAR(VolByCLient[[#This Row],[Date]])</f>
        <v>Q3 2020</v>
      </c>
      <c r="H776" s="7" t="str">
        <f>VLOOKUP(VolByCLient[[#This Row],[INDEX MATCH]],GEONAMES[[GEOID]:[GEONAME]],2,FALSE)</f>
        <v>EMEA</v>
      </c>
    </row>
    <row r="777" spans="1:8" x14ac:dyDescent="0.25">
      <c r="A777" t="s">
        <v>4</v>
      </c>
      <c r="B777" s="1">
        <v>44104</v>
      </c>
      <c r="C777" s="6">
        <v>58</v>
      </c>
      <c r="D777" s="3">
        <f>LEN(VolByCLient[[#This Row],[CLID]])</f>
        <v>7</v>
      </c>
      <c r="E777" s="3" t="str">
        <f>INDEX(Table6[GEOID],MATCH(VolByCLient[CLID],Table6[right],0))</f>
        <v>GEO1003</v>
      </c>
      <c r="F777" s="3" t="str">
        <f>VLOOKUP(VolByCLient[INDEX MATCH],GEONAMES[[#Headers],[#Data],[GEOID]:[GEONAME]],2,FALSE)</f>
        <v>EMEA</v>
      </c>
      <c r="G777" s="7" t="str">
        <f>"Q"&amp;ROUNDUP(MONTH(VolByCLient[[#This Row],[Date]])/3,0)&amp;" "&amp;YEAR(VolByCLient[[#This Row],[Date]])</f>
        <v>Q3 2020</v>
      </c>
      <c r="H777" s="7" t="str">
        <f>VLOOKUP(VolByCLient[[#This Row],[INDEX MATCH]],GEONAMES[[GEOID]:[GEONAME]],2,FALSE)</f>
        <v>EMEA</v>
      </c>
    </row>
    <row r="778" spans="1:8" x14ac:dyDescent="0.25">
      <c r="A778" t="s">
        <v>4</v>
      </c>
      <c r="B778" s="1">
        <v>44135</v>
      </c>
      <c r="C778" s="6">
        <v>76</v>
      </c>
      <c r="D778" s="3">
        <f>LEN(VolByCLient[[#This Row],[CLID]])</f>
        <v>7</v>
      </c>
      <c r="E778" s="3" t="str">
        <f>INDEX(Table6[GEOID],MATCH(VolByCLient[CLID],Table6[right],0))</f>
        <v>GEO1003</v>
      </c>
      <c r="F778" s="3" t="str">
        <f>VLOOKUP(VolByCLient[INDEX MATCH],GEONAMES[[#Headers],[#Data],[GEOID]:[GEONAME]],2,FALSE)</f>
        <v>EMEA</v>
      </c>
      <c r="G778" s="7" t="str">
        <f>"Q"&amp;ROUNDUP(MONTH(VolByCLient[[#This Row],[Date]])/3,0)&amp;" "&amp;YEAR(VolByCLient[[#This Row],[Date]])</f>
        <v>Q4 2020</v>
      </c>
      <c r="H778" s="7" t="str">
        <f>VLOOKUP(VolByCLient[[#This Row],[INDEX MATCH]],GEONAMES[[GEOID]:[GEONAME]],2,FALSE)</f>
        <v>EMEA</v>
      </c>
    </row>
    <row r="779" spans="1:8" x14ac:dyDescent="0.25">
      <c r="A779" t="s">
        <v>4</v>
      </c>
      <c r="B779" s="1">
        <v>44165</v>
      </c>
      <c r="C779" s="6">
        <v>81</v>
      </c>
      <c r="D779" s="3">
        <f>LEN(VolByCLient[[#This Row],[CLID]])</f>
        <v>7</v>
      </c>
      <c r="E779" s="3" t="str">
        <f>INDEX(Table6[GEOID],MATCH(VolByCLient[CLID],Table6[right],0))</f>
        <v>GEO1003</v>
      </c>
      <c r="F779" s="3" t="str">
        <f>VLOOKUP(VolByCLient[INDEX MATCH],GEONAMES[[#Headers],[#Data],[GEOID]:[GEONAME]],2,FALSE)</f>
        <v>EMEA</v>
      </c>
      <c r="G779" s="7" t="str">
        <f>"Q"&amp;ROUNDUP(MONTH(VolByCLient[[#This Row],[Date]])/3,0)&amp;" "&amp;YEAR(VolByCLient[[#This Row],[Date]])</f>
        <v>Q4 2020</v>
      </c>
      <c r="H779" s="7" t="str">
        <f>VLOOKUP(VolByCLient[[#This Row],[INDEX MATCH]],GEONAMES[[GEOID]:[GEONAME]],2,FALSE)</f>
        <v>EMEA</v>
      </c>
    </row>
    <row r="780" spans="1:8" x14ac:dyDescent="0.25">
      <c r="A780" t="s">
        <v>4</v>
      </c>
      <c r="B780" s="1">
        <v>44196</v>
      </c>
      <c r="C780" s="6">
        <v>88</v>
      </c>
      <c r="D780" s="3">
        <f>LEN(VolByCLient[[#This Row],[CLID]])</f>
        <v>7</v>
      </c>
      <c r="E780" s="3" t="str">
        <f>INDEX(Table6[GEOID],MATCH(VolByCLient[CLID],Table6[right],0))</f>
        <v>GEO1003</v>
      </c>
      <c r="F780" s="3" t="str">
        <f>VLOOKUP(VolByCLient[INDEX MATCH],GEONAMES[[#Headers],[#Data],[GEOID]:[GEONAME]],2,FALSE)</f>
        <v>EMEA</v>
      </c>
      <c r="G780" s="7" t="str">
        <f>"Q"&amp;ROUNDUP(MONTH(VolByCLient[[#This Row],[Date]])/3,0)&amp;" "&amp;YEAR(VolByCLient[[#This Row],[Date]])</f>
        <v>Q4 2020</v>
      </c>
      <c r="H780" s="7" t="str">
        <f>VLOOKUP(VolByCLient[[#This Row],[INDEX MATCH]],GEONAMES[[GEOID]:[GEONAME]],2,FALSE)</f>
        <v>EMEA</v>
      </c>
    </row>
    <row r="781" spans="1:8" x14ac:dyDescent="0.25">
      <c r="A781" t="s">
        <v>4</v>
      </c>
      <c r="B781" s="1">
        <v>44377</v>
      </c>
      <c r="C781" s="6">
        <v>91</v>
      </c>
      <c r="D781" s="3">
        <f>LEN(VolByCLient[[#This Row],[CLID]])</f>
        <v>7</v>
      </c>
      <c r="E781" s="3" t="str">
        <f>INDEX(Table6[GEOID],MATCH(VolByCLient[CLID],Table6[right],0))</f>
        <v>GEO1003</v>
      </c>
      <c r="F781" s="3" t="str">
        <f>VLOOKUP(VolByCLient[INDEX MATCH],GEONAMES[[#Headers],[#Data],[GEOID]:[GEONAME]],2,FALSE)</f>
        <v>EMEA</v>
      </c>
      <c r="G781" s="7" t="str">
        <f>"Q"&amp;ROUNDUP(MONTH(VolByCLient[[#This Row],[Date]])/3,0)&amp;" "&amp;YEAR(VolByCLient[[#This Row],[Date]])</f>
        <v>Q2 2021</v>
      </c>
      <c r="H781" s="7" t="str">
        <f>VLOOKUP(VolByCLient[[#This Row],[INDEX MATCH]],GEONAMES[[GEOID]:[GEONAME]],2,FALSE)</f>
        <v>EMEA</v>
      </c>
    </row>
    <row r="782" spans="1:8" x14ac:dyDescent="0.25">
      <c r="A782" t="s">
        <v>4</v>
      </c>
      <c r="B782" s="1">
        <v>44347</v>
      </c>
      <c r="C782" s="6">
        <v>109</v>
      </c>
      <c r="D782" s="3">
        <f>LEN(VolByCLient[[#This Row],[CLID]])</f>
        <v>7</v>
      </c>
      <c r="E782" s="3" t="str">
        <f>INDEX(Table6[GEOID],MATCH(VolByCLient[CLID],Table6[right],0))</f>
        <v>GEO1003</v>
      </c>
      <c r="F782" s="3" t="str">
        <f>VLOOKUP(VolByCLient[INDEX MATCH],GEONAMES[[#Headers],[#Data],[GEOID]:[GEONAME]],2,FALSE)</f>
        <v>EMEA</v>
      </c>
      <c r="G782" s="7" t="str">
        <f>"Q"&amp;ROUNDUP(MONTH(VolByCLient[[#This Row],[Date]])/3,0)&amp;" "&amp;YEAR(VolByCLient[[#This Row],[Date]])</f>
        <v>Q2 2021</v>
      </c>
      <c r="H782" s="7" t="str">
        <f>VLOOKUP(VolByCLient[[#This Row],[INDEX MATCH]],GEONAMES[[GEOID]:[GEONAME]],2,FALSE)</f>
        <v>EMEA</v>
      </c>
    </row>
    <row r="783" spans="1:8" x14ac:dyDescent="0.25">
      <c r="A783" t="s">
        <v>4</v>
      </c>
      <c r="B783" s="1">
        <v>44316</v>
      </c>
      <c r="C783" s="6">
        <v>130</v>
      </c>
      <c r="D783" s="3">
        <f>LEN(VolByCLient[[#This Row],[CLID]])</f>
        <v>7</v>
      </c>
      <c r="E783" s="3" t="str">
        <f>INDEX(Table6[GEOID],MATCH(VolByCLient[CLID],Table6[right],0))</f>
        <v>GEO1003</v>
      </c>
      <c r="F783" s="3" t="str">
        <f>VLOOKUP(VolByCLient[INDEX MATCH],GEONAMES[[#Headers],[#Data],[GEOID]:[GEONAME]],2,FALSE)</f>
        <v>EMEA</v>
      </c>
      <c r="G783" s="7" t="str">
        <f>"Q"&amp;ROUNDUP(MONTH(VolByCLient[[#This Row],[Date]])/3,0)&amp;" "&amp;YEAR(VolByCLient[[#This Row],[Date]])</f>
        <v>Q2 2021</v>
      </c>
      <c r="H783" s="7" t="str">
        <f>VLOOKUP(VolByCLient[[#This Row],[INDEX MATCH]],GEONAMES[[GEOID]:[GEONAME]],2,FALSE)</f>
        <v>EMEA</v>
      </c>
    </row>
    <row r="784" spans="1:8" x14ac:dyDescent="0.25">
      <c r="A784" t="s">
        <v>4</v>
      </c>
      <c r="B784" s="1">
        <v>44286</v>
      </c>
      <c r="C784" s="6">
        <v>105</v>
      </c>
      <c r="D784" s="3">
        <f>LEN(VolByCLient[[#This Row],[CLID]])</f>
        <v>7</v>
      </c>
      <c r="E784" s="3" t="str">
        <f>INDEX(Table6[GEOID],MATCH(VolByCLient[CLID],Table6[right],0))</f>
        <v>GEO1003</v>
      </c>
      <c r="F784" s="3" t="str">
        <f>VLOOKUP(VolByCLient[INDEX MATCH],GEONAMES[[#Headers],[#Data],[GEOID]:[GEONAME]],2,FALSE)</f>
        <v>EMEA</v>
      </c>
      <c r="G784" s="7" t="str">
        <f>"Q"&amp;ROUNDUP(MONTH(VolByCLient[[#This Row],[Date]])/3,0)&amp;" "&amp;YEAR(VolByCLient[[#This Row],[Date]])</f>
        <v>Q1 2021</v>
      </c>
      <c r="H784" s="7" t="str">
        <f>VLOOKUP(VolByCLient[[#This Row],[INDEX MATCH]],GEONAMES[[GEOID]:[GEONAME]],2,FALSE)</f>
        <v>EMEA</v>
      </c>
    </row>
    <row r="785" spans="1:8" x14ac:dyDescent="0.25">
      <c r="A785" t="s">
        <v>4</v>
      </c>
      <c r="B785" s="1">
        <v>44255</v>
      </c>
      <c r="C785" s="6">
        <v>98</v>
      </c>
      <c r="D785" s="3">
        <f>LEN(VolByCLient[[#This Row],[CLID]])</f>
        <v>7</v>
      </c>
      <c r="E785" s="3" t="str">
        <f>INDEX(Table6[GEOID],MATCH(VolByCLient[CLID],Table6[right],0))</f>
        <v>GEO1003</v>
      </c>
      <c r="F785" s="3" t="str">
        <f>VLOOKUP(VolByCLient[INDEX MATCH],GEONAMES[[#Headers],[#Data],[GEOID]:[GEONAME]],2,FALSE)</f>
        <v>EMEA</v>
      </c>
      <c r="G785" s="7" t="str">
        <f>"Q"&amp;ROUNDUP(MONTH(VolByCLient[[#This Row],[Date]])/3,0)&amp;" "&amp;YEAR(VolByCLient[[#This Row],[Date]])</f>
        <v>Q1 2021</v>
      </c>
      <c r="H785" s="7" t="str">
        <f>VLOOKUP(VolByCLient[[#This Row],[INDEX MATCH]],GEONAMES[[GEOID]:[GEONAME]],2,FALSE)</f>
        <v>EMEA</v>
      </c>
    </row>
    <row r="786" spans="1:8" x14ac:dyDescent="0.25">
      <c r="A786" t="s">
        <v>4</v>
      </c>
      <c r="B786" s="1">
        <v>44227</v>
      </c>
      <c r="C786" s="6">
        <v>77</v>
      </c>
      <c r="D786" s="3">
        <f>LEN(VolByCLient[[#This Row],[CLID]])</f>
        <v>7</v>
      </c>
      <c r="E786" s="3" t="str">
        <f>INDEX(Table6[GEOID],MATCH(VolByCLient[CLID],Table6[right],0))</f>
        <v>GEO1003</v>
      </c>
      <c r="F786" s="3" t="str">
        <f>VLOOKUP(VolByCLient[INDEX MATCH],GEONAMES[[#Headers],[#Data],[GEOID]:[GEONAME]],2,FALSE)</f>
        <v>EMEA</v>
      </c>
      <c r="G786" s="7" t="str">
        <f>"Q"&amp;ROUNDUP(MONTH(VolByCLient[[#This Row],[Date]])/3,0)&amp;" "&amp;YEAR(VolByCLient[[#This Row],[Date]])</f>
        <v>Q1 2021</v>
      </c>
      <c r="H786" s="7" t="str">
        <f>VLOOKUP(VolByCLient[[#This Row],[INDEX MATCH]],GEONAMES[[GEOID]:[GEONAME]],2,FALSE)</f>
        <v>EMEA</v>
      </c>
    </row>
    <row r="787" spans="1:8" x14ac:dyDescent="0.25">
      <c r="A787" t="s">
        <v>19</v>
      </c>
      <c r="B787" s="1">
        <v>43861</v>
      </c>
      <c r="C787" s="6">
        <v>568</v>
      </c>
      <c r="D787" s="3">
        <f>LEN(VolByCLient[[#This Row],[CLID]])</f>
        <v>7</v>
      </c>
      <c r="E787" s="3" t="str">
        <f>INDEX(Table6[GEOID],MATCH(VolByCLient[CLID],Table6[right],0))</f>
        <v>GEO1001</v>
      </c>
      <c r="F787" s="3" t="str">
        <f>VLOOKUP(VolByCLient[INDEX MATCH],GEONAMES[[#Headers],[#Data],[GEOID]:[GEONAME]],2,FALSE)</f>
        <v>NAM</v>
      </c>
      <c r="G787" s="7" t="str">
        <f>"Q"&amp;ROUNDUP(MONTH(VolByCLient[[#This Row],[Date]])/3,0)&amp;" "&amp;YEAR(VolByCLient[[#This Row],[Date]])</f>
        <v>Q1 2020</v>
      </c>
      <c r="H787" s="7" t="str">
        <f>VLOOKUP(VolByCLient[[#This Row],[INDEX MATCH]],GEONAMES[[GEOID]:[GEONAME]],2,FALSE)</f>
        <v>NAM</v>
      </c>
    </row>
    <row r="788" spans="1:8" x14ac:dyDescent="0.25">
      <c r="A788" t="s">
        <v>19</v>
      </c>
      <c r="B788" s="1">
        <v>43890</v>
      </c>
      <c r="C788" s="6">
        <v>636</v>
      </c>
      <c r="D788" s="3">
        <f>LEN(VolByCLient[[#This Row],[CLID]])</f>
        <v>7</v>
      </c>
      <c r="E788" s="3" t="str">
        <f>INDEX(Table6[GEOID],MATCH(VolByCLient[CLID],Table6[right],0))</f>
        <v>GEO1001</v>
      </c>
      <c r="F788" s="3" t="str">
        <f>VLOOKUP(VolByCLient[INDEX MATCH],GEONAMES[[#Headers],[#Data],[GEOID]:[GEONAME]],2,FALSE)</f>
        <v>NAM</v>
      </c>
      <c r="G788" s="7" t="str">
        <f>"Q"&amp;ROUNDUP(MONTH(VolByCLient[[#This Row],[Date]])/3,0)&amp;" "&amp;YEAR(VolByCLient[[#This Row],[Date]])</f>
        <v>Q1 2020</v>
      </c>
      <c r="H788" s="7" t="str">
        <f>VLOOKUP(VolByCLient[[#This Row],[INDEX MATCH]],GEONAMES[[GEOID]:[GEONAME]],2,FALSE)</f>
        <v>NAM</v>
      </c>
    </row>
    <row r="789" spans="1:8" x14ac:dyDescent="0.25">
      <c r="A789" t="s">
        <v>19</v>
      </c>
      <c r="B789" s="1">
        <v>43921</v>
      </c>
      <c r="C789" s="6">
        <v>707</v>
      </c>
      <c r="D789" s="3">
        <f>LEN(VolByCLient[[#This Row],[CLID]])</f>
        <v>7</v>
      </c>
      <c r="E789" s="3" t="str">
        <f>INDEX(Table6[GEOID],MATCH(VolByCLient[CLID],Table6[right],0))</f>
        <v>GEO1001</v>
      </c>
      <c r="F789" s="3" t="str">
        <f>VLOOKUP(VolByCLient[INDEX MATCH],GEONAMES[[#Headers],[#Data],[GEOID]:[GEONAME]],2,FALSE)</f>
        <v>NAM</v>
      </c>
      <c r="G789" s="7" t="str">
        <f>"Q"&amp;ROUNDUP(MONTH(VolByCLient[[#This Row],[Date]])/3,0)&amp;" "&amp;YEAR(VolByCLient[[#This Row],[Date]])</f>
        <v>Q1 2020</v>
      </c>
      <c r="H789" s="7" t="str">
        <f>VLOOKUP(VolByCLient[[#This Row],[INDEX MATCH]],GEONAMES[[GEOID]:[GEONAME]],2,FALSE)</f>
        <v>NAM</v>
      </c>
    </row>
    <row r="790" spans="1:8" x14ac:dyDescent="0.25">
      <c r="A790" t="s">
        <v>19</v>
      </c>
      <c r="B790" s="1">
        <v>43951</v>
      </c>
      <c r="C790" s="6">
        <v>849</v>
      </c>
      <c r="D790" s="3">
        <f>LEN(VolByCLient[[#This Row],[CLID]])</f>
        <v>7</v>
      </c>
      <c r="E790" s="3" t="str">
        <f>INDEX(Table6[GEOID],MATCH(VolByCLient[CLID],Table6[right],0))</f>
        <v>GEO1001</v>
      </c>
      <c r="F790" s="3" t="str">
        <f>VLOOKUP(VolByCLient[INDEX MATCH],GEONAMES[[#Headers],[#Data],[GEOID]:[GEONAME]],2,FALSE)</f>
        <v>NAM</v>
      </c>
      <c r="G790" s="7" t="str">
        <f>"Q"&amp;ROUNDUP(MONTH(VolByCLient[[#This Row],[Date]])/3,0)&amp;" "&amp;YEAR(VolByCLient[[#This Row],[Date]])</f>
        <v>Q2 2020</v>
      </c>
      <c r="H790" s="7" t="str">
        <f>VLOOKUP(VolByCLient[[#This Row],[INDEX MATCH]],GEONAMES[[GEOID]:[GEONAME]],2,FALSE)</f>
        <v>NAM</v>
      </c>
    </row>
    <row r="791" spans="1:8" x14ac:dyDescent="0.25">
      <c r="A791" t="s">
        <v>19</v>
      </c>
      <c r="B791" s="1">
        <v>43982</v>
      </c>
      <c r="C791" s="6">
        <v>779</v>
      </c>
      <c r="D791" s="3">
        <f>LEN(VolByCLient[[#This Row],[CLID]])</f>
        <v>7</v>
      </c>
      <c r="E791" s="3" t="str">
        <f>INDEX(Table6[GEOID],MATCH(VolByCLient[CLID],Table6[right],0))</f>
        <v>GEO1001</v>
      </c>
      <c r="F791" s="3" t="str">
        <f>VLOOKUP(VolByCLient[INDEX MATCH],GEONAMES[[#Headers],[#Data],[GEOID]:[GEONAME]],2,FALSE)</f>
        <v>NAM</v>
      </c>
      <c r="G791" s="7" t="str">
        <f>"Q"&amp;ROUNDUP(MONTH(VolByCLient[[#This Row],[Date]])/3,0)&amp;" "&amp;YEAR(VolByCLient[[#This Row],[Date]])</f>
        <v>Q2 2020</v>
      </c>
      <c r="H791" s="7" t="str">
        <f>VLOOKUP(VolByCLient[[#This Row],[INDEX MATCH]],GEONAMES[[GEOID]:[GEONAME]],2,FALSE)</f>
        <v>NAM</v>
      </c>
    </row>
    <row r="792" spans="1:8" x14ac:dyDescent="0.25">
      <c r="A792" t="s">
        <v>19</v>
      </c>
      <c r="B792" s="1">
        <v>44012</v>
      </c>
      <c r="C792" s="6">
        <v>566</v>
      </c>
      <c r="D792" s="3">
        <f>LEN(VolByCLient[[#This Row],[CLID]])</f>
        <v>7</v>
      </c>
      <c r="E792" s="3" t="str">
        <f>INDEX(Table6[GEOID],MATCH(VolByCLient[CLID],Table6[right],0))</f>
        <v>GEO1001</v>
      </c>
      <c r="F792" s="3" t="str">
        <f>VLOOKUP(VolByCLient[INDEX MATCH],GEONAMES[[#Headers],[#Data],[GEOID]:[GEONAME]],2,FALSE)</f>
        <v>NAM</v>
      </c>
      <c r="G792" s="7" t="str">
        <f>"Q"&amp;ROUNDUP(MONTH(VolByCLient[[#This Row],[Date]])/3,0)&amp;" "&amp;YEAR(VolByCLient[[#This Row],[Date]])</f>
        <v>Q2 2020</v>
      </c>
      <c r="H792" s="7" t="str">
        <f>VLOOKUP(VolByCLient[[#This Row],[INDEX MATCH]],GEONAMES[[GEOID]:[GEONAME]],2,FALSE)</f>
        <v>NAM</v>
      </c>
    </row>
    <row r="793" spans="1:8" x14ac:dyDescent="0.25">
      <c r="A793" t="s">
        <v>19</v>
      </c>
      <c r="B793" s="1">
        <v>44043</v>
      </c>
      <c r="C793" s="6">
        <v>498</v>
      </c>
      <c r="D793" s="3">
        <f>LEN(VolByCLient[[#This Row],[CLID]])</f>
        <v>7</v>
      </c>
      <c r="E793" s="3" t="str">
        <f>INDEX(Table6[GEOID],MATCH(VolByCLient[CLID],Table6[right],0))</f>
        <v>GEO1001</v>
      </c>
      <c r="F793" s="3" t="str">
        <f>VLOOKUP(VolByCLient[INDEX MATCH],GEONAMES[[#Headers],[#Data],[GEOID]:[GEONAME]],2,FALSE)</f>
        <v>NAM</v>
      </c>
      <c r="G793" s="7" t="str">
        <f>"Q"&amp;ROUNDUP(MONTH(VolByCLient[[#This Row],[Date]])/3,0)&amp;" "&amp;YEAR(VolByCLient[[#This Row],[Date]])</f>
        <v>Q3 2020</v>
      </c>
      <c r="H793" s="7" t="str">
        <f>VLOOKUP(VolByCLient[[#This Row],[INDEX MATCH]],GEONAMES[[GEOID]:[GEONAME]],2,FALSE)</f>
        <v>NAM</v>
      </c>
    </row>
    <row r="794" spans="1:8" x14ac:dyDescent="0.25">
      <c r="A794" t="s">
        <v>19</v>
      </c>
      <c r="B794" s="1">
        <v>44074</v>
      </c>
      <c r="C794" s="6">
        <v>426</v>
      </c>
      <c r="D794" s="3">
        <f>LEN(VolByCLient[[#This Row],[CLID]])</f>
        <v>7</v>
      </c>
      <c r="E794" s="3" t="str">
        <f>INDEX(Table6[GEOID],MATCH(VolByCLient[CLID],Table6[right],0))</f>
        <v>GEO1001</v>
      </c>
      <c r="F794" s="3" t="str">
        <f>VLOOKUP(VolByCLient[INDEX MATCH],GEONAMES[[#Headers],[#Data],[GEOID]:[GEONAME]],2,FALSE)</f>
        <v>NAM</v>
      </c>
      <c r="G794" s="7" t="str">
        <f>"Q"&amp;ROUNDUP(MONTH(VolByCLient[[#This Row],[Date]])/3,0)&amp;" "&amp;YEAR(VolByCLient[[#This Row],[Date]])</f>
        <v>Q3 2020</v>
      </c>
      <c r="H794" s="7" t="str">
        <f>VLOOKUP(VolByCLient[[#This Row],[INDEX MATCH]],GEONAMES[[GEOID]:[GEONAME]],2,FALSE)</f>
        <v>NAM</v>
      </c>
    </row>
    <row r="795" spans="1:8" x14ac:dyDescent="0.25">
      <c r="A795" t="s">
        <v>19</v>
      </c>
      <c r="B795" s="1">
        <v>44104</v>
      </c>
      <c r="C795" s="6">
        <v>423</v>
      </c>
      <c r="D795" s="3">
        <f>LEN(VolByCLient[[#This Row],[CLID]])</f>
        <v>7</v>
      </c>
      <c r="E795" s="3" t="str">
        <f>INDEX(Table6[GEOID],MATCH(VolByCLient[CLID],Table6[right],0))</f>
        <v>GEO1001</v>
      </c>
      <c r="F795" s="3" t="str">
        <f>VLOOKUP(VolByCLient[INDEX MATCH],GEONAMES[[#Headers],[#Data],[GEOID]:[GEONAME]],2,FALSE)</f>
        <v>NAM</v>
      </c>
      <c r="G795" s="7" t="str">
        <f>"Q"&amp;ROUNDUP(MONTH(VolByCLient[[#This Row],[Date]])/3,0)&amp;" "&amp;YEAR(VolByCLient[[#This Row],[Date]])</f>
        <v>Q3 2020</v>
      </c>
      <c r="H795" s="7" t="str">
        <f>VLOOKUP(VolByCLient[[#This Row],[INDEX MATCH]],GEONAMES[[GEOID]:[GEONAME]],2,FALSE)</f>
        <v>NAM</v>
      </c>
    </row>
    <row r="796" spans="1:8" x14ac:dyDescent="0.25">
      <c r="A796" t="s">
        <v>19</v>
      </c>
      <c r="B796" s="1">
        <v>44135</v>
      </c>
      <c r="C796" s="6">
        <v>495</v>
      </c>
      <c r="D796" s="3">
        <f>LEN(VolByCLient[[#This Row],[CLID]])</f>
        <v>7</v>
      </c>
      <c r="E796" s="3" t="str">
        <f>INDEX(Table6[GEOID],MATCH(VolByCLient[CLID],Table6[right],0))</f>
        <v>GEO1001</v>
      </c>
      <c r="F796" s="3" t="str">
        <f>VLOOKUP(VolByCLient[INDEX MATCH],GEONAMES[[#Headers],[#Data],[GEOID]:[GEONAME]],2,FALSE)</f>
        <v>NAM</v>
      </c>
      <c r="G796" s="7" t="str">
        <f>"Q"&amp;ROUNDUP(MONTH(VolByCLient[[#This Row],[Date]])/3,0)&amp;" "&amp;YEAR(VolByCLient[[#This Row],[Date]])</f>
        <v>Q4 2020</v>
      </c>
      <c r="H796" s="7" t="str">
        <f>VLOOKUP(VolByCLient[[#This Row],[INDEX MATCH]],GEONAMES[[GEOID]:[GEONAME]],2,FALSE)</f>
        <v>NAM</v>
      </c>
    </row>
    <row r="797" spans="1:8" x14ac:dyDescent="0.25">
      <c r="A797" t="s">
        <v>19</v>
      </c>
      <c r="B797" s="1">
        <v>44165</v>
      </c>
      <c r="C797" s="6">
        <v>569</v>
      </c>
      <c r="D797" s="3">
        <f>LEN(VolByCLient[[#This Row],[CLID]])</f>
        <v>7</v>
      </c>
      <c r="E797" s="3" t="str">
        <f>INDEX(Table6[GEOID],MATCH(VolByCLient[CLID],Table6[right],0))</f>
        <v>GEO1001</v>
      </c>
      <c r="F797" s="3" t="str">
        <f>VLOOKUP(VolByCLient[INDEX MATCH],GEONAMES[[#Headers],[#Data],[GEOID]:[GEONAME]],2,FALSE)</f>
        <v>NAM</v>
      </c>
      <c r="G797" s="7" t="str">
        <f>"Q"&amp;ROUNDUP(MONTH(VolByCLient[[#This Row],[Date]])/3,0)&amp;" "&amp;YEAR(VolByCLient[[#This Row],[Date]])</f>
        <v>Q4 2020</v>
      </c>
      <c r="H797" s="7" t="str">
        <f>VLOOKUP(VolByCLient[[#This Row],[INDEX MATCH]],GEONAMES[[GEOID]:[GEONAME]],2,FALSE)</f>
        <v>NAM</v>
      </c>
    </row>
    <row r="798" spans="1:8" x14ac:dyDescent="0.25">
      <c r="A798" t="s">
        <v>19</v>
      </c>
      <c r="B798" s="1">
        <v>44196</v>
      </c>
      <c r="C798" s="6">
        <v>567</v>
      </c>
      <c r="D798" s="3">
        <f>LEN(VolByCLient[[#This Row],[CLID]])</f>
        <v>7</v>
      </c>
      <c r="E798" s="3" t="str">
        <f>INDEX(Table6[GEOID],MATCH(VolByCLient[CLID],Table6[right],0))</f>
        <v>GEO1001</v>
      </c>
      <c r="F798" s="3" t="str">
        <f>VLOOKUP(VolByCLient[INDEX MATCH],GEONAMES[[#Headers],[#Data],[GEOID]:[GEONAME]],2,FALSE)</f>
        <v>NAM</v>
      </c>
      <c r="G798" s="7" t="str">
        <f>"Q"&amp;ROUNDUP(MONTH(VolByCLient[[#This Row],[Date]])/3,0)&amp;" "&amp;YEAR(VolByCLient[[#This Row],[Date]])</f>
        <v>Q4 2020</v>
      </c>
      <c r="H798" s="7" t="str">
        <f>VLOOKUP(VolByCLient[[#This Row],[INDEX MATCH]],GEONAMES[[GEOID]:[GEONAME]],2,FALSE)</f>
        <v>NAM</v>
      </c>
    </row>
    <row r="799" spans="1:8" x14ac:dyDescent="0.25">
      <c r="A799" t="s">
        <v>19</v>
      </c>
      <c r="B799" s="1">
        <v>44377</v>
      </c>
      <c r="C799" s="6">
        <v>563</v>
      </c>
      <c r="D799" s="3">
        <f>LEN(VolByCLient[[#This Row],[CLID]])</f>
        <v>7</v>
      </c>
      <c r="E799" s="3" t="str">
        <f>INDEX(Table6[GEOID],MATCH(VolByCLient[CLID],Table6[right],0))</f>
        <v>GEO1001</v>
      </c>
      <c r="F799" s="3" t="str">
        <f>VLOOKUP(VolByCLient[INDEX MATCH],GEONAMES[[#Headers],[#Data],[GEOID]:[GEONAME]],2,FALSE)</f>
        <v>NAM</v>
      </c>
      <c r="G799" s="7" t="str">
        <f>"Q"&amp;ROUNDUP(MONTH(VolByCLient[[#This Row],[Date]])/3,0)&amp;" "&amp;YEAR(VolByCLient[[#This Row],[Date]])</f>
        <v>Q2 2021</v>
      </c>
      <c r="H799" s="7" t="str">
        <f>VLOOKUP(VolByCLient[[#This Row],[INDEX MATCH]],GEONAMES[[GEOID]:[GEONAME]],2,FALSE)</f>
        <v>NAM</v>
      </c>
    </row>
    <row r="800" spans="1:8" x14ac:dyDescent="0.25">
      <c r="A800" t="s">
        <v>19</v>
      </c>
      <c r="B800" s="1">
        <v>44347</v>
      </c>
      <c r="C800" s="6">
        <v>789</v>
      </c>
      <c r="D800" s="3">
        <f>LEN(VolByCLient[[#This Row],[CLID]])</f>
        <v>7</v>
      </c>
      <c r="E800" s="3" t="str">
        <f>INDEX(Table6[GEOID],MATCH(VolByCLient[CLID],Table6[right],0))</f>
        <v>GEO1001</v>
      </c>
      <c r="F800" s="3" t="str">
        <f>VLOOKUP(VolByCLient[INDEX MATCH],GEONAMES[[#Headers],[#Data],[GEOID]:[GEONAME]],2,FALSE)</f>
        <v>NAM</v>
      </c>
      <c r="G800" s="7" t="str">
        <f>"Q"&amp;ROUNDUP(MONTH(VolByCLient[[#This Row],[Date]])/3,0)&amp;" "&amp;YEAR(VolByCLient[[#This Row],[Date]])</f>
        <v>Q2 2021</v>
      </c>
      <c r="H800" s="7" t="str">
        <f>VLOOKUP(VolByCLient[[#This Row],[INDEX MATCH]],GEONAMES[[GEOID]:[GEONAME]],2,FALSE)</f>
        <v>NAM</v>
      </c>
    </row>
    <row r="801" spans="1:8" x14ac:dyDescent="0.25">
      <c r="A801" t="s">
        <v>19</v>
      </c>
      <c r="B801" s="1">
        <v>44316</v>
      </c>
      <c r="C801" s="6">
        <v>862</v>
      </c>
      <c r="D801" s="3">
        <f>LEN(VolByCLient[[#This Row],[CLID]])</f>
        <v>7</v>
      </c>
      <c r="E801" s="3" t="str">
        <f>INDEX(Table6[GEOID],MATCH(VolByCLient[CLID],Table6[right],0))</f>
        <v>GEO1001</v>
      </c>
      <c r="F801" s="3" t="str">
        <f>VLOOKUP(VolByCLient[INDEX MATCH],GEONAMES[[#Headers],[#Data],[GEOID]:[GEONAME]],2,FALSE)</f>
        <v>NAM</v>
      </c>
      <c r="G801" s="7" t="str">
        <f>"Q"&amp;ROUNDUP(MONTH(VolByCLient[[#This Row],[Date]])/3,0)&amp;" "&amp;YEAR(VolByCLient[[#This Row],[Date]])</f>
        <v>Q2 2021</v>
      </c>
      <c r="H801" s="7" t="str">
        <f>VLOOKUP(VolByCLient[[#This Row],[INDEX MATCH]],GEONAMES[[GEOID]:[GEONAME]],2,FALSE)</f>
        <v>NAM</v>
      </c>
    </row>
    <row r="802" spans="1:8" x14ac:dyDescent="0.25">
      <c r="A802" t="s">
        <v>19</v>
      </c>
      <c r="B802" s="1">
        <v>44286</v>
      </c>
      <c r="C802" s="6">
        <v>702</v>
      </c>
      <c r="D802" s="3">
        <f>LEN(VolByCLient[[#This Row],[CLID]])</f>
        <v>7</v>
      </c>
      <c r="E802" s="3" t="str">
        <f>INDEX(Table6[GEOID],MATCH(VolByCLient[CLID],Table6[right],0))</f>
        <v>GEO1001</v>
      </c>
      <c r="F802" s="3" t="str">
        <f>VLOOKUP(VolByCLient[INDEX MATCH],GEONAMES[[#Headers],[#Data],[GEOID]:[GEONAME]],2,FALSE)</f>
        <v>NAM</v>
      </c>
      <c r="G802" s="7" t="str">
        <f>"Q"&amp;ROUNDUP(MONTH(VolByCLient[[#This Row],[Date]])/3,0)&amp;" "&amp;YEAR(VolByCLient[[#This Row],[Date]])</f>
        <v>Q1 2021</v>
      </c>
      <c r="H802" s="7" t="str">
        <f>VLOOKUP(VolByCLient[[#This Row],[INDEX MATCH]],GEONAMES[[GEOID]:[GEONAME]],2,FALSE)</f>
        <v>NAM</v>
      </c>
    </row>
    <row r="803" spans="1:8" x14ac:dyDescent="0.25">
      <c r="A803" t="s">
        <v>19</v>
      </c>
      <c r="B803" s="1">
        <v>44255</v>
      </c>
      <c r="C803" s="6">
        <v>652</v>
      </c>
      <c r="D803" s="3">
        <f>LEN(VolByCLient[[#This Row],[CLID]])</f>
        <v>7</v>
      </c>
      <c r="E803" s="3" t="str">
        <f>INDEX(Table6[GEOID],MATCH(VolByCLient[CLID],Table6[right],0))</f>
        <v>GEO1001</v>
      </c>
      <c r="F803" s="3" t="str">
        <f>VLOOKUP(VolByCLient[INDEX MATCH],GEONAMES[[#Headers],[#Data],[GEOID]:[GEONAME]],2,FALSE)</f>
        <v>NAM</v>
      </c>
      <c r="G803" s="7" t="str">
        <f>"Q"&amp;ROUNDUP(MONTH(VolByCLient[[#This Row],[Date]])/3,0)&amp;" "&amp;YEAR(VolByCLient[[#This Row],[Date]])</f>
        <v>Q1 2021</v>
      </c>
      <c r="H803" s="7" t="str">
        <f>VLOOKUP(VolByCLient[[#This Row],[INDEX MATCH]],GEONAMES[[GEOID]:[GEONAME]],2,FALSE)</f>
        <v>NAM</v>
      </c>
    </row>
    <row r="804" spans="1:8" x14ac:dyDescent="0.25">
      <c r="A804" t="s">
        <v>19</v>
      </c>
      <c r="B804" s="1">
        <v>44227</v>
      </c>
      <c r="C804" s="6">
        <v>557</v>
      </c>
      <c r="D804" s="3">
        <f>LEN(VolByCLient[[#This Row],[CLID]])</f>
        <v>7</v>
      </c>
      <c r="E804" s="3" t="str">
        <f>INDEX(Table6[GEOID],MATCH(VolByCLient[CLID],Table6[right],0))</f>
        <v>GEO1001</v>
      </c>
      <c r="F804" s="3" t="str">
        <f>VLOOKUP(VolByCLient[INDEX MATCH],GEONAMES[[#Headers],[#Data],[GEOID]:[GEONAME]],2,FALSE)</f>
        <v>NAM</v>
      </c>
      <c r="G804" s="7" t="str">
        <f>"Q"&amp;ROUNDUP(MONTH(VolByCLient[[#This Row],[Date]])/3,0)&amp;" "&amp;YEAR(VolByCLient[[#This Row],[Date]])</f>
        <v>Q1 2021</v>
      </c>
      <c r="H804" s="7" t="str">
        <f>VLOOKUP(VolByCLient[[#This Row],[INDEX MATCH]],GEONAMES[[GEOID]:[GEONAME]],2,FALSE)</f>
        <v>NAM</v>
      </c>
    </row>
    <row r="805" spans="1:8" x14ac:dyDescent="0.25">
      <c r="A805" t="s">
        <v>29</v>
      </c>
      <c r="B805" s="1">
        <v>43861</v>
      </c>
      <c r="C805" s="6">
        <v>902</v>
      </c>
      <c r="D805" s="3">
        <f>LEN(VolByCLient[[#This Row],[CLID]])</f>
        <v>7</v>
      </c>
      <c r="E805" s="3" t="str">
        <f>INDEX(Table6[GEOID],MATCH(VolByCLient[CLID],Table6[right],0))</f>
        <v>GEO1002</v>
      </c>
      <c r="F805" s="3" t="str">
        <f>VLOOKUP(VolByCLient[INDEX MATCH],GEONAMES[[#Headers],[#Data],[GEOID]:[GEONAME]],2,FALSE)</f>
        <v>APAC</v>
      </c>
      <c r="G805" s="7" t="str">
        <f>"Q"&amp;ROUNDUP(MONTH(VolByCLient[[#This Row],[Date]])/3,0)&amp;" "&amp;YEAR(VolByCLient[[#This Row],[Date]])</f>
        <v>Q1 2020</v>
      </c>
      <c r="H805" s="7" t="str">
        <f>VLOOKUP(VolByCLient[[#This Row],[INDEX MATCH]],GEONAMES[[GEOID]:[GEONAME]],2,FALSE)</f>
        <v>APAC</v>
      </c>
    </row>
    <row r="806" spans="1:8" x14ac:dyDescent="0.25">
      <c r="A806" t="s">
        <v>29</v>
      </c>
      <c r="B806" s="1">
        <v>43890</v>
      </c>
      <c r="C806" s="6">
        <v>897</v>
      </c>
      <c r="D806" s="3">
        <f>LEN(VolByCLient[[#This Row],[CLID]])</f>
        <v>7</v>
      </c>
      <c r="E806" s="3" t="str">
        <f>INDEX(Table6[GEOID],MATCH(VolByCLient[CLID],Table6[right],0))</f>
        <v>GEO1002</v>
      </c>
      <c r="F806" s="3" t="str">
        <f>VLOOKUP(VolByCLient[INDEX MATCH],GEONAMES[[#Headers],[#Data],[GEOID]:[GEONAME]],2,FALSE)</f>
        <v>APAC</v>
      </c>
      <c r="G806" s="7" t="str">
        <f>"Q"&amp;ROUNDUP(MONTH(VolByCLient[[#This Row],[Date]])/3,0)&amp;" "&amp;YEAR(VolByCLient[[#This Row],[Date]])</f>
        <v>Q1 2020</v>
      </c>
      <c r="H806" s="7" t="str">
        <f>VLOOKUP(VolByCLient[[#This Row],[INDEX MATCH]],GEONAMES[[GEOID]:[GEONAME]],2,FALSE)</f>
        <v>APAC</v>
      </c>
    </row>
    <row r="807" spans="1:8" x14ac:dyDescent="0.25">
      <c r="A807" t="s">
        <v>29</v>
      </c>
      <c r="B807" s="1">
        <v>43921</v>
      </c>
      <c r="C807" s="6">
        <v>1112</v>
      </c>
      <c r="D807" s="3">
        <f>LEN(VolByCLient[[#This Row],[CLID]])</f>
        <v>7</v>
      </c>
      <c r="E807" s="3" t="str">
        <f>INDEX(Table6[GEOID],MATCH(VolByCLient[CLID],Table6[right],0))</f>
        <v>GEO1002</v>
      </c>
      <c r="F807" s="3" t="str">
        <f>VLOOKUP(VolByCLient[INDEX MATCH],GEONAMES[[#Headers],[#Data],[GEOID]:[GEONAME]],2,FALSE)</f>
        <v>APAC</v>
      </c>
      <c r="G807" s="7" t="str">
        <f>"Q"&amp;ROUNDUP(MONTH(VolByCLient[[#This Row],[Date]])/3,0)&amp;" "&amp;YEAR(VolByCLient[[#This Row],[Date]])</f>
        <v>Q1 2020</v>
      </c>
      <c r="H807" s="7" t="str">
        <f>VLOOKUP(VolByCLient[[#This Row],[INDEX MATCH]],GEONAMES[[GEOID]:[GEONAME]],2,FALSE)</f>
        <v>APAC</v>
      </c>
    </row>
    <row r="808" spans="1:8" x14ac:dyDescent="0.25">
      <c r="A808" t="s">
        <v>29</v>
      </c>
      <c r="B808" s="1">
        <v>43951</v>
      </c>
      <c r="C808" s="6">
        <v>1214</v>
      </c>
      <c r="D808" s="3">
        <f>LEN(VolByCLient[[#This Row],[CLID]])</f>
        <v>7</v>
      </c>
      <c r="E808" s="3" t="str">
        <f>INDEX(Table6[GEOID],MATCH(VolByCLient[CLID],Table6[right],0))</f>
        <v>GEO1002</v>
      </c>
      <c r="F808" s="3" t="str">
        <f>VLOOKUP(VolByCLient[INDEX MATCH],GEONAMES[[#Headers],[#Data],[GEOID]:[GEONAME]],2,FALSE)</f>
        <v>APAC</v>
      </c>
      <c r="G808" s="7" t="str">
        <f>"Q"&amp;ROUNDUP(MONTH(VolByCLient[[#This Row],[Date]])/3,0)&amp;" "&amp;YEAR(VolByCLient[[#This Row],[Date]])</f>
        <v>Q2 2020</v>
      </c>
      <c r="H808" s="7" t="str">
        <f>VLOOKUP(VolByCLient[[#This Row],[INDEX MATCH]],GEONAMES[[GEOID]:[GEONAME]],2,FALSE)</f>
        <v>APAC</v>
      </c>
    </row>
    <row r="809" spans="1:8" x14ac:dyDescent="0.25">
      <c r="A809" t="s">
        <v>29</v>
      </c>
      <c r="B809" s="1">
        <v>43982</v>
      </c>
      <c r="C809" s="6">
        <v>1219</v>
      </c>
      <c r="D809" s="3">
        <f>LEN(VolByCLient[[#This Row],[CLID]])</f>
        <v>7</v>
      </c>
      <c r="E809" s="3" t="str">
        <f>INDEX(Table6[GEOID],MATCH(VolByCLient[CLID],Table6[right],0))</f>
        <v>GEO1002</v>
      </c>
      <c r="F809" s="3" t="str">
        <f>VLOOKUP(VolByCLient[INDEX MATCH],GEONAMES[[#Headers],[#Data],[GEOID]:[GEONAME]],2,FALSE)</f>
        <v>APAC</v>
      </c>
      <c r="G809" s="7" t="str">
        <f>"Q"&amp;ROUNDUP(MONTH(VolByCLient[[#This Row],[Date]])/3,0)&amp;" "&amp;YEAR(VolByCLient[[#This Row],[Date]])</f>
        <v>Q2 2020</v>
      </c>
      <c r="H809" s="7" t="str">
        <f>VLOOKUP(VolByCLient[[#This Row],[INDEX MATCH]],GEONAMES[[GEOID]:[GEONAME]],2,FALSE)</f>
        <v>APAC</v>
      </c>
    </row>
    <row r="810" spans="1:8" x14ac:dyDescent="0.25">
      <c r="A810" t="s">
        <v>29</v>
      </c>
      <c r="B810" s="1">
        <v>44012</v>
      </c>
      <c r="C810" s="6">
        <v>795</v>
      </c>
      <c r="D810" s="3">
        <f>LEN(VolByCLient[[#This Row],[CLID]])</f>
        <v>7</v>
      </c>
      <c r="E810" s="3" t="str">
        <f>INDEX(Table6[GEOID],MATCH(VolByCLient[CLID],Table6[right],0))</f>
        <v>GEO1002</v>
      </c>
      <c r="F810" s="3" t="str">
        <f>VLOOKUP(VolByCLient[INDEX MATCH],GEONAMES[[#Headers],[#Data],[GEOID]:[GEONAME]],2,FALSE)</f>
        <v>APAC</v>
      </c>
      <c r="G810" s="7" t="str">
        <f>"Q"&amp;ROUNDUP(MONTH(VolByCLient[[#This Row],[Date]])/3,0)&amp;" "&amp;YEAR(VolByCLient[[#This Row],[Date]])</f>
        <v>Q2 2020</v>
      </c>
      <c r="H810" s="7" t="str">
        <f>VLOOKUP(VolByCLient[[#This Row],[INDEX MATCH]],GEONAMES[[GEOID]:[GEONAME]],2,FALSE)</f>
        <v>APAC</v>
      </c>
    </row>
    <row r="811" spans="1:8" x14ac:dyDescent="0.25">
      <c r="A811" t="s">
        <v>29</v>
      </c>
      <c r="B811" s="1">
        <v>44043</v>
      </c>
      <c r="C811" s="6">
        <v>794</v>
      </c>
      <c r="D811" s="3">
        <f>LEN(VolByCLient[[#This Row],[CLID]])</f>
        <v>7</v>
      </c>
      <c r="E811" s="3" t="str">
        <f>INDEX(Table6[GEOID],MATCH(VolByCLient[CLID],Table6[right],0))</f>
        <v>GEO1002</v>
      </c>
      <c r="F811" s="3" t="str">
        <f>VLOOKUP(VolByCLient[INDEX MATCH],GEONAMES[[#Headers],[#Data],[GEOID]:[GEONAME]],2,FALSE)</f>
        <v>APAC</v>
      </c>
      <c r="G811" s="7" t="str">
        <f>"Q"&amp;ROUNDUP(MONTH(VolByCLient[[#This Row],[Date]])/3,0)&amp;" "&amp;YEAR(VolByCLient[[#This Row],[Date]])</f>
        <v>Q3 2020</v>
      </c>
      <c r="H811" s="7" t="str">
        <f>VLOOKUP(VolByCLient[[#This Row],[INDEX MATCH]],GEONAMES[[GEOID]:[GEONAME]],2,FALSE)</f>
        <v>APAC</v>
      </c>
    </row>
    <row r="812" spans="1:8" x14ac:dyDescent="0.25">
      <c r="A812" t="s">
        <v>29</v>
      </c>
      <c r="B812" s="1">
        <v>44074</v>
      </c>
      <c r="C812" s="6">
        <v>581</v>
      </c>
      <c r="D812" s="3">
        <f>LEN(VolByCLient[[#This Row],[CLID]])</f>
        <v>7</v>
      </c>
      <c r="E812" s="3" t="str">
        <f>INDEX(Table6[GEOID],MATCH(VolByCLient[CLID],Table6[right],0))</f>
        <v>GEO1002</v>
      </c>
      <c r="F812" s="3" t="str">
        <f>VLOOKUP(VolByCLient[INDEX MATCH],GEONAMES[[#Headers],[#Data],[GEOID]:[GEONAME]],2,FALSE)</f>
        <v>APAC</v>
      </c>
      <c r="G812" s="7" t="str">
        <f>"Q"&amp;ROUNDUP(MONTH(VolByCLient[[#This Row],[Date]])/3,0)&amp;" "&amp;YEAR(VolByCLient[[#This Row],[Date]])</f>
        <v>Q3 2020</v>
      </c>
      <c r="H812" s="7" t="str">
        <f>VLOOKUP(VolByCLient[[#This Row],[INDEX MATCH]],GEONAMES[[GEOID]:[GEONAME]],2,FALSE)</f>
        <v>APAC</v>
      </c>
    </row>
    <row r="813" spans="1:8" x14ac:dyDescent="0.25">
      <c r="A813" t="s">
        <v>29</v>
      </c>
      <c r="B813" s="1">
        <v>44104</v>
      </c>
      <c r="C813" s="6">
        <v>690</v>
      </c>
      <c r="D813" s="3">
        <f>LEN(VolByCLient[[#This Row],[CLID]])</f>
        <v>7</v>
      </c>
      <c r="E813" s="3" t="str">
        <f>INDEX(Table6[GEOID],MATCH(VolByCLient[CLID],Table6[right],0))</f>
        <v>GEO1002</v>
      </c>
      <c r="F813" s="3" t="str">
        <f>VLOOKUP(VolByCLient[INDEX MATCH],GEONAMES[[#Headers],[#Data],[GEOID]:[GEONAME]],2,FALSE)</f>
        <v>APAC</v>
      </c>
      <c r="G813" s="7" t="str">
        <f>"Q"&amp;ROUNDUP(MONTH(VolByCLient[[#This Row],[Date]])/3,0)&amp;" "&amp;YEAR(VolByCLient[[#This Row],[Date]])</f>
        <v>Q3 2020</v>
      </c>
      <c r="H813" s="7" t="str">
        <f>VLOOKUP(VolByCLient[[#This Row],[INDEX MATCH]],GEONAMES[[GEOID]:[GEONAME]],2,FALSE)</f>
        <v>APAC</v>
      </c>
    </row>
    <row r="814" spans="1:8" x14ac:dyDescent="0.25">
      <c r="A814" t="s">
        <v>29</v>
      </c>
      <c r="B814" s="1">
        <v>44135</v>
      </c>
      <c r="C814" s="6">
        <v>690</v>
      </c>
      <c r="D814" s="3">
        <f>LEN(VolByCLient[[#This Row],[CLID]])</f>
        <v>7</v>
      </c>
      <c r="E814" s="3" t="str">
        <f>INDEX(Table6[GEOID],MATCH(VolByCLient[CLID],Table6[right],0))</f>
        <v>GEO1002</v>
      </c>
      <c r="F814" s="3" t="str">
        <f>VLOOKUP(VolByCLient[INDEX MATCH],GEONAMES[[#Headers],[#Data],[GEOID]:[GEONAME]],2,FALSE)</f>
        <v>APAC</v>
      </c>
      <c r="G814" s="7" t="str">
        <f>"Q"&amp;ROUNDUP(MONTH(VolByCLient[[#This Row],[Date]])/3,0)&amp;" "&amp;YEAR(VolByCLient[[#This Row],[Date]])</f>
        <v>Q4 2020</v>
      </c>
      <c r="H814" s="7" t="str">
        <f>VLOOKUP(VolByCLient[[#This Row],[INDEX MATCH]],GEONAMES[[GEOID]:[GEONAME]],2,FALSE)</f>
        <v>APAC</v>
      </c>
    </row>
    <row r="815" spans="1:8" x14ac:dyDescent="0.25">
      <c r="A815" t="s">
        <v>29</v>
      </c>
      <c r="B815" s="1">
        <v>44165</v>
      </c>
      <c r="C815" s="6">
        <v>899</v>
      </c>
      <c r="D815" s="3">
        <f>LEN(VolByCLient[[#This Row],[CLID]])</f>
        <v>7</v>
      </c>
      <c r="E815" s="3" t="str">
        <f>INDEX(Table6[GEOID],MATCH(VolByCLient[CLID],Table6[right],0))</f>
        <v>GEO1002</v>
      </c>
      <c r="F815" s="3" t="str">
        <f>VLOOKUP(VolByCLient[INDEX MATCH],GEONAMES[[#Headers],[#Data],[GEOID]:[GEONAME]],2,FALSE)</f>
        <v>APAC</v>
      </c>
      <c r="G815" s="7" t="str">
        <f>"Q"&amp;ROUNDUP(MONTH(VolByCLient[[#This Row],[Date]])/3,0)&amp;" "&amp;YEAR(VolByCLient[[#This Row],[Date]])</f>
        <v>Q4 2020</v>
      </c>
      <c r="H815" s="7" t="str">
        <f>VLOOKUP(VolByCLient[[#This Row],[INDEX MATCH]],GEONAMES[[GEOID]:[GEONAME]],2,FALSE)</f>
        <v>APAC</v>
      </c>
    </row>
    <row r="816" spans="1:8" x14ac:dyDescent="0.25">
      <c r="A816" t="s">
        <v>29</v>
      </c>
      <c r="B816" s="1">
        <v>44196</v>
      </c>
      <c r="C816" s="6">
        <v>793</v>
      </c>
      <c r="D816" s="3">
        <f>LEN(VolByCLient[[#This Row],[CLID]])</f>
        <v>7</v>
      </c>
      <c r="E816" s="3" t="str">
        <f>INDEX(Table6[GEOID],MATCH(VolByCLient[CLID],Table6[right],0))</f>
        <v>GEO1002</v>
      </c>
      <c r="F816" s="3" t="str">
        <f>VLOOKUP(VolByCLient[INDEX MATCH],GEONAMES[[#Headers],[#Data],[GEOID]:[GEONAME]],2,FALSE)</f>
        <v>APAC</v>
      </c>
      <c r="G816" s="7" t="str">
        <f>"Q"&amp;ROUNDUP(MONTH(VolByCLient[[#This Row],[Date]])/3,0)&amp;" "&amp;YEAR(VolByCLient[[#This Row],[Date]])</f>
        <v>Q4 2020</v>
      </c>
      <c r="H816" s="7" t="str">
        <f>VLOOKUP(VolByCLient[[#This Row],[INDEX MATCH]],GEONAMES[[GEOID]:[GEONAME]],2,FALSE)</f>
        <v>APAC</v>
      </c>
    </row>
    <row r="817" spans="1:8" x14ac:dyDescent="0.25">
      <c r="A817" t="s">
        <v>29</v>
      </c>
      <c r="B817" s="1">
        <v>44377</v>
      </c>
      <c r="C817" s="6">
        <v>820</v>
      </c>
      <c r="D817" s="3">
        <f>LEN(VolByCLient[[#This Row],[CLID]])</f>
        <v>7</v>
      </c>
      <c r="E817" s="3" t="str">
        <f>INDEX(Table6[GEOID],MATCH(VolByCLient[CLID],Table6[right],0))</f>
        <v>GEO1002</v>
      </c>
      <c r="F817" s="3" t="str">
        <f>VLOOKUP(VolByCLient[INDEX MATCH],GEONAMES[[#Headers],[#Data],[GEOID]:[GEONAME]],2,FALSE)</f>
        <v>APAC</v>
      </c>
      <c r="G817" s="7" t="str">
        <f>"Q"&amp;ROUNDUP(MONTH(VolByCLient[[#This Row],[Date]])/3,0)&amp;" "&amp;YEAR(VolByCLient[[#This Row],[Date]])</f>
        <v>Q2 2021</v>
      </c>
      <c r="H817" s="7" t="str">
        <f>VLOOKUP(VolByCLient[[#This Row],[INDEX MATCH]],GEONAMES[[GEOID]:[GEONAME]],2,FALSE)</f>
        <v>APAC</v>
      </c>
    </row>
    <row r="818" spans="1:8" x14ac:dyDescent="0.25">
      <c r="A818" t="s">
        <v>29</v>
      </c>
      <c r="B818" s="1">
        <v>44347</v>
      </c>
      <c r="C818" s="6">
        <v>1231</v>
      </c>
      <c r="D818" s="3">
        <f>LEN(VolByCLient[[#This Row],[CLID]])</f>
        <v>7</v>
      </c>
      <c r="E818" s="3" t="str">
        <f>INDEX(Table6[GEOID],MATCH(VolByCLient[CLID],Table6[right],0))</f>
        <v>GEO1002</v>
      </c>
      <c r="F818" s="3" t="str">
        <f>VLOOKUP(VolByCLient[INDEX MATCH],GEONAMES[[#Headers],[#Data],[GEOID]:[GEONAME]],2,FALSE)</f>
        <v>APAC</v>
      </c>
      <c r="G818" s="7" t="str">
        <f>"Q"&amp;ROUNDUP(MONTH(VolByCLient[[#This Row],[Date]])/3,0)&amp;" "&amp;YEAR(VolByCLient[[#This Row],[Date]])</f>
        <v>Q2 2021</v>
      </c>
      <c r="H818" s="7" t="str">
        <f>VLOOKUP(VolByCLient[[#This Row],[INDEX MATCH]],GEONAMES[[GEOID]:[GEONAME]],2,FALSE)</f>
        <v>APAC</v>
      </c>
    </row>
    <row r="819" spans="1:8" x14ac:dyDescent="0.25">
      <c r="A819" t="s">
        <v>29</v>
      </c>
      <c r="B819" s="1">
        <v>44316</v>
      </c>
      <c r="C819" s="6">
        <v>1204</v>
      </c>
      <c r="D819" s="3">
        <f>LEN(VolByCLient[[#This Row],[CLID]])</f>
        <v>7</v>
      </c>
      <c r="E819" s="3" t="str">
        <f>INDEX(Table6[GEOID],MATCH(VolByCLient[CLID],Table6[right],0))</f>
        <v>GEO1002</v>
      </c>
      <c r="F819" s="3" t="str">
        <f>VLOOKUP(VolByCLient[INDEX MATCH],GEONAMES[[#Headers],[#Data],[GEOID]:[GEONAME]],2,FALSE)</f>
        <v>APAC</v>
      </c>
      <c r="G819" s="7" t="str">
        <f>"Q"&amp;ROUNDUP(MONTH(VolByCLient[[#This Row],[Date]])/3,0)&amp;" "&amp;YEAR(VolByCLient[[#This Row],[Date]])</f>
        <v>Q2 2021</v>
      </c>
      <c r="H819" s="7" t="str">
        <f>VLOOKUP(VolByCLient[[#This Row],[INDEX MATCH]],GEONAMES[[GEOID]:[GEONAME]],2,FALSE)</f>
        <v>APAC</v>
      </c>
    </row>
    <row r="820" spans="1:8" x14ac:dyDescent="0.25">
      <c r="A820" t="s">
        <v>29</v>
      </c>
      <c r="B820" s="1">
        <v>44286</v>
      </c>
      <c r="C820" s="6">
        <v>1120</v>
      </c>
      <c r="D820" s="3">
        <f>LEN(VolByCLient[[#This Row],[CLID]])</f>
        <v>7</v>
      </c>
      <c r="E820" s="3" t="str">
        <f>INDEX(Table6[GEOID],MATCH(VolByCLient[CLID],Table6[right],0))</f>
        <v>GEO1002</v>
      </c>
      <c r="F820" s="3" t="str">
        <f>VLOOKUP(VolByCLient[INDEX MATCH],GEONAMES[[#Headers],[#Data],[GEOID]:[GEONAME]],2,FALSE)</f>
        <v>APAC</v>
      </c>
      <c r="G820" s="7" t="str">
        <f>"Q"&amp;ROUNDUP(MONTH(VolByCLient[[#This Row],[Date]])/3,0)&amp;" "&amp;YEAR(VolByCLient[[#This Row],[Date]])</f>
        <v>Q1 2021</v>
      </c>
      <c r="H820" s="7" t="str">
        <f>VLOOKUP(VolByCLient[[#This Row],[INDEX MATCH]],GEONAMES[[GEOID]:[GEONAME]],2,FALSE)</f>
        <v>APAC</v>
      </c>
    </row>
    <row r="821" spans="1:8" x14ac:dyDescent="0.25">
      <c r="A821" t="s">
        <v>29</v>
      </c>
      <c r="B821" s="1">
        <v>44255</v>
      </c>
      <c r="C821" s="6">
        <v>945</v>
      </c>
      <c r="D821" s="3">
        <f>LEN(VolByCLient[[#This Row],[CLID]])</f>
        <v>7</v>
      </c>
      <c r="E821" s="3" t="str">
        <f>INDEX(Table6[GEOID],MATCH(VolByCLient[CLID],Table6[right],0))</f>
        <v>GEO1002</v>
      </c>
      <c r="F821" s="3" t="str">
        <f>VLOOKUP(VolByCLient[INDEX MATCH],GEONAMES[[#Headers],[#Data],[GEOID]:[GEONAME]],2,FALSE)</f>
        <v>APAC</v>
      </c>
      <c r="G821" s="7" t="str">
        <f>"Q"&amp;ROUNDUP(MONTH(VolByCLient[[#This Row],[Date]])/3,0)&amp;" "&amp;YEAR(VolByCLient[[#This Row],[Date]])</f>
        <v>Q1 2021</v>
      </c>
      <c r="H821" s="7" t="str">
        <f>VLOOKUP(VolByCLient[[#This Row],[INDEX MATCH]],GEONAMES[[GEOID]:[GEONAME]],2,FALSE)</f>
        <v>APAC</v>
      </c>
    </row>
    <row r="822" spans="1:8" x14ac:dyDescent="0.25">
      <c r="A822" t="s">
        <v>29</v>
      </c>
      <c r="B822" s="1">
        <v>44227</v>
      </c>
      <c r="C822" s="6">
        <v>936</v>
      </c>
      <c r="D822" s="3">
        <f>LEN(VolByCLient[[#This Row],[CLID]])</f>
        <v>7</v>
      </c>
      <c r="E822" s="3" t="str">
        <f>INDEX(Table6[GEOID],MATCH(VolByCLient[CLID],Table6[right],0))</f>
        <v>GEO1002</v>
      </c>
      <c r="F822" s="3" t="str">
        <f>VLOOKUP(VolByCLient[INDEX MATCH],GEONAMES[[#Headers],[#Data],[GEOID]:[GEONAME]],2,FALSE)</f>
        <v>APAC</v>
      </c>
      <c r="G822" s="7" t="str">
        <f>"Q"&amp;ROUNDUP(MONTH(VolByCLient[[#This Row],[Date]])/3,0)&amp;" "&amp;YEAR(VolByCLient[[#This Row],[Date]])</f>
        <v>Q1 2021</v>
      </c>
      <c r="H822" s="7" t="str">
        <f>VLOOKUP(VolByCLient[[#This Row],[INDEX MATCH]],GEONAMES[[GEOID]:[GEONAME]],2,FALSE)</f>
        <v>APAC</v>
      </c>
    </row>
    <row r="823" spans="1:8" x14ac:dyDescent="0.25">
      <c r="A823" t="s">
        <v>39</v>
      </c>
      <c r="B823" s="1">
        <v>43861</v>
      </c>
      <c r="C823" s="6">
        <v>1244</v>
      </c>
      <c r="D823" s="3">
        <f>LEN(VolByCLient[[#This Row],[CLID]])</f>
        <v>7</v>
      </c>
      <c r="E823" s="3" t="str">
        <f>INDEX(Table6[GEOID],MATCH(VolByCLient[CLID],Table6[right],0))</f>
        <v>GEO1002</v>
      </c>
      <c r="F823" s="3" t="str">
        <f>VLOOKUP(VolByCLient[INDEX MATCH],GEONAMES[[#Headers],[#Data],[GEOID]:[GEONAME]],2,FALSE)</f>
        <v>APAC</v>
      </c>
      <c r="G823" s="7" t="str">
        <f>"Q"&amp;ROUNDUP(MONTH(VolByCLient[[#This Row],[Date]])/3,0)&amp;" "&amp;YEAR(VolByCLient[[#This Row],[Date]])</f>
        <v>Q1 2020</v>
      </c>
      <c r="H823" s="7" t="str">
        <f>VLOOKUP(VolByCLient[[#This Row],[INDEX MATCH]],GEONAMES[[GEOID]:[GEONAME]],2,FALSE)</f>
        <v>APAC</v>
      </c>
    </row>
    <row r="824" spans="1:8" x14ac:dyDescent="0.25">
      <c r="A824" t="s">
        <v>39</v>
      </c>
      <c r="B824" s="1">
        <v>43890</v>
      </c>
      <c r="C824" s="6">
        <v>1240</v>
      </c>
      <c r="D824" s="3">
        <f>LEN(VolByCLient[[#This Row],[CLID]])</f>
        <v>7</v>
      </c>
      <c r="E824" s="3" t="str">
        <f>INDEX(Table6[GEOID],MATCH(VolByCLient[CLID],Table6[right],0))</f>
        <v>GEO1002</v>
      </c>
      <c r="F824" s="3" t="str">
        <f>VLOOKUP(VolByCLient[INDEX MATCH],GEONAMES[[#Headers],[#Data],[GEOID]:[GEONAME]],2,FALSE)</f>
        <v>APAC</v>
      </c>
      <c r="G824" s="7" t="str">
        <f>"Q"&amp;ROUNDUP(MONTH(VolByCLient[[#This Row],[Date]])/3,0)&amp;" "&amp;YEAR(VolByCLient[[#This Row],[Date]])</f>
        <v>Q1 2020</v>
      </c>
      <c r="H824" s="7" t="str">
        <f>VLOOKUP(VolByCLient[[#This Row],[INDEX MATCH]],GEONAMES[[GEOID]:[GEONAME]],2,FALSE)</f>
        <v>APAC</v>
      </c>
    </row>
    <row r="825" spans="1:8" x14ac:dyDescent="0.25">
      <c r="A825" t="s">
        <v>39</v>
      </c>
      <c r="B825" s="1">
        <v>43921</v>
      </c>
      <c r="C825" s="6">
        <v>1534</v>
      </c>
      <c r="D825" s="3">
        <f>LEN(VolByCLient[[#This Row],[CLID]])</f>
        <v>7</v>
      </c>
      <c r="E825" s="3" t="str">
        <f>INDEX(Table6[GEOID],MATCH(VolByCLient[CLID],Table6[right],0))</f>
        <v>GEO1002</v>
      </c>
      <c r="F825" s="3" t="str">
        <f>VLOOKUP(VolByCLient[INDEX MATCH],GEONAMES[[#Headers],[#Data],[GEOID]:[GEONAME]],2,FALSE)</f>
        <v>APAC</v>
      </c>
      <c r="G825" s="7" t="str">
        <f>"Q"&amp;ROUNDUP(MONTH(VolByCLient[[#This Row],[Date]])/3,0)&amp;" "&amp;YEAR(VolByCLient[[#This Row],[Date]])</f>
        <v>Q1 2020</v>
      </c>
      <c r="H825" s="7" t="str">
        <f>VLOOKUP(VolByCLient[[#This Row],[INDEX MATCH]],GEONAMES[[GEOID]:[GEONAME]],2,FALSE)</f>
        <v>APAC</v>
      </c>
    </row>
    <row r="826" spans="1:8" x14ac:dyDescent="0.25">
      <c r="A826" t="s">
        <v>39</v>
      </c>
      <c r="B826" s="1">
        <v>43951</v>
      </c>
      <c r="C826" s="6">
        <v>1675</v>
      </c>
      <c r="D826" s="3">
        <f>LEN(VolByCLient[[#This Row],[CLID]])</f>
        <v>7</v>
      </c>
      <c r="E826" s="3" t="str">
        <f>INDEX(Table6[GEOID],MATCH(VolByCLient[CLID],Table6[right],0))</f>
        <v>GEO1002</v>
      </c>
      <c r="F826" s="3" t="str">
        <f>VLOOKUP(VolByCLient[INDEX MATCH],GEONAMES[[#Headers],[#Data],[GEOID]:[GEONAME]],2,FALSE)</f>
        <v>APAC</v>
      </c>
      <c r="G826" s="7" t="str">
        <f>"Q"&amp;ROUNDUP(MONTH(VolByCLient[[#This Row],[Date]])/3,0)&amp;" "&amp;YEAR(VolByCLient[[#This Row],[Date]])</f>
        <v>Q2 2020</v>
      </c>
      <c r="H826" s="7" t="str">
        <f>VLOOKUP(VolByCLient[[#This Row],[INDEX MATCH]],GEONAMES[[GEOID]:[GEONAME]],2,FALSE)</f>
        <v>APAC</v>
      </c>
    </row>
    <row r="827" spans="1:8" x14ac:dyDescent="0.25">
      <c r="A827" t="s">
        <v>39</v>
      </c>
      <c r="B827" s="1">
        <v>43982</v>
      </c>
      <c r="C827" s="6">
        <v>1680</v>
      </c>
      <c r="D827" s="3">
        <f>LEN(VolByCLient[[#This Row],[CLID]])</f>
        <v>7</v>
      </c>
      <c r="E827" s="3" t="str">
        <f>INDEX(Table6[GEOID],MATCH(VolByCLient[CLID],Table6[right],0))</f>
        <v>GEO1002</v>
      </c>
      <c r="F827" s="3" t="str">
        <f>VLOOKUP(VolByCLient[INDEX MATCH],GEONAMES[[#Headers],[#Data],[GEOID]:[GEONAME]],2,FALSE)</f>
        <v>APAC</v>
      </c>
      <c r="G827" s="7" t="str">
        <f>"Q"&amp;ROUNDUP(MONTH(VolByCLient[[#This Row],[Date]])/3,0)&amp;" "&amp;YEAR(VolByCLient[[#This Row],[Date]])</f>
        <v>Q2 2020</v>
      </c>
      <c r="H827" s="7" t="str">
        <f>VLOOKUP(VolByCLient[[#This Row],[INDEX MATCH]],GEONAMES[[GEOID]:[GEONAME]],2,FALSE)</f>
        <v>APAC</v>
      </c>
    </row>
    <row r="828" spans="1:8" x14ac:dyDescent="0.25">
      <c r="A828" t="s">
        <v>39</v>
      </c>
      <c r="B828" s="1">
        <v>44012</v>
      </c>
      <c r="C828" s="6">
        <v>1094</v>
      </c>
      <c r="D828" s="3">
        <f>LEN(VolByCLient[[#This Row],[CLID]])</f>
        <v>7</v>
      </c>
      <c r="E828" s="3" t="str">
        <f>INDEX(Table6[GEOID],MATCH(VolByCLient[CLID],Table6[right],0))</f>
        <v>GEO1002</v>
      </c>
      <c r="F828" s="3" t="str">
        <f>VLOOKUP(VolByCLient[INDEX MATCH],GEONAMES[[#Headers],[#Data],[GEOID]:[GEONAME]],2,FALSE)</f>
        <v>APAC</v>
      </c>
      <c r="G828" s="7" t="str">
        <f>"Q"&amp;ROUNDUP(MONTH(VolByCLient[[#This Row],[Date]])/3,0)&amp;" "&amp;YEAR(VolByCLient[[#This Row],[Date]])</f>
        <v>Q2 2020</v>
      </c>
      <c r="H828" s="7" t="str">
        <f>VLOOKUP(VolByCLient[[#This Row],[INDEX MATCH]],GEONAMES[[GEOID]:[GEONAME]],2,FALSE)</f>
        <v>APAC</v>
      </c>
    </row>
    <row r="829" spans="1:8" x14ac:dyDescent="0.25">
      <c r="A829" t="s">
        <v>39</v>
      </c>
      <c r="B829" s="1">
        <v>44043</v>
      </c>
      <c r="C829" s="6">
        <v>1095</v>
      </c>
      <c r="D829" s="3">
        <f>LEN(VolByCLient[[#This Row],[CLID]])</f>
        <v>7</v>
      </c>
      <c r="E829" s="3" t="str">
        <f>INDEX(Table6[GEOID],MATCH(VolByCLient[CLID],Table6[right],0))</f>
        <v>GEO1002</v>
      </c>
      <c r="F829" s="3" t="str">
        <f>VLOOKUP(VolByCLient[INDEX MATCH],GEONAMES[[#Headers],[#Data],[GEOID]:[GEONAME]],2,FALSE)</f>
        <v>APAC</v>
      </c>
      <c r="G829" s="7" t="str">
        <f>"Q"&amp;ROUNDUP(MONTH(VolByCLient[[#This Row],[Date]])/3,0)&amp;" "&amp;YEAR(VolByCLient[[#This Row],[Date]])</f>
        <v>Q3 2020</v>
      </c>
      <c r="H829" s="7" t="str">
        <f>VLOOKUP(VolByCLient[[#This Row],[INDEX MATCH]],GEONAMES[[GEOID]:[GEONAME]],2,FALSE)</f>
        <v>APAC</v>
      </c>
    </row>
    <row r="830" spans="1:8" x14ac:dyDescent="0.25">
      <c r="A830" t="s">
        <v>39</v>
      </c>
      <c r="B830" s="1">
        <v>44074</v>
      </c>
      <c r="C830" s="6">
        <v>807</v>
      </c>
      <c r="D830" s="3">
        <f>LEN(VolByCLient[[#This Row],[CLID]])</f>
        <v>7</v>
      </c>
      <c r="E830" s="3" t="str">
        <f>INDEX(Table6[GEOID],MATCH(VolByCLient[CLID],Table6[right],0))</f>
        <v>GEO1002</v>
      </c>
      <c r="F830" s="3" t="str">
        <f>VLOOKUP(VolByCLient[INDEX MATCH],GEONAMES[[#Headers],[#Data],[GEOID]:[GEONAME]],2,FALSE)</f>
        <v>APAC</v>
      </c>
      <c r="G830" s="7" t="str">
        <f>"Q"&amp;ROUNDUP(MONTH(VolByCLient[[#This Row],[Date]])/3,0)&amp;" "&amp;YEAR(VolByCLient[[#This Row],[Date]])</f>
        <v>Q3 2020</v>
      </c>
      <c r="H830" s="7" t="str">
        <f>VLOOKUP(VolByCLient[[#This Row],[INDEX MATCH]],GEONAMES[[GEOID]:[GEONAME]],2,FALSE)</f>
        <v>APAC</v>
      </c>
    </row>
    <row r="831" spans="1:8" x14ac:dyDescent="0.25">
      <c r="A831" t="s">
        <v>39</v>
      </c>
      <c r="B831" s="1">
        <v>44104</v>
      </c>
      <c r="C831" s="6">
        <v>950</v>
      </c>
      <c r="D831" s="3">
        <f>LEN(VolByCLient[[#This Row],[CLID]])</f>
        <v>7</v>
      </c>
      <c r="E831" s="3" t="str">
        <f>INDEX(Table6[GEOID],MATCH(VolByCLient[CLID],Table6[right],0))</f>
        <v>GEO1002</v>
      </c>
      <c r="F831" s="3" t="str">
        <f>VLOOKUP(VolByCLient[INDEX MATCH],GEONAMES[[#Headers],[#Data],[GEOID]:[GEONAME]],2,FALSE)</f>
        <v>APAC</v>
      </c>
      <c r="G831" s="7" t="str">
        <f>"Q"&amp;ROUNDUP(MONTH(VolByCLient[[#This Row],[Date]])/3,0)&amp;" "&amp;YEAR(VolByCLient[[#This Row],[Date]])</f>
        <v>Q3 2020</v>
      </c>
      <c r="H831" s="7" t="str">
        <f>VLOOKUP(VolByCLient[[#This Row],[INDEX MATCH]],GEONAMES[[GEOID]:[GEONAME]],2,FALSE)</f>
        <v>APAC</v>
      </c>
    </row>
    <row r="832" spans="1:8" x14ac:dyDescent="0.25">
      <c r="A832" t="s">
        <v>39</v>
      </c>
      <c r="B832" s="1">
        <v>44135</v>
      </c>
      <c r="C832" s="6">
        <v>947</v>
      </c>
      <c r="D832" s="3">
        <f>LEN(VolByCLient[[#This Row],[CLID]])</f>
        <v>7</v>
      </c>
      <c r="E832" s="3" t="str">
        <f>INDEX(Table6[GEOID],MATCH(VolByCLient[CLID],Table6[right],0))</f>
        <v>GEO1002</v>
      </c>
      <c r="F832" s="3" t="str">
        <f>VLOOKUP(VolByCLient[INDEX MATCH],GEONAMES[[#Headers],[#Data],[GEOID]:[GEONAME]],2,FALSE)</f>
        <v>APAC</v>
      </c>
      <c r="G832" s="7" t="str">
        <f>"Q"&amp;ROUNDUP(MONTH(VolByCLient[[#This Row],[Date]])/3,0)&amp;" "&amp;YEAR(VolByCLient[[#This Row],[Date]])</f>
        <v>Q4 2020</v>
      </c>
      <c r="H832" s="7" t="str">
        <f>VLOOKUP(VolByCLient[[#This Row],[INDEX MATCH]],GEONAMES[[GEOID]:[GEONAME]],2,FALSE)</f>
        <v>APAC</v>
      </c>
    </row>
    <row r="833" spans="1:8" x14ac:dyDescent="0.25">
      <c r="A833" t="s">
        <v>39</v>
      </c>
      <c r="B833" s="1">
        <v>44165</v>
      </c>
      <c r="C833" s="6">
        <v>1239</v>
      </c>
      <c r="D833" s="3">
        <f>LEN(VolByCLient[[#This Row],[CLID]])</f>
        <v>7</v>
      </c>
      <c r="E833" s="3" t="str">
        <f>INDEX(Table6[GEOID],MATCH(VolByCLient[CLID],Table6[right],0))</f>
        <v>GEO1002</v>
      </c>
      <c r="F833" s="3" t="str">
        <f>VLOOKUP(VolByCLient[INDEX MATCH],GEONAMES[[#Headers],[#Data],[GEOID]:[GEONAME]],2,FALSE)</f>
        <v>APAC</v>
      </c>
      <c r="G833" s="7" t="str">
        <f>"Q"&amp;ROUNDUP(MONTH(VolByCLient[[#This Row],[Date]])/3,0)&amp;" "&amp;YEAR(VolByCLient[[#This Row],[Date]])</f>
        <v>Q4 2020</v>
      </c>
      <c r="H833" s="7" t="str">
        <f>VLOOKUP(VolByCLient[[#This Row],[INDEX MATCH]],GEONAMES[[GEOID]:[GEONAME]],2,FALSE)</f>
        <v>APAC</v>
      </c>
    </row>
    <row r="834" spans="1:8" x14ac:dyDescent="0.25">
      <c r="A834" t="s">
        <v>39</v>
      </c>
      <c r="B834" s="1">
        <v>44196</v>
      </c>
      <c r="C834" s="6">
        <v>1092</v>
      </c>
      <c r="D834" s="3">
        <f>LEN(VolByCLient[[#This Row],[CLID]])</f>
        <v>7</v>
      </c>
      <c r="E834" s="3" t="str">
        <f>INDEX(Table6[GEOID],MATCH(VolByCLient[CLID],Table6[right],0))</f>
        <v>GEO1002</v>
      </c>
      <c r="F834" s="3" t="str">
        <f>VLOOKUP(VolByCLient[INDEX MATCH],GEONAMES[[#Headers],[#Data],[GEOID]:[GEONAME]],2,FALSE)</f>
        <v>APAC</v>
      </c>
      <c r="G834" s="7" t="str">
        <f>"Q"&amp;ROUNDUP(MONTH(VolByCLient[[#This Row],[Date]])/3,0)&amp;" "&amp;YEAR(VolByCLient[[#This Row],[Date]])</f>
        <v>Q4 2020</v>
      </c>
      <c r="H834" s="7" t="str">
        <f>VLOOKUP(VolByCLient[[#This Row],[INDEX MATCH]],GEONAMES[[GEOID]:[GEONAME]],2,FALSE)</f>
        <v>APAC</v>
      </c>
    </row>
    <row r="835" spans="1:8" x14ac:dyDescent="0.25">
      <c r="A835" t="s">
        <v>39</v>
      </c>
      <c r="B835" s="1">
        <v>44377</v>
      </c>
      <c r="C835" s="6">
        <v>1153</v>
      </c>
      <c r="D835" s="3">
        <f>LEN(VolByCLient[[#This Row],[CLID]])</f>
        <v>7</v>
      </c>
      <c r="E835" s="3" t="str">
        <f>INDEX(Table6[GEOID],MATCH(VolByCLient[CLID],Table6[right],0))</f>
        <v>GEO1002</v>
      </c>
      <c r="F835" s="3" t="str">
        <f>VLOOKUP(VolByCLient[INDEX MATCH],GEONAMES[[#Headers],[#Data],[GEOID]:[GEONAME]],2,FALSE)</f>
        <v>APAC</v>
      </c>
      <c r="G835" s="7" t="str">
        <f>"Q"&amp;ROUNDUP(MONTH(VolByCLient[[#This Row],[Date]])/3,0)&amp;" "&amp;YEAR(VolByCLient[[#This Row],[Date]])</f>
        <v>Q2 2021</v>
      </c>
      <c r="H835" s="7" t="str">
        <f>VLOOKUP(VolByCLient[[#This Row],[INDEX MATCH]],GEONAMES[[GEOID]:[GEONAME]],2,FALSE)</f>
        <v>APAC</v>
      </c>
    </row>
    <row r="836" spans="1:8" x14ac:dyDescent="0.25">
      <c r="A836" t="s">
        <v>39</v>
      </c>
      <c r="B836" s="1">
        <v>44347</v>
      </c>
      <c r="C836" s="6">
        <v>1659</v>
      </c>
      <c r="D836" s="3">
        <f>LEN(VolByCLient[[#This Row],[CLID]])</f>
        <v>7</v>
      </c>
      <c r="E836" s="3" t="str">
        <f>INDEX(Table6[GEOID],MATCH(VolByCLient[CLID],Table6[right],0))</f>
        <v>GEO1002</v>
      </c>
      <c r="F836" s="3" t="str">
        <f>VLOOKUP(VolByCLient[INDEX MATCH],GEONAMES[[#Headers],[#Data],[GEOID]:[GEONAME]],2,FALSE)</f>
        <v>APAC</v>
      </c>
      <c r="G836" s="7" t="str">
        <f>"Q"&amp;ROUNDUP(MONTH(VolByCLient[[#This Row],[Date]])/3,0)&amp;" "&amp;YEAR(VolByCLient[[#This Row],[Date]])</f>
        <v>Q2 2021</v>
      </c>
      <c r="H836" s="7" t="str">
        <f>VLOOKUP(VolByCLient[[#This Row],[INDEX MATCH]],GEONAMES[[GEOID]:[GEONAME]],2,FALSE)</f>
        <v>APAC</v>
      </c>
    </row>
    <row r="837" spans="1:8" x14ac:dyDescent="0.25">
      <c r="A837" t="s">
        <v>39</v>
      </c>
      <c r="B837" s="1">
        <v>44316</v>
      </c>
      <c r="C837" s="6">
        <v>1710</v>
      </c>
      <c r="D837" s="3">
        <f>LEN(VolByCLient[[#This Row],[CLID]])</f>
        <v>7</v>
      </c>
      <c r="E837" s="3" t="str">
        <f>INDEX(Table6[GEOID],MATCH(VolByCLient[CLID],Table6[right],0))</f>
        <v>GEO1002</v>
      </c>
      <c r="F837" s="3" t="str">
        <f>VLOOKUP(VolByCLient[INDEX MATCH],GEONAMES[[#Headers],[#Data],[GEOID]:[GEONAME]],2,FALSE)</f>
        <v>APAC</v>
      </c>
      <c r="G837" s="7" t="str">
        <f>"Q"&amp;ROUNDUP(MONTH(VolByCLient[[#This Row],[Date]])/3,0)&amp;" "&amp;YEAR(VolByCLient[[#This Row],[Date]])</f>
        <v>Q2 2021</v>
      </c>
      <c r="H837" s="7" t="str">
        <f>VLOOKUP(VolByCLient[[#This Row],[INDEX MATCH]],GEONAMES[[GEOID]:[GEONAME]],2,FALSE)</f>
        <v>APAC</v>
      </c>
    </row>
    <row r="838" spans="1:8" x14ac:dyDescent="0.25">
      <c r="A838" t="s">
        <v>39</v>
      </c>
      <c r="B838" s="1">
        <v>44286</v>
      </c>
      <c r="C838" s="6">
        <v>1546</v>
      </c>
      <c r="D838" s="3">
        <f>LEN(VolByCLient[[#This Row],[CLID]])</f>
        <v>7</v>
      </c>
      <c r="E838" s="3" t="str">
        <f>INDEX(Table6[GEOID],MATCH(VolByCLient[CLID],Table6[right],0))</f>
        <v>GEO1002</v>
      </c>
      <c r="F838" s="3" t="str">
        <f>VLOOKUP(VolByCLient[INDEX MATCH],GEONAMES[[#Headers],[#Data],[GEOID]:[GEONAME]],2,FALSE)</f>
        <v>APAC</v>
      </c>
      <c r="G838" s="7" t="str">
        <f>"Q"&amp;ROUNDUP(MONTH(VolByCLient[[#This Row],[Date]])/3,0)&amp;" "&amp;YEAR(VolByCLient[[#This Row],[Date]])</f>
        <v>Q1 2021</v>
      </c>
      <c r="H838" s="7" t="str">
        <f>VLOOKUP(VolByCLient[[#This Row],[INDEX MATCH]],GEONAMES[[GEOID]:[GEONAME]],2,FALSE)</f>
        <v>APAC</v>
      </c>
    </row>
    <row r="839" spans="1:8" x14ac:dyDescent="0.25">
      <c r="A839" t="s">
        <v>39</v>
      </c>
      <c r="B839" s="1">
        <v>44255</v>
      </c>
      <c r="C839" s="6">
        <v>1289</v>
      </c>
      <c r="D839" s="3">
        <f>LEN(VolByCLient[[#This Row],[CLID]])</f>
        <v>7</v>
      </c>
      <c r="E839" s="3" t="str">
        <f>INDEX(Table6[GEOID],MATCH(VolByCLient[CLID],Table6[right],0))</f>
        <v>GEO1002</v>
      </c>
      <c r="F839" s="3" t="str">
        <f>VLOOKUP(VolByCLient[INDEX MATCH],GEONAMES[[#Headers],[#Data],[GEOID]:[GEONAME]],2,FALSE)</f>
        <v>APAC</v>
      </c>
      <c r="G839" s="7" t="str">
        <f>"Q"&amp;ROUNDUP(MONTH(VolByCLient[[#This Row],[Date]])/3,0)&amp;" "&amp;YEAR(VolByCLient[[#This Row],[Date]])</f>
        <v>Q1 2021</v>
      </c>
      <c r="H839" s="7" t="str">
        <f>VLOOKUP(VolByCLient[[#This Row],[INDEX MATCH]],GEONAMES[[GEOID]:[GEONAME]],2,FALSE)</f>
        <v>APAC</v>
      </c>
    </row>
    <row r="840" spans="1:8" x14ac:dyDescent="0.25">
      <c r="A840" t="s">
        <v>39</v>
      </c>
      <c r="B840" s="1">
        <v>44227</v>
      </c>
      <c r="C840" s="6">
        <v>1236</v>
      </c>
      <c r="D840" s="3">
        <f>LEN(VolByCLient[[#This Row],[CLID]])</f>
        <v>7</v>
      </c>
      <c r="E840" s="3" t="str">
        <f>INDEX(Table6[GEOID],MATCH(VolByCLient[CLID],Table6[right],0))</f>
        <v>GEO1002</v>
      </c>
      <c r="F840" s="3" t="str">
        <f>VLOOKUP(VolByCLient[INDEX MATCH],GEONAMES[[#Headers],[#Data],[GEOID]:[GEONAME]],2,FALSE)</f>
        <v>APAC</v>
      </c>
      <c r="G840" s="7" t="str">
        <f>"Q"&amp;ROUNDUP(MONTH(VolByCLient[[#This Row],[Date]])/3,0)&amp;" "&amp;YEAR(VolByCLient[[#This Row],[Date]])</f>
        <v>Q1 2021</v>
      </c>
      <c r="H840" s="7" t="str">
        <f>VLOOKUP(VolByCLient[[#This Row],[INDEX MATCH]],GEONAMES[[GEOID]:[GEONAME]],2,FALSE)</f>
        <v>APAC</v>
      </c>
    </row>
    <row r="841" spans="1:8" x14ac:dyDescent="0.25">
      <c r="A841" t="s">
        <v>47</v>
      </c>
      <c r="B841" s="1">
        <v>43861</v>
      </c>
      <c r="C841" s="6">
        <v>1362</v>
      </c>
      <c r="D841" s="3">
        <f>LEN(VolByCLient[[#This Row],[CLID]])</f>
        <v>7</v>
      </c>
      <c r="E841" s="3" t="str">
        <f>INDEX(Table6[GEOID],MATCH(VolByCLient[CLID],Table6[right],0))</f>
        <v>GEO1001</v>
      </c>
      <c r="F841" s="3" t="str">
        <f>VLOOKUP(VolByCLient[INDEX MATCH],GEONAMES[[#Headers],[#Data],[GEOID]:[GEONAME]],2,FALSE)</f>
        <v>NAM</v>
      </c>
      <c r="G841" s="7" t="str">
        <f>"Q"&amp;ROUNDUP(MONTH(VolByCLient[[#This Row],[Date]])/3,0)&amp;" "&amp;YEAR(VolByCLient[[#This Row],[Date]])</f>
        <v>Q1 2020</v>
      </c>
      <c r="H841" s="7" t="str">
        <f>VLOOKUP(VolByCLient[[#This Row],[INDEX MATCH]],GEONAMES[[GEOID]:[GEONAME]],2,FALSE)</f>
        <v>NAM</v>
      </c>
    </row>
    <row r="842" spans="1:8" x14ac:dyDescent="0.25">
      <c r="A842" t="s">
        <v>47</v>
      </c>
      <c r="B842" s="1">
        <v>43890</v>
      </c>
      <c r="C842" s="6">
        <v>1719</v>
      </c>
      <c r="D842" s="3">
        <f>LEN(VolByCLient[[#This Row],[CLID]])</f>
        <v>7</v>
      </c>
      <c r="E842" s="3" t="str">
        <f>INDEX(Table6[GEOID],MATCH(VolByCLient[CLID],Table6[right],0))</f>
        <v>GEO1001</v>
      </c>
      <c r="F842" s="3" t="str">
        <f>VLOOKUP(VolByCLient[INDEX MATCH],GEONAMES[[#Headers],[#Data],[GEOID]:[GEONAME]],2,FALSE)</f>
        <v>NAM</v>
      </c>
      <c r="G842" s="7" t="str">
        <f>"Q"&amp;ROUNDUP(MONTH(VolByCLient[[#This Row],[Date]])/3,0)&amp;" "&amp;YEAR(VolByCLient[[#This Row],[Date]])</f>
        <v>Q1 2020</v>
      </c>
      <c r="H842" s="7" t="str">
        <f>VLOOKUP(VolByCLient[[#This Row],[INDEX MATCH]],GEONAMES[[GEOID]:[GEONAME]],2,FALSE)</f>
        <v>NAM</v>
      </c>
    </row>
    <row r="843" spans="1:8" x14ac:dyDescent="0.25">
      <c r="A843" t="s">
        <v>47</v>
      </c>
      <c r="B843" s="1">
        <v>43921</v>
      </c>
      <c r="C843" s="6">
        <v>1717</v>
      </c>
      <c r="D843" s="3">
        <f>LEN(VolByCLient[[#This Row],[CLID]])</f>
        <v>7</v>
      </c>
      <c r="E843" s="3" t="str">
        <f>INDEX(Table6[GEOID],MATCH(VolByCLient[CLID],Table6[right],0))</f>
        <v>GEO1001</v>
      </c>
      <c r="F843" s="3" t="str">
        <f>VLOOKUP(VolByCLient[INDEX MATCH],GEONAMES[[#Headers],[#Data],[GEOID]:[GEONAME]],2,FALSE)</f>
        <v>NAM</v>
      </c>
      <c r="G843" s="7" t="str">
        <f>"Q"&amp;ROUNDUP(MONTH(VolByCLient[[#This Row],[Date]])/3,0)&amp;" "&amp;YEAR(VolByCLient[[#This Row],[Date]])</f>
        <v>Q1 2020</v>
      </c>
      <c r="H843" s="7" t="str">
        <f>VLOOKUP(VolByCLient[[#This Row],[INDEX MATCH]],GEONAMES[[GEOID]:[GEONAME]],2,FALSE)</f>
        <v>NAM</v>
      </c>
    </row>
    <row r="844" spans="1:8" x14ac:dyDescent="0.25">
      <c r="A844" t="s">
        <v>47</v>
      </c>
      <c r="B844" s="1">
        <v>43951</v>
      </c>
      <c r="C844" s="6">
        <v>2259</v>
      </c>
      <c r="D844" s="3">
        <f>LEN(VolByCLient[[#This Row],[CLID]])</f>
        <v>7</v>
      </c>
      <c r="E844" s="3" t="str">
        <f>INDEX(Table6[GEOID],MATCH(VolByCLient[CLID],Table6[right],0))</f>
        <v>GEO1001</v>
      </c>
      <c r="F844" s="3" t="str">
        <f>VLOOKUP(VolByCLient[INDEX MATCH],GEONAMES[[#Headers],[#Data],[GEOID]:[GEONAME]],2,FALSE)</f>
        <v>NAM</v>
      </c>
      <c r="G844" s="7" t="str">
        <f>"Q"&amp;ROUNDUP(MONTH(VolByCLient[[#This Row],[Date]])/3,0)&amp;" "&amp;YEAR(VolByCLient[[#This Row],[Date]])</f>
        <v>Q2 2020</v>
      </c>
      <c r="H844" s="7" t="str">
        <f>VLOOKUP(VolByCLient[[#This Row],[INDEX MATCH]],GEONAMES[[GEOID]:[GEONAME]],2,FALSE)</f>
        <v>NAM</v>
      </c>
    </row>
    <row r="845" spans="1:8" x14ac:dyDescent="0.25">
      <c r="A845" t="s">
        <v>47</v>
      </c>
      <c r="B845" s="1">
        <v>43982</v>
      </c>
      <c r="C845" s="6">
        <v>1898</v>
      </c>
      <c r="D845" s="3">
        <f>LEN(VolByCLient[[#This Row],[CLID]])</f>
        <v>7</v>
      </c>
      <c r="E845" s="3" t="str">
        <f>INDEX(Table6[GEOID],MATCH(VolByCLient[CLID],Table6[right],0))</f>
        <v>GEO1001</v>
      </c>
      <c r="F845" s="3" t="str">
        <f>VLOOKUP(VolByCLient[INDEX MATCH],GEONAMES[[#Headers],[#Data],[GEOID]:[GEONAME]],2,FALSE)</f>
        <v>NAM</v>
      </c>
      <c r="G845" s="7" t="str">
        <f>"Q"&amp;ROUNDUP(MONTH(VolByCLient[[#This Row],[Date]])/3,0)&amp;" "&amp;YEAR(VolByCLient[[#This Row],[Date]])</f>
        <v>Q2 2020</v>
      </c>
      <c r="H845" s="7" t="str">
        <f>VLOOKUP(VolByCLient[[#This Row],[INDEX MATCH]],GEONAMES[[GEOID]:[GEONAME]],2,FALSE)</f>
        <v>NAM</v>
      </c>
    </row>
    <row r="846" spans="1:8" x14ac:dyDescent="0.25">
      <c r="A846" t="s">
        <v>47</v>
      </c>
      <c r="B846" s="1">
        <v>44012</v>
      </c>
      <c r="C846" s="6">
        <v>1539</v>
      </c>
      <c r="D846" s="3">
        <f>LEN(VolByCLient[[#This Row],[CLID]])</f>
        <v>7</v>
      </c>
      <c r="E846" s="3" t="str">
        <f>INDEX(Table6[GEOID],MATCH(VolByCLient[CLID],Table6[right],0))</f>
        <v>GEO1001</v>
      </c>
      <c r="F846" s="3" t="str">
        <f>VLOOKUP(VolByCLient[INDEX MATCH],GEONAMES[[#Headers],[#Data],[GEOID]:[GEONAME]],2,FALSE)</f>
        <v>NAM</v>
      </c>
      <c r="G846" s="7" t="str">
        <f>"Q"&amp;ROUNDUP(MONTH(VolByCLient[[#This Row],[Date]])/3,0)&amp;" "&amp;YEAR(VolByCLient[[#This Row],[Date]])</f>
        <v>Q2 2020</v>
      </c>
      <c r="H846" s="7" t="str">
        <f>VLOOKUP(VolByCLient[[#This Row],[INDEX MATCH]],GEONAMES[[GEOID]:[GEONAME]],2,FALSE)</f>
        <v>NAM</v>
      </c>
    </row>
    <row r="847" spans="1:8" x14ac:dyDescent="0.25">
      <c r="A847" t="s">
        <v>47</v>
      </c>
      <c r="B847" s="1">
        <v>44043</v>
      </c>
      <c r="C847" s="6">
        <v>1180</v>
      </c>
      <c r="D847" s="3">
        <f>LEN(VolByCLient[[#This Row],[CLID]])</f>
        <v>7</v>
      </c>
      <c r="E847" s="3" t="str">
        <f>INDEX(Table6[GEOID],MATCH(VolByCLient[CLID],Table6[right],0))</f>
        <v>GEO1001</v>
      </c>
      <c r="F847" s="3" t="str">
        <f>VLOOKUP(VolByCLient[INDEX MATCH],GEONAMES[[#Headers],[#Data],[GEOID]:[GEONAME]],2,FALSE)</f>
        <v>NAM</v>
      </c>
      <c r="G847" s="7" t="str">
        <f>"Q"&amp;ROUNDUP(MONTH(VolByCLient[[#This Row],[Date]])/3,0)&amp;" "&amp;YEAR(VolByCLient[[#This Row],[Date]])</f>
        <v>Q3 2020</v>
      </c>
      <c r="H847" s="7" t="str">
        <f>VLOOKUP(VolByCLient[[#This Row],[INDEX MATCH]],GEONAMES[[GEOID]:[GEONAME]],2,FALSE)</f>
        <v>NAM</v>
      </c>
    </row>
    <row r="848" spans="1:8" x14ac:dyDescent="0.25">
      <c r="A848" t="s">
        <v>47</v>
      </c>
      <c r="B848" s="1">
        <v>44074</v>
      </c>
      <c r="C848" s="6">
        <v>1175</v>
      </c>
      <c r="D848" s="3">
        <f>LEN(VolByCLient[[#This Row],[CLID]])</f>
        <v>7</v>
      </c>
      <c r="E848" s="3" t="str">
        <f>INDEX(Table6[GEOID],MATCH(VolByCLient[CLID],Table6[right],0))</f>
        <v>GEO1001</v>
      </c>
      <c r="F848" s="3" t="str">
        <f>VLOOKUP(VolByCLient[INDEX MATCH],GEONAMES[[#Headers],[#Data],[GEOID]:[GEONAME]],2,FALSE)</f>
        <v>NAM</v>
      </c>
      <c r="G848" s="7" t="str">
        <f>"Q"&amp;ROUNDUP(MONTH(VolByCLient[[#This Row],[Date]])/3,0)&amp;" "&amp;YEAR(VolByCLient[[#This Row],[Date]])</f>
        <v>Q3 2020</v>
      </c>
      <c r="H848" s="7" t="str">
        <f>VLOOKUP(VolByCLient[[#This Row],[INDEX MATCH]],GEONAMES[[GEOID]:[GEONAME]],2,FALSE)</f>
        <v>NAM</v>
      </c>
    </row>
    <row r="849" spans="1:8" x14ac:dyDescent="0.25">
      <c r="A849" t="s">
        <v>47</v>
      </c>
      <c r="B849" s="1">
        <v>44104</v>
      </c>
      <c r="C849" s="6">
        <v>999</v>
      </c>
      <c r="D849" s="3">
        <f>LEN(VolByCLient[[#This Row],[CLID]])</f>
        <v>7</v>
      </c>
      <c r="E849" s="3" t="str">
        <f>INDEX(Table6[GEOID],MATCH(VolByCLient[CLID],Table6[right],0))</f>
        <v>GEO1001</v>
      </c>
      <c r="F849" s="3" t="str">
        <f>VLOOKUP(VolByCLient[INDEX MATCH],GEONAMES[[#Headers],[#Data],[GEOID]:[GEONAME]],2,FALSE)</f>
        <v>NAM</v>
      </c>
      <c r="G849" s="7" t="str">
        <f>"Q"&amp;ROUNDUP(MONTH(VolByCLient[[#This Row],[Date]])/3,0)&amp;" "&amp;YEAR(VolByCLient[[#This Row],[Date]])</f>
        <v>Q3 2020</v>
      </c>
      <c r="H849" s="7" t="str">
        <f>VLOOKUP(VolByCLient[[#This Row],[INDEX MATCH]],GEONAMES[[GEOID]:[GEONAME]],2,FALSE)</f>
        <v>NAM</v>
      </c>
    </row>
    <row r="850" spans="1:8" x14ac:dyDescent="0.25">
      <c r="A850" t="s">
        <v>47</v>
      </c>
      <c r="B850" s="1">
        <v>44135</v>
      </c>
      <c r="C850" s="6">
        <v>1361</v>
      </c>
      <c r="D850" s="3">
        <f>LEN(VolByCLient[[#This Row],[CLID]])</f>
        <v>7</v>
      </c>
      <c r="E850" s="3" t="str">
        <f>INDEX(Table6[GEOID],MATCH(VolByCLient[CLID],Table6[right],0))</f>
        <v>GEO1001</v>
      </c>
      <c r="F850" s="3" t="str">
        <f>VLOOKUP(VolByCLient[INDEX MATCH],GEONAMES[[#Headers],[#Data],[GEOID]:[GEONAME]],2,FALSE)</f>
        <v>NAM</v>
      </c>
      <c r="G850" s="7" t="str">
        <f>"Q"&amp;ROUNDUP(MONTH(VolByCLient[[#This Row],[Date]])/3,0)&amp;" "&amp;YEAR(VolByCLient[[#This Row],[Date]])</f>
        <v>Q4 2020</v>
      </c>
      <c r="H850" s="7" t="str">
        <f>VLOOKUP(VolByCLient[[#This Row],[INDEX MATCH]],GEONAMES[[GEOID]:[GEONAME]],2,FALSE)</f>
        <v>NAM</v>
      </c>
    </row>
    <row r="851" spans="1:8" x14ac:dyDescent="0.25">
      <c r="A851" t="s">
        <v>47</v>
      </c>
      <c r="B851" s="1">
        <v>44165</v>
      </c>
      <c r="C851" s="6">
        <v>1358</v>
      </c>
      <c r="D851" s="3">
        <f>LEN(VolByCLient[[#This Row],[CLID]])</f>
        <v>7</v>
      </c>
      <c r="E851" s="3" t="str">
        <f>INDEX(Table6[GEOID],MATCH(VolByCLient[CLID],Table6[right],0))</f>
        <v>GEO1001</v>
      </c>
      <c r="F851" s="3" t="str">
        <f>VLOOKUP(VolByCLient[INDEX MATCH],GEONAMES[[#Headers],[#Data],[GEOID]:[GEONAME]],2,FALSE)</f>
        <v>NAM</v>
      </c>
      <c r="G851" s="7" t="str">
        <f>"Q"&amp;ROUNDUP(MONTH(VolByCLient[[#This Row],[Date]])/3,0)&amp;" "&amp;YEAR(VolByCLient[[#This Row],[Date]])</f>
        <v>Q4 2020</v>
      </c>
      <c r="H851" s="7" t="str">
        <f>VLOOKUP(VolByCLient[[#This Row],[INDEX MATCH]],GEONAMES[[GEOID]:[GEONAME]],2,FALSE)</f>
        <v>NAM</v>
      </c>
    </row>
    <row r="852" spans="1:8" x14ac:dyDescent="0.25">
      <c r="A852" t="s">
        <v>47</v>
      </c>
      <c r="B852" s="1">
        <v>44196</v>
      </c>
      <c r="C852" s="6">
        <v>1542</v>
      </c>
      <c r="D852" s="3">
        <f>LEN(VolByCLient[[#This Row],[CLID]])</f>
        <v>7</v>
      </c>
      <c r="E852" s="3" t="str">
        <f>INDEX(Table6[GEOID],MATCH(VolByCLient[CLID],Table6[right],0))</f>
        <v>GEO1001</v>
      </c>
      <c r="F852" s="3" t="str">
        <f>VLOOKUP(VolByCLient[INDEX MATCH],GEONAMES[[#Headers],[#Data],[GEOID]:[GEONAME]],2,FALSE)</f>
        <v>NAM</v>
      </c>
      <c r="G852" s="7" t="str">
        <f>"Q"&amp;ROUNDUP(MONTH(VolByCLient[[#This Row],[Date]])/3,0)&amp;" "&amp;YEAR(VolByCLient[[#This Row],[Date]])</f>
        <v>Q4 2020</v>
      </c>
      <c r="H852" s="7" t="str">
        <f>VLOOKUP(VolByCLient[[#This Row],[INDEX MATCH]],GEONAMES[[GEOID]:[GEONAME]],2,FALSE)</f>
        <v>NAM</v>
      </c>
    </row>
    <row r="853" spans="1:8" x14ac:dyDescent="0.25">
      <c r="A853" t="s">
        <v>47</v>
      </c>
      <c r="B853" s="1">
        <v>44377</v>
      </c>
      <c r="C853" s="6">
        <v>1553</v>
      </c>
      <c r="D853" s="3">
        <f>LEN(VolByCLient[[#This Row],[CLID]])</f>
        <v>7</v>
      </c>
      <c r="E853" s="3" t="str">
        <f>INDEX(Table6[GEOID],MATCH(VolByCLient[CLID],Table6[right],0))</f>
        <v>GEO1001</v>
      </c>
      <c r="F853" s="3" t="str">
        <f>VLOOKUP(VolByCLient[INDEX MATCH],GEONAMES[[#Headers],[#Data],[GEOID]:[GEONAME]],2,FALSE)</f>
        <v>NAM</v>
      </c>
      <c r="G853" s="7" t="str">
        <f>"Q"&amp;ROUNDUP(MONTH(VolByCLient[[#This Row],[Date]])/3,0)&amp;" "&amp;YEAR(VolByCLient[[#This Row],[Date]])</f>
        <v>Q2 2021</v>
      </c>
      <c r="H853" s="7" t="str">
        <f>VLOOKUP(VolByCLient[[#This Row],[INDEX MATCH]],GEONAMES[[GEOID]:[GEONAME]],2,FALSE)</f>
        <v>NAM</v>
      </c>
    </row>
    <row r="854" spans="1:8" x14ac:dyDescent="0.25">
      <c r="A854" t="s">
        <v>47</v>
      </c>
      <c r="B854" s="1">
        <v>44347</v>
      </c>
      <c r="C854" s="6">
        <v>1998</v>
      </c>
      <c r="D854" s="3">
        <f>LEN(VolByCLient[[#This Row],[CLID]])</f>
        <v>7</v>
      </c>
      <c r="E854" s="3" t="str">
        <f>INDEX(Table6[GEOID],MATCH(VolByCLient[CLID],Table6[right],0))</f>
        <v>GEO1001</v>
      </c>
      <c r="F854" s="3" t="str">
        <f>VLOOKUP(VolByCLient[INDEX MATCH],GEONAMES[[#Headers],[#Data],[GEOID]:[GEONAME]],2,FALSE)</f>
        <v>NAM</v>
      </c>
      <c r="G854" s="7" t="str">
        <f>"Q"&amp;ROUNDUP(MONTH(VolByCLient[[#This Row],[Date]])/3,0)&amp;" "&amp;YEAR(VolByCLient[[#This Row],[Date]])</f>
        <v>Q2 2021</v>
      </c>
      <c r="H854" s="7" t="str">
        <f>VLOOKUP(VolByCLient[[#This Row],[INDEX MATCH]],GEONAMES[[GEOID]:[GEONAME]],2,FALSE)</f>
        <v>NAM</v>
      </c>
    </row>
    <row r="855" spans="1:8" x14ac:dyDescent="0.25">
      <c r="A855" t="s">
        <v>47</v>
      </c>
      <c r="B855" s="1">
        <v>44316</v>
      </c>
      <c r="C855" s="6">
        <v>2309</v>
      </c>
      <c r="D855" s="3">
        <f>LEN(VolByCLient[[#This Row],[CLID]])</f>
        <v>7</v>
      </c>
      <c r="E855" s="3" t="str">
        <f>INDEX(Table6[GEOID],MATCH(VolByCLient[CLID],Table6[right],0))</f>
        <v>GEO1001</v>
      </c>
      <c r="F855" s="3" t="str">
        <f>VLOOKUP(VolByCLient[INDEX MATCH],GEONAMES[[#Headers],[#Data],[GEOID]:[GEONAME]],2,FALSE)</f>
        <v>NAM</v>
      </c>
      <c r="G855" s="7" t="str">
        <f>"Q"&amp;ROUNDUP(MONTH(VolByCLient[[#This Row],[Date]])/3,0)&amp;" "&amp;YEAR(VolByCLient[[#This Row],[Date]])</f>
        <v>Q2 2021</v>
      </c>
      <c r="H855" s="7" t="str">
        <f>VLOOKUP(VolByCLient[[#This Row],[INDEX MATCH]],GEONAMES[[GEOID]:[GEONAME]],2,FALSE)</f>
        <v>NAM</v>
      </c>
    </row>
    <row r="856" spans="1:8" x14ac:dyDescent="0.25">
      <c r="A856" t="s">
        <v>47</v>
      </c>
      <c r="B856" s="1">
        <v>44286</v>
      </c>
      <c r="C856" s="6">
        <v>1701</v>
      </c>
      <c r="D856" s="3">
        <f>LEN(VolByCLient[[#This Row],[CLID]])</f>
        <v>7</v>
      </c>
      <c r="E856" s="3" t="str">
        <f>INDEX(Table6[GEOID],MATCH(VolByCLient[CLID],Table6[right],0))</f>
        <v>GEO1001</v>
      </c>
      <c r="F856" s="3" t="str">
        <f>VLOOKUP(VolByCLient[INDEX MATCH],GEONAMES[[#Headers],[#Data],[GEOID]:[GEONAME]],2,FALSE)</f>
        <v>NAM</v>
      </c>
      <c r="G856" s="7" t="str">
        <f>"Q"&amp;ROUNDUP(MONTH(VolByCLient[[#This Row],[Date]])/3,0)&amp;" "&amp;YEAR(VolByCLient[[#This Row],[Date]])</f>
        <v>Q1 2021</v>
      </c>
      <c r="H856" s="7" t="str">
        <f>VLOOKUP(VolByCLient[[#This Row],[INDEX MATCH]],GEONAMES[[GEOID]:[GEONAME]],2,FALSE)</f>
        <v>NAM</v>
      </c>
    </row>
    <row r="857" spans="1:8" x14ac:dyDescent="0.25">
      <c r="A857" t="s">
        <v>47</v>
      </c>
      <c r="B857" s="1">
        <v>44255</v>
      </c>
      <c r="C857" s="6">
        <v>1790</v>
      </c>
      <c r="D857" s="3">
        <f>LEN(VolByCLient[[#This Row],[CLID]])</f>
        <v>7</v>
      </c>
      <c r="E857" s="3" t="str">
        <f>INDEX(Table6[GEOID],MATCH(VolByCLient[CLID],Table6[right],0))</f>
        <v>GEO1001</v>
      </c>
      <c r="F857" s="3" t="str">
        <f>VLOOKUP(VolByCLient[INDEX MATCH],GEONAMES[[#Headers],[#Data],[GEOID]:[GEONAME]],2,FALSE)</f>
        <v>NAM</v>
      </c>
      <c r="G857" s="7" t="str">
        <f>"Q"&amp;ROUNDUP(MONTH(VolByCLient[[#This Row],[Date]])/3,0)&amp;" "&amp;YEAR(VolByCLient[[#This Row],[Date]])</f>
        <v>Q1 2021</v>
      </c>
      <c r="H857" s="7" t="str">
        <f>VLOOKUP(VolByCLient[[#This Row],[INDEX MATCH]],GEONAMES[[GEOID]:[GEONAME]],2,FALSE)</f>
        <v>NAM</v>
      </c>
    </row>
    <row r="858" spans="1:8" x14ac:dyDescent="0.25">
      <c r="A858" t="s">
        <v>47</v>
      </c>
      <c r="B858" s="1">
        <v>44227</v>
      </c>
      <c r="C858" s="6">
        <v>1353</v>
      </c>
      <c r="D858" s="3">
        <f>LEN(VolByCLient[[#This Row],[CLID]])</f>
        <v>7</v>
      </c>
      <c r="E858" s="3" t="str">
        <f>INDEX(Table6[GEOID],MATCH(VolByCLient[CLID],Table6[right],0))</f>
        <v>GEO1001</v>
      </c>
      <c r="F858" s="3" t="str">
        <f>VLOOKUP(VolByCLient[INDEX MATCH],GEONAMES[[#Headers],[#Data],[GEOID]:[GEONAME]],2,FALSE)</f>
        <v>NAM</v>
      </c>
      <c r="G858" s="7" t="str">
        <f>"Q"&amp;ROUNDUP(MONTH(VolByCLient[[#This Row],[Date]])/3,0)&amp;" "&amp;YEAR(VolByCLient[[#This Row],[Date]])</f>
        <v>Q1 2021</v>
      </c>
      <c r="H858" s="7" t="str">
        <f>VLOOKUP(VolByCLient[[#This Row],[INDEX MATCH]],GEONAMES[[GEOID]:[GEONAME]],2,FALSE)</f>
        <v>NAM</v>
      </c>
    </row>
    <row r="859" spans="1:8" x14ac:dyDescent="0.25">
      <c r="A859" t="s">
        <v>1</v>
      </c>
      <c r="B859" s="1">
        <v>43861</v>
      </c>
      <c r="C859" s="6">
        <v>28034</v>
      </c>
      <c r="D859" s="3">
        <f>LEN(VolByCLient[[#This Row],[CLID]])</f>
        <v>7</v>
      </c>
      <c r="E859" s="3" t="str">
        <f>INDEX(Table6[GEOID],MATCH(VolByCLient[CLID],Table6[right],0))</f>
        <v>GEO1001</v>
      </c>
      <c r="F859" s="3" t="str">
        <f>VLOOKUP(VolByCLient[INDEX MATCH],GEONAMES[[#Headers],[#Data],[GEOID]:[GEONAME]],2,FALSE)</f>
        <v>NAM</v>
      </c>
      <c r="G859" s="7" t="str">
        <f>"Q"&amp;ROUNDUP(MONTH(VolByCLient[[#This Row],[Date]])/3,0)&amp;" "&amp;YEAR(VolByCLient[[#This Row],[Date]])</f>
        <v>Q1 2020</v>
      </c>
      <c r="H859" s="7" t="str">
        <f>VLOOKUP(VolByCLient[[#This Row],[INDEX MATCH]],GEONAMES[[GEOID]:[GEONAME]],2,FALSE)</f>
        <v>NAM</v>
      </c>
    </row>
    <row r="860" spans="1:8" x14ac:dyDescent="0.25">
      <c r="A860" t="s">
        <v>1</v>
      </c>
      <c r="B860" s="1">
        <v>43890</v>
      </c>
      <c r="C860" s="6">
        <v>24922</v>
      </c>
      <c r="D860" s="3">
        <f>LEN(VolByCLient[[#This Row],[CLID]])</f>
        <v>7</v>
      </c>
      <c r="E860" s="3" t="str">
        <f>INDEX(Table6[GEOID],MATCH(VolByCLient[CLID],Table6[right],0))</f>
        <v>GEO1001</v>
      </c>
      <c r="F860" s="3" t="str">
        <f>VLOOKUP(VolByCLient[INDEX MATCH],GEONAMES[[#Headers],[#Data],[GEOID]:[GEONAME]],2,FALSE)</f>
        <v>NAM</v>
      </c>
      <c r="G860" s="7" t="str">
        <f>"Q"&amp;ROUNDUP(MONTH(VolByCLient[[#This Row],[Date]])/3,0)&amp;" "&amp;YEAR(VolByCLient[[#This Row],[Date]])</f>
        <v>Q1 2020</v>
      </c>
      <c r="H860" s="7" t="str">
        <f>VLOOKUP(VolByCLient[[#This Row],[INDEX MATCH]],GEONAMES[[GEOID]:[GEONAME]],2,FALSE)</f>
        <v>NAM</v>
      </c>
    </row>
    <row r="861" spans="1:8" x14ac:dyDescent="0.25">
      <c r="A861" t="s">
        <v>1</v>
      </c>
      <c r="B861" s="1">
        <v>43921</v>
      </c>
      <c r="C861" s="6">
        <v>34268</v>
      </c>
      <c r="D861" s="3">
        <f>LEN(VolByCLient[[#This Row],[CLID]])</f>
        <v>7</v>
      </c>
      <c r="E861" s="3" t="str">
        <f>INDEX(Table6[GEOID],MATCH(VolByCLient[CLID],Table6[right],0))</f>
        <v>GEO1001</v>
      </c>
      <c r="F861" s="3" t="str">
        <f>VLOOKUP(VolByCLient[INDEX MATCH],GEONAMES[[#Headers],[#Data],[GEOID]:[GEONAME]],2,FALSE)</f>
        <v>NAM</v>
      </c>
      <c r="G861" s="7" t="str">
        <f>"Q"&amp;ROUNDUP(MONTH(VolByCLient[[#This Row],[Date]])/3,0)&amp;" "&amp;YEAR(VolByCLient[[#This Row],[Date]])</f>
        <v>Q1 2020</v>
      </c>
      <c r="H861" s="7" t="str">
        <f>VLOOKUP(VolByCLient[[#This Row],[INDEX MATCH]],GEONAMES[[GEOID]:[GEONAME]],2,FALSE)</f>
        <v>NAM</v>
      </c>
    </row>
    <row r="862" spans="1:8" x14ac:dyDescent="0.25">
      <c r="A862" t="s">
        <v>1</v>
      </c>
      <c r="B862" s="1">
        <v>43951</v>
      </c>
      <c r="C862" s="6">
        <v>34268</v>
      </c>
      <c r="D862" s="3">
        <f>LEN(VolByCLient[[#This Row],[CLID]])</f>
        <v>7</v>
      </c>
      <c r="E862" s="3" t="str">
        <f>INDEX(Table6[GEOID],MATCH(VolByCLient[CLID],Table6[right],0))</f>
        <v>GEO1001</v>
      </c>
      <c r="F862" s="3" t="str">
        <f>VLOOKUP(VolByCLient[INDEX MATCH],GEONAMES[[#Headers],[#Data],[GEOID]:[GEONAME]],2,FALSE)</f>
        <v>NAM</v>
      </c>
      <c r="G862" s="7" t="str">
        <f>"Q"&amp;ROUNDUP(MONTH(VolByCLient[[#This Row],[Date]])/3,0)&amp;" "&amp;YEAR(VolByCLient[[#This Row],[Date]])</f>
        <v>Q2 2020</v>
      </c>
      <c r="H862" s="7" t="str">
        <f>VLOOKUP(VolByCLient[[#This Row],[INDEX MATCH]],GEONAMES[[GEOID]:[GEONAME]],2,FALSE)</f>
        <v>NAM</v>
      </c>
    </row>
    <row r="863" spans="1:8" x14ac:dyDescent="0.25">
      <c r="A863" t="s">
        <v>1</v>
      </c>
      <c r="B863" s="1">
        <v>43982</v>
      </c>
      <c r="C863" s="6">
        <v>37380</v>
      </c>
      <c r="D863" s="3">
        <f>LEN(VolByCLient[[#This Row],[CLID]])</f>
        <v>7</v>
      </c>
      <c r="E863" s="3" t="str">
        <f>INDEX(Table6[GEOID],MATCH(VolByCLient[CLID],Table6[right],0))</f>
        <v>GEO1001</v>
      </c>
      <c r="F863" s="3" t="str">
        <f>VLOOKUP(VolByCLient[INDEX MATCH],GEONAMES[[#Headers],[#Data],[GEOID]:[GEONAME]],2,FALSE)</f>
        <v>NAM</v>
      </c>
      <c r="G863" s="7" t="str">
        <f>"Q"&amp;ROUNDUP(MONTH(VolByCLient[[#This Row],[Date]])/3,0)&amp;" "&amp;YEAR(VolByCLient[[#This Row],[Date]])</f>
        <v>Q2 2020</v>
      </c>
      <c r="H863" s="7" t="str">
        <f>VLOOKUP(VolByCLient[[#This Row],[INDEX MATCH]],GEONAMES[[GEOID]:[GEONAME]],2,FALSE)</f>
        <v>NAM</v>
      </c>
    </row>
    <row r="864" spans="1:8" x14ac:dyDescent="0.25">
      <c r="A864" t="s">
        <v>1</v>
      </c>
      <c r="B864" s="1">
        <v>44012</v>
      </c>
      <c r="C864" s="6">
        <v>21809</v>
      </c>
      <c r="D864" s="3">
        <f>LEN(VolByCLient[[#This Row],[CLID]])</f>
        <v>7</v>
      </c>
      <c r="E864" s="3" t="str">
        <f>INDEX(Table6[GEOID],MATCH(VolByCLient[CLID],Table6[right],0))</f>
        <v>GEO1001</v>
      </c>
      <c r="F864" s="3" t="str">
        <f>VLOOKUP(VolByCLient[INDEX MATCH],GEONAMES[[#Headers],[#Data],[GEOID]:[GEONAME]],2,FALSE)</f>
        <v>NAM</v>
      </c>
      <c r="G864" s="7" t="str">
        <f>"Q"&amp;ROUNDUP(MONTH(VolByCLient[[#This Row],[Date]])/3,0)&amp;" "&amp;YEAR(VolByCLient[[#This Row],[Date]])</f>
        <v>Q2 2020</v>
      </c>
      <c r="H864" s="7" t="str">
        <f>VLOOKUP(VolByCLient[[#This Row],[INDEX MATCH]],GEONAMES[[GEOID]:[GEONAME]],2,FALSE)</f>
        <v>NAM</v>
      </c>
    </row>
    <row r="865" spans="1:8" x14ac:dyDescent="0.25">
      <c r="A865" t="s">
        <v>1</v>
      </c>
      <c r="B865" s="1">
        <v>44043</v>
      </c>
      <c r="C865" s="6">
        <v>24920</v>
      </c>
      <c r="D865" s="3">
        <f>LEN(VolByCLient[[#This Row],[CLID]])</f>
        <v>7</v>
      </c>
      <c r="E865" s="3" t="str">
        <f>INDEX(Table6[GEOID],MATCH(VolByCLient[CLID],Table6[right],0))</f>
        <v>GEO1001</v>
      </c>
      <c r="F865" s="3" t="str">
        <f>VLOOKUP(VolByCLient[INDEX MATCH],GEONAMES[[#Headers],[#Data],[GEOID]:[GEONAME]],2,FALSE)</f>
        <v>NAM</v>
      </c>
      <c r="G865" s="7" t="str">
        <f>"Q"&amp;ROUNDUP(MONTH(VolByCLient[[#This Row],[Date]])/3,0)&amp;" "&amp;YEAR(VolByCLient[[#This Row],[Date]])</f>
        <v>Q3 2020</v>
      </c>
      <c r="H865" s="7" t="str">
        <f>VLOOKUP(VolByCLient[[#This Row],[INDEX MATCH]],GEONAMES[[GEOID]:[GEONAME]],2,FALSE)</f>
        <v>NAM</v>
      </c>
    </row>
    <row r="866" spans="1:8" x14ac:dyDescent="0.25">
      <c r="A866" t="s">
        <v>1</v>
      </c>
      <c r="B866" s="1">
        <v>44074</v>
      </c>
      <c r="C866" s="6">
        <v>15576</v>
      </c>
      <c r="D866" s="3">
        <f>LEN(VolByCLient[[#This Row],[CLID]])</f>
        <v>7</v>
      </c>
      <c r="E866" s="3" t="str">
        <f>INDEX(Table6[GEOID],MATCH(VolByCLient[CLID],Table6[right],0))</f>
        <v>GEO1001</v>
      </c>
      <c r="F866" s="3" t="str">
        <f>VLOOKUP(VolByCLient[INDEX MATCH],GEONAMES[[#Headers],[#Data],[GEOID]:[GEONAME]],2,FALSE)</f>
        <v>NAM</v>
      </c>
      <c r="G866" s="7" t="str">
        <f>"Q"&amp;ROUNDUP(MONTH(VolByCLient[[#This Row],[Date]])/3,0)&amp;" "&amp;YEAR(VolByCLient[[#This Row],[Date]])</f>
        <v>Q3 2020</v>
      </c>
      <c r="H866" s="7" t="str">
        <f>VLOOKUP(VolByCLient[[#This Row],[INDEX MATCH]],GEONAMES[[GEOID]:[GEONAME]],2,FALSE)</f>
        <v>NAM</v>
      </c>
    </row>
    <row r="867" spans="1:8" x14ac:dyDescent="0.25">
      <c r="A867" t="s">
        <v>1</v>
      </c>
      <c r="B867" s="1">
        <v>44104</v>
      </c>
      <c r="C867" s="6">
        <v>21809</v>
      </c>
      <c r="D867" s="3">
        <f>LEN(VolByCLient[[#This Row],[CLID]])</f>
        <v>7</v>
      </c>
      <c r="E867" s="3" t="str">
        <f>INDEX(Table6[GEOID],MATCH(VolByCLient[CLID],Table6[right],0))</f>
        <v>GEO1001</v>
      </c>
      <c r="F867" s="3" t="str">
        <f>VLOOKUP(VolByCLient[INDEX MATCH],GEONAMES[[#Headers],[#Data],[GEOID]:[GEONAME]],2,FALSE)</f>
        <v>NAM</v>
      </c>
      <c r="G867" s="7" t="str">
        <f>"Q"&amp;ROUNDUP(MONTH(VolByCLient[[#This Row],[Date]])/3,0)&amp;" "&amp;YEAR(VolByCLient[[#This Row],[Date]])</f>
        <v>Q3 2020</v>
      </c>
      <c r="H867" s="7" t="str">
        <f>VLOOKUP(VolByCLient[[#This Row],[INDEX MATCH]],GEONAMES[[GEOID]:[GEONAME]],2,FALSE)</f>
        <v>NAM</v>
      </c>
    </row>
    <row r="868" spans="1:8" x14ac:dyDescent="0.25">
      <c r="A868" t="s">
        <v>1</v>
      </c>
      <c r="B868" s="1">
        <v>44135</v>
      </c>
      <c r="C868" s="6">
        <v>18694</v>
      </c>
      <c r="D868" s="3">
        <f>LEN(VolByCLient[[#This Row],[CLID]])</f>
        <v>7</v>
      </c>
      <c r="E868" s="3" t="str">
        <f>INDEX(Table6[GEOID],MATCH(VolByCLient[CLID],Table6[right],0))</f>
        <v>GEO1001</v>
      </c>
      <c r="F868" s="3" t="str">
        <f>VLOOKUP(VolByCLient[INDEX MATCH],GEONAMES[[#Headers],[#Data],[GEOID]:[GEONAME]],2,FALSE)</f>
        <v>NAM</v>
      </c>
      <c r="G868" s="7" t="str">
        <f>"Q"&amp;ROUNDUP(MONTH(VolByCLient[[#This Row],[Date]])/3,0)&amp;" "&amp;YEAR(VolByCLient[[#This Row],[Date]])</f>
        <v>Q4 2020</v>
      </c>
      <c r="H868" s="7" t="str">
        <f>VLOOKUP(VolByCLient[[#This Row],[INDEX MATCH]],GEONAMES[[GEOID]:[GEONAME]],2,FALSE)</f>
        <v>NAM</v>
      </c>
    </row>
    <row r="869" spans="1:8" x14ac:dyDescent="0.25">
      <c r="A869" t="s">
        <v>1</v>
      </c>
      <c r="B869" s="1">
        <v>44165</v>
      </c>
      <c r="C869" s="6">
        <v>28037</v>
      </c>
      <c r="D869" s="3">
        <f>LEN(VolByCLient[[#This Row],[CLID]])</f>
        <v>7</v>
      </c>
      <c r="E869" s="3" t="str">
        <f>INDEX(Table6[GEOID],MATCH(VolByCLient[CLID],Table6[right],0))</f>
        <v>GEO1001</v>
      </c>
      <c r="F869" s="3" t="str">
        <f>VLOOKUP(VolByCLient[INDEX MATCH],GEONAMES[[#Headers],[#Data],[GEOID]:[GEONAME]],2,FALSE)</f>
        <v>NAM</v>
      </c>
      <c r="G869" s="7" t="str">
        <f>"Q"&amp;ROUNDUP(MONTH(VolByCLient[[#This Row],[Date]])/3,0)&amp;" "&amp;YEAR(VolByCLient[[#This Row],[Date]])</f>
        <v>Q4 2020</v>
      </c>
      <c r="H869" s="7" t="str">
        <f>VLOOKUP(VolByCLient[[#This Row],[INDEX MATCH]],GEONAMES[[GEOID]:[GEONAME]],2,FALSE)</f>
        <v>NAM</v>
      </c>
    </row>
    <row r="870" spans="1:8" x14ac:dyDescent="0.25">
      <c r="A870" t="s">
        <v>1</v>
      </c>
      <c r="B870" s="1">
        <v>44196</v>
      </c>
      <c r="C870" s="6">
        <v>21809</v>
      </c>
      <c r="D870" s="3">
        <f>LEN(VolByCLient[[#This Row],[CLID]])</f>
        <v>7</v>
      </c>
      <c r="E870" s="3" t="str">
        <f>INDEX(Table6[GEOID],MATCH(VolByCLient[CLID],Table6[right],0))</f>
        <v>GEO1001</v>
      </c>
      <c r="F870" s="3" t="str">
        <f>VLOOKUP(VolByCLient[INDEX MATCH],GEONAMES[[#Headers],[#Data],[GEOID]:[GEONAME]],2,FALSE)</f>
        <v>NAM</v>
      </c>
      <c r="G870" s="7" t="str">
        <f>"Q"&amp;ROUNDUP(MONTH(VolByCLient[[#This Row],[Date]])/3,0)&amp;" "&amp;YEAR(VolByCLient[[#This Row],[Date]])</f>
        <v>Q4 2020</v>
      </c>
      <c r="H870" s="7" t="str">
        <f>VLOOKUP(VolByCLient[[#This Row],[INDEX MATCH]],GEONAMES[[GEOID]:[GEONAME]],2,FALSE)</f>
        <v>NAM</v>
      </c>
    </row>
    <row r="871" spans="1:8" x14ac:dyDescent="0.25">
      <c r="A871" t="s">
        <v>1</v>
      </c>
      <c r="B871" s="1">
        <v>44377</v>
      </c>
      <c r="C871" s="6">
        <v>22463</v>
      </c>
      <c r="D871" s="3">
        <f>LEN(VolByCLient[[#This Row],[CLID]])</f>
        <v>7</v>
      </c>
      <c r="E871" s="3" t="str">
        <f>INDEX(Table6[GEOID],MATCH(VolByCLient[CLID],Table6[right],0))</f>
        <v>GEO1001</v>
      </c>
      <c r="F871" s="3" t="str">
        <f>VLOOKUP(VolByCLient[INDEX MATCH],GEONAMES[[#Headers],[#Data],[GEOID]:[GEONAME]],2,FALSE)</f>
        <v>NAM</v>
      </c>
      <c r="G871" s="7" t="str">
        <f>"Q"&amp;ROUNDUP(MONTH(VolByCLient[[#This Row],[Date]])/3,0)&amp;" "&amp;YEAR(VolByCLient[[#This Row],[Date]])</f>
        <v>Q2 2021</v>
      </c>
      <c r="H871" s="7" t="str">
        <f>VLOOKUP(VolByCLient[[#This Row],[INDEX MATCH]],GEONAMES[[GEOID]:[GEONAME]],2,FALSE)</f>
        <v>NAM</v>
      </c>
    </row>
    <row r="872" spans="1:8" x14ac:dyDescent="0.25">
      <c r="A872" t="s">
        <v>1</v>
      </c>
      <c r="B872" s="1">
        <v>44347</v>
      </c>
      <c r="C872" s="6">
        <v>38501</v>
      </c>
      <c r="D872" s="3">
        <f>LEN(VolByCLient[[#This Row],[CLID]])</f>
        <v>7</v>
      </c>
      <c r="E872" s="3" t="str">
        <f>INDEX(Table6[GEOID],MATCH(VolByCLient[CLID],Table6[right],0))</f>
        <v>GEO1001</v>
      </c>
      <c r="F872" s="3" t="str">
        <f>VLOOKUP(VolByCLient[INDEX MATCH],GEONAMES[[#Headers],[#Data],[GEOID]:[GEONAME]],2,FALSE)</f>
        <v>NAM</v>
      </c>
      <c r="G872" s="7" t="str">
        <f>"Q"&amp;ROUNDUP(MONTH(VolByCLient[[#This Row],[Date]])/3,0)&amp;" "&amp;YEAR(VolByCLient[[#This Row],[Date]])</f>
        <v>Q2 2021</v>
      </c>
      <c r="H872" s="7" t="str">
        <f>VLOOKUP(VolByCLient[[#This Row],[INDEX MATCH]],GEONAMES[[GEOID]:[GEONAME]],2,FALSE)</f>
        <v>NAM</v>
      </c>
    </row>
    <row r="873" spans="1:8" x14ac:dyDescent="0.25">
      <c r="A873" t="s">
        <v>1</v>
      </c>
      <c r="B873" s="1">
        <v>44316</v>
      </c>
      <c r="C873" s="6">
        <v>33923</v>
      </c>
      <c r="D873" s="3">
        <f>LEN(VolByCLient[[#This Row],[CLID]])</f>
        <v>7</v>
      </c>
      <c r="E873" s="3" t="str">
        <f>INDEX(Table6[GEOID],MATCH(VolByCLient[CLID],Table6[right],0))</f>
        <v>GEO1001</v>
      </c>
      <c r="F873" s="3" t="str">
        <f>VLOOKUP(VolByCLient[INDEX MATCH],GEONAMES[[#Headers],[#Data],[GEOID]:[GEONAME]],2,FALSE)</f>
        <v>NAM</v>
      </c>
      <c r="G873" s="7" t="str">
        <f>"Q"&amp;ROUNDUP(MONTH(VolByCLient[[#This Row],[Date]])/3,0)&amp;" "&amp;YEAR(VolByCLient[[#This Row],[Date]])</f>
        <v>Q2 2021</v>
      </c>
      <c r="H873" s="7" t="str">
        <f>VLOOKUP(VolByCLient[[#This Row],[INDEX MATCH]],GEONAMES[[GEOID]:[GEONAME]],2,FALSE)</f>
        <v>NAM</v>
      </c>
    </row>
    <row r="874" spans="1:8" x14ac:dyDescent="0.25">
      <c r="A874" t="s">
        <v>1</v>
      </c>
      <c r="B874" s="1">
        <v>44286</v>
      </c>
      <c r="C874" s="6">
        <v>35291</v>
      </c>
      <c r="D874" s="3">
        <f>LEN(VolByCLient[[#This Row],[CLID]])</f>
        <v>7</v>
      </c>
      <c r="E874" s="3" t="str">
        <f>INDEX(Table6[GEOID],MATCH(VolByCLient[CLID],Table6[right],0))</f>
        <v>GEO1001</v>
      </c>
      <c r="F874" s="3" t="str">
        <f>VLOOKUP(VolByCLient[INDEX MATCH],GEONAMES[[#Headers],[#Data],[GEOID]:[GEONAME]],2,FALSE)</f>
        <v>NAM</v>
      </c>
      <c r="G874" s="7" t="str">
        <f>"Q"&amp;ROUNDUP(MONTH(VolByCLient[[#This Row],[Date]])/3,0)&amp;" "&amp;YEAR(VolByCLient[[#This Row],[Date]])</f>
        <v>Q1 2021</v>
      </c>
      <c r="H874" s="7" t="str">
        <f>VLOOKUP(VolByCLient[[#This Row],[INDEX MATCH]],GEONAMES[[GEOID]:[GEONAME]],2,FALSE)</f>
        <v>NAM</v>
      </c>
    </row>
    <row r="875" spans="1:8" x14ac:dyDescent="0.25">
      <c r="A875" t="s">
        <v>1</v>
      </c>
      <c r="B875" s="1">
        <v>44255</v>
      </c>
      <c r="C875" s="6">
        <v>24798</v>
      </c>
      <c r="D875" s="3">
        <f>LEN(VolByCLient[[#This Row],[CLID]])</f>
        <v>7</v>
      </c>
      <c r="E875" s="3" t="str">
        <f>INDEX(Table6[GEOID],MATCH(VolByCLient[CLID],Table6[right],0))</f>
        <v>GEO1001</v>
      </c>
      <c r="F875" s="3" t="str">
        <f>VLOOKUP(VolByCLient[INDEX MATCH],GEONAMES[[#Headers],[#Data],[GEOID]:[GEONAME]],2,FALSE)</f>
        <v>NAM</v>
      </c>
      <c r="G875" s="7" t="str">
        <f>"Q"&amp;ROUNDUP(MONTH(VolByCLient[[#This Row],[Date]])/3,0)&amp;" "&amp;YEAR(VolByCLient[[#This Row],[Date]])</f>
        <v>Q1 2021</v>
      </c>
      <c r="H875" s="7" t="str">
        <f>VLOOKUP(VolByCLient[[#This Row],[INDEX MATCH]],GEONAMES[[GEOID]:[GEONAME]],2,FALSE)</f>
        <v>NAM</v>
      </c>
    </row>
    <row r="876" spans="1:8" x14ac:dyDescent="0.25">
      <c r="A876" t="s">
        <v>1</v>
      </c>
      <c r="B876" s="1">
        <v>44227</v>
      </c>
      <c r="C876" s="6">
        <v>29157</v>
      </c>
      <c r="D876" s="3">
        <f>LEN(VolByCLient[[#This Row],[CLID]])</f>
        <v>7</v>
      </c>
      <c r="E876" s="3" t="str">
        <f>INDEX(Table6[GEOID],MATCH(VolByCLient[CLID],Table6[right],0))</f>
        <v>GEO1001</v>
      </c>
      <c r="F876" s="3" t="str">
        <f>VLOOKUP(VolByCLient[INDEX MATCH],GEONAMES[[#Headers],[#Data],[GEOID]:[GEONAME]],2,FALSE)</f>
        <v>NAM</v>
      </c>
      <c r="G876" s="7" t="str">
        <f>"Q"&amp;ROUNDUP(MONTH(VolByCLient[[#This Row],[Date]])/3,0)&amp;" "&amp;YEAR(VolByCLient[[#This Row],[Date]])</f>
        <v>Q1 2021</v>
      </c>
      <c r="H876" s="7" t="str">
        <f>VLOOKUP(VolByCLient[[#This Row],[INDEX MATCH]],GEONAMES[[GEOID]:[GEONAME]],2,FALSE)</f>
        <v>NAM</v>
      </c>
    </row>
    <row r="877" spans="1:8" x14ac:dyDescent="0.25">
      <c r="A877" t="s">
        <v>5</v>
      </c>
      <c r="B877" s="1">
        <v>43861</v>
      </c>
      <c r="C877" s="6">
        <v>142</v>
      </c>
      <c r="D877" s="3">
        <f>LEN(VolByCLient[[#This Row],[CLID]])</f>
        <v>7</v>
      </c>
      <c r="E877" s="3" t="str">
        <f>INDEX(Table6[GEOID],MATCH(VolByCLient[CLID],Table6[right],0))</f>
        <v>GEO1002</v>
      </c>
      <c r="F877" s="3" t="str">
        <f>VLOOKUP(VolByCLient[INDEX MATCH],GEONAMES[[#Headers],[#Data],[GEOID]:[GEONAME]],2,FALSE)</f>
        <v>APAC</v>
      </c>
      <c r="G877" s="7" t="str">
        <f>"Q"&amp;ROUNDUP(MONTH(VolByCLient[[#This Row],[Date]])/3,0)&amp;" "&amp;YEAR(VolByCLient[[#This Row],[Date]])</f>
        <v>Q1 2020</v>
      </c>
      <c r="H877" s="7" t="str">
        <f>VLOOKUP(VolByCLient[[#This Row],[INDEX MATCH]],GEONAMES[[GEOID]:[GEONAME]],2,FALSE)</f>
        <v>APAC</v>
      </c>
    </row>
    <row r="878" spans="1:8" x14ac:dyDescent="0.25">
      <c r="A878" t="s">
        <v>5</v>
      </c>
      <c r="B878" s="1">
        <v>43890</v>
      </c>
      <c r="C878" s="6">
        <v>125</v>
      </c>
      <c r="D878" s="3">
        <f>LEN(VolByCLient[[#This Row],[CLID]])</f>
        <v>7</v>
      </c>
      <c r="E878" s="3" t="str">
        <f>INDEX(Table6[GEOID],MATCH(VolByCLient[CLID],Table6[right],0))</f>
        <v>GEO1002</v>
      </c>
      <c r="F878" s="3" t="str">
        <f>VLOOKUP(VolByCLient[INDEX MATCH],GEONAMES[[#Headers],[#Data],[GEOID]:[GEONAME]],2,FALSE)</f>
        <v>APAC</v>
      </c>
      <c r="G878" s="7" t="str">
        <f>"Q"&amp;ROUNDUP(MONTH(VolByCLient[[#This Row],[Date]])/3,0)&amp;" "&amp;YEAR(VolByCLient[[#This Row],[Date]])</f>
        <v>Q1 2020</v>
      </c>
      <c r="H878" s="7" t="str">
        <f>VLOOKUP(VolByCLient[[#This Row],[INDEX MATCH]],GEONAMES[[GEOID]:[GEONAME]],2,FALSE)</f>
        <v>APAC</v>
      </c>
    </row>
    <row r="879" spans="1:8" x14ac:dyDescent="0.25">
      <c r="A879" t="s">
        <v>5</v>
      </c>
      <c r="B879" s="1">
        <v>43921</v>
      </c>
      <c r="C879" s="6">
        <v>171</v>
      </c>
      <c r="D879" s="3">
        <f>LEN(VolByCLient[[#This Row],[CLID]])</f>
        <v>7</v>
      </c>
      <c r="E879" s="3" t="str">
        <f>INDEX(Table6[GEOID],MATCH(VolByCLient[CLID],Table6[right],0))</f>
        <v>GEO1002</v>
      </c>
      <c r="F879" s="3" t="str">
        <f>VLOOKUP(VolByCLient[INDEX MATCH],GEONAMES[[#Headers],[#Data],[GEOID]:[GEONAME]],2,FALSE)</f>
        <v>APAC</v>
      </c>
      <c r="G879" s="7" t="str">
        <f>"Q"&amp;ROUNDUP(MONTH(VolByCLient[[#This Row],[Date]])/3,0)&amp;" "&amp;YEAR(VolByCLient[[#This Row],[Date]])</f>
        <v>Q1 2020</v>
      </c>
      <c r="H879" s="7" t="str">
        <f>VLOOKUP(VolByCLient[[#This Row],[INDEX MATCH]],GEONAMES[[GEOID]:[GEONAME]],2,FALSE)</f>
        <v>APAC</v>
      </c>
    </row>
    <row r="880" spans="1:8" x14ac:dyDescent="0.25">
      <c r="A880" t="s">
        <v>5</v>
      </c>
      <c r="B880" s="1">
        <v>43951</v>
      </c>
      <c r="C880" s="6">
        <v>168</v>
      </c>
      <c r="D880" s="3">
        <f>LEN(VolByCLient[[#This Row],[CLID]])</f>
        <v>7</v>
      </c>
      <c r="E880" s="3" t="str">
        <f>INDEX(Table6[GEOID],MATCH(VolByCLient[CLID],Table6[right],0))</f>
        <v>GEO1002</v>
      </c>
      <c r="F880" s="3" t="str">
        <f>VLOOKUP(VolByCLient[INDEX MATCH],GEONAMES[[#Headers],[#Data],[GEOID]:[GEONAME]],2,FALSE)</f>
        <v>APAC</v>
      </c>
      <c r="G880" s="7" t="str">
        <f>"Q"&amp;ROUNDUP(MONTH(VolByCLient[[#This Row],[Date]])/3,0)&amp;" "&amp;YEAR(VolByCLient[[#This Row],[Date]])</f>
        <v>Q2 2020</v>
      </c>
      <c r="H880" s="7" t="str">
        <f>VLOOKUP(VolByCLient[[#This Row],[INDEX MATCH]],GEONAMES[[GEOID]:[GEONAME]],2,FALSE)</f>
        <v>APAC</v>
      </c>
    </row>
    <row r="881" spans="1:8" x14ac:dyDescent="0.25">
      <c r="A881" t="s">
        <v>5</v>
      </c>
      <c r="B881" s="1">
        <v>43982</v>
      </c>
      <c r="C881" s="6">
        <v>183</v>
      </c>
      <c r="D881" s="3">
        <f>LEN(VolByCLient[[#This Row],[CLID]])</f>
        <v>7</v>
      </c>
      <c r="E881" s="3" t="str">
        <f>INDEX(Table6[GEOID],MATCH(VolByCLient[CLID],Table6[right],0))</f>
        <v>GEO1002</v>
      </c>
      <c r="F881" s="3" t="str">
        <f>VLOOKUP(VolByCLient[INDEX MATCH],GEONAMES[[#Headers],[#Data],[GEOID]:[GEONAME]],2,FALSE)</f>
        <v>APAC</v>
      </c>
      <c r="G881" s="7" t="str">
        <f>"Q"&amp;ROUNDUP(MONTH(VolByCLient[[#This Row],[Date]])/3,0)&amp;" "&amp;YEAR(VolByCLient[[#This Row],[Date]])</f>
        <v>Q2 2020</v>
      </c>
      <c r="H881" s="7" t="str">
        <f>VLOOKUP(VolByCLient[[#This Row],[INDEX MATCH]],GEONAMES[[GEOID]:[GEONAME]],2,FALSE)</f>
        <v>APAC</v>
      </c>
    </row>
    <row r="882" spans="1:8" x14ac:dyDescent="0.25">
      <c r="A882" t="s">
        <v>5</v>
      </c>
      <c r="B882" s="1">
        <v>44012</v>
      </c>
      <c r="C882" s="6">
        <v>109</v>
      </c>
      <c r="D882" s="3">
        <f>LEN(VolByCLient[[#This Row],[CLID]])</f>
        <v>7</v>
      </c>
      <c r="E882" s="3" t="str">
        <f>INDEX(Table6[GEOID],MATCH(VolByCLient[CLID],Table6[right],0))</f>
        <v>GEO1002</v>
      </c>
      <c r="F882" s="3" t="str">
        <f>VLOOKUP(VolByCLient[INDEX MATCH],GEONAMES[[#Headers],[#Data],[GEOID]:[GEONAME]],2,FALSE)</f>
        <v>APAC</v>
      </c>
      <c r="G882" s="7" t="str">
        <f>"Q"&amp;ROUNDUP(MONTH(VolByCLient[[#This Row],[Date]])/3,0)&amp;" "&amp;YEAR(VolByCLient[[#This Row],[Date]])</f>
        <v>Q2 2020</v>
      </c>
      <c r="H882" s="7" t="str">
        <f>VLOOKUP(VolByCLient[[#This Row],[INDEX MATCH]],GEONAMES[[GEOID]:[GEONAME]],2,FALSE)</f>
        <v>APAC</v>
      </c>
    </row>
    <row r="883" spans="1:8" x14ac:dyDescent="0.25">
      <c r="A883" t="s">
        <v>5</v>
      </c>
      <c r="B883" s="1">
        <v>44043</v>
      </c>
      <c r="C883" s="6">
        <v>125</v>
      </c>
      <c r="D883" s="3">
        <f>LEN(VolByCLient[[#This Row],[CLID]])</f>
        <v>7</v>
      </c>
      <c r="E883" s="3" t="str">
        <f>INDEX(Table6[GEOID],MATCH(VolByCLient[CLID],Table6[right],0))</f>
        <v>GEO1002</v>
      </c>
      <c r="F883" s="3" t="str">
        <f>VLOOKUP(VolByCLient[INDEX MATCH],GEONAMES[[#Headers],[#Data],[GEOID]:[GEONAME]],2,FALSE)</f>
        <v>APAC</v>
      </c>
      <c r="G883" s="7" t="str">
        <f>"Q"&amp;ROUNDUP(MONTH(VolByCLient[[#This Row],[Date]])/3,0)&amp;" "&amp;YEAR(VolByCLient[[#This Row],[Date]])</f>
        <v>Q3 2020</v>
      </c>
      <c r="H883" s="7" t="str">
        <f>VLOOKUP(VolByCLient[[#This Row],[INDEX MATCH]],GEONAMES[[GEOID]:[GEONAME]],2,FALSE)</f>
        <v>APAC</v>
      </c>
    </row>
    <row r="884" spans="1:8" x14ac:dyDescent="0.25">
      <c r="A884" t="s">
        <v>5</v>
      </c>
      <c r="B884" s="1">
        <v>44074</v>
      </c>
      <c r="C884" s="6">
        <v>80</v>
      </c>
      <c r="D884" s="3">
        <f>LEN(VolByCLient[[#This Row],[CLID]])</f>
        <v>7</v>
      </c>
      <c r="E884" s="3" t="str">
        <f>INDEX(Table6[GEOID],MATCH(VolByCLient[CLID],Table6[right],0))</f>
        <v>GEO1002</v>
      </c>
      <c r="F884" s="3" t="str">
        <f>VLOOKUP(VolByCLient[INDEX MATCH],GEONAMES[[#Headers],[#Data],[GEOID]:[GEONAME]],2,FALSE)</f>
        <v>APAC</v>
      </c>
      <c r="G884" s="7" t="str">
        <f>"Q"&amp;ROUNDUP(MONTH(VolByCLient[[#This Row],[Date]])/3,0)&amp;" "&amp;YEAR(VolByCLient[[#This Row],[Date]])</f>
        <v>Q3 2020</v>
      </c>
      <c r="H884" s="7" t="str">
        <f>VLOOKUP(VolByCLient[[#This Row],[INDEX MATCH]],GEONAMES[[GEOID]:[GEONAME]],2,FALSE)</f>
        <v>APAC</v>
      </c>
    </row>
    <row r="885" spans="1:8" x14ac:dyDescent="0.25">
      <c r="A885" t="s">
        <v>5</v>
      </c>
      <c r="B885" s="1">
        <v>44104</v>
      </c>
      <c r="C885" s="6">
        <v>111</v>
      </c>
      <c r="D885" s="3">
        <f>LEN(VolByCLient[[#This Row],[CLID]])</f>
        <v>7</v>
      </c>
      <c r="E885" s="3" t="str">
        <f>INDEX(Table6[GEOID],MATCH(VolByCLient[CLID],Table6[right],0))</f>
        <v>GEO1002</v>
      </c>
      <c r="F885" s="3" t="str">
        <f>VLOOKUP(VolByCLient[INDEX MATCH],GEONAMES[[#Headers],[#Data],[GEOID]:[GEONAME]],2,FALSE)</f>
        <v>APAC</v>
      </c>
      <c r="G885" s="7" t="str">
        <f>"Q"&amp;ROUNDUP(MONTH(VolByCLient[[#This Row],[Date]])/3,0)&amp;" "&amp;YEAR(VolByCLient[[#This Row],[Date]])</f>
        <v>Q3 2020</v>
      </c>
      <c r="H885" s="7" t="str">
        <f>VLOOKUP(VolByCLient[[#This Row],[INDEX MATCH]],GEONAMES[[GEOID]:[GEONAME]],2,FALSE)</f>
        <v>APAC</v>
      </c>
    </row>
    <row r="886" spans="1:8" x14ac:dyDescent="0.25">
      <c r="A886" t="s">
        <v>5</v>
      </c>
      <c r="B886" s="1">
        <v>44135</v>
      </c>
      <c r="C886" s="6">
        <v>96</v>
      </c>
      <c r="D886" s="3">
        <f>LEN(VolByCLient[[#This Row],[CLID]])</f>
        <v>7</v>
      </c>
      <c r="E886" s="3" t="str">
        <f>INDEX(Table6[GEOID],MATCH(VolByCLient[CLID],Table6[right],0))</f>
        <v>GEO1002</v>
      </c>
      <c r="F886" s="3" t="str">
        <f>VLOOKUP(VolByCLient[INDEX MATCH],GEONAMES[[#Headers],[#Data],[GEOID]:[GEONAME]],2,FALSE)</f>
        <v>APAC</v>
      </c>
      <c r="G886" s="7" t="str">
        <f>"Q"&amp;ROUNDUP(MONTH(VolByCLient[[#This Row],[Date]])/3,0)&amp;" "&amp;YEAR(VolByCLient[[#This Row],[Date]])</f>
        <v>Q4 2020</v>
      </c>
      <c r="H886" s="7" t="str">
        <f>VLOOKUP(VolByCLient[[#This Row],[INDEX MATCH]],GEONAMES[[GEOID]:[GEONAME]],2,FALSE)</f>
        <v>APAC</v>
      </c>
    </row>
    <row r="887" spans="1:8" x14ac:dyDescent="0.25">
      <c r="A887" t="s">
        <v>5</v>
      </c>
      <c r="B887" s="1">
        <v>44165</v>
      </c>
      <c r="C887" s="6">
        <v>136</v>
      </c>
      <c r="D887" s="3">
        <f>LEN(VolByCLient[[#This Row],[CLID]])</f>
        <v>7</v>
      </c>
      <c r="E887" s="3" t="str">
        <f>INDEX(Table6[GEOID],MATCH(VolByCLient[CLID],Table6[right],0))</f>
        <v>GEO1002</v>
      </c>
      <c r="F887" s="3" t="str">
        <f>VLOOKUP(VolByCLient[INDEX MATCH],GEONAMES[[#Headers],[#Data],[GEOID]:[GEONAME]],2,FALSE)</f>
        <v>APAC</v>
      </c>
      <c r="G887" s="7" t="str">
        <f>"Q"&amp;ROUNDUP(MONTH(VolByCLient[[#This Row],[Date]])/3,0)&amp;" "&amp;YEAR(VolByCLient[[#This Row],[Date]])</f>
        <v>Q4 2020</v>
      </c>
      <c r="H887" s="7" t="str">
        <f>VLOOKUP(VolByCLient[[#This Row],[INDEX MATCH]],GEONAMES[[GEOID]:[GEONAME]],2,FALSE)</f>
        <v>APAC</v>
      </c>
    </row>
    <row r="888" spans="1:8" x14ac:dyDescent="0.25">
      <c r="A888" t="s">
        <v>5</v>
      </c>
      <c r="B888" s="1">
        <v>44196</v>
      </c>
      <c r="C888" s="6">
        <v>107</v>
      </c>
      <c r="D888" s="3">
        <f>LEN(VolByCLient[[#This Row],[CLID]])</f>
        <v>7</v>
      </c>
      <c r="E888" s="3" t="str">
        <f>INDEX(Table6[GEOID],MATCH(VolByCLient[CLID],Table6[right],0))</f>
        <v>GEO1002</v>
      </c>
      <c r="F888" s="3" t="str">
        <f>VLOOKUP(VolByCLient[INDEX MATCH],GEONAMES[[#Headers],[#Data],[GEOID]:[GEONAME]],2,FALSE)</f>
        <v>APAC</v>
      </c>
      <c r="G888" s="7" t="str">
        <f>"Q"&amp;ROUNDUP(MONTH(VolByCLient[[#This Row],[Date]])/3,0)&amp;" "&amp;YEAR(VolByCLient[[#This Row],[Date]])</f>
        <v>Q4 2020</v>
      </c>
      <c r="H888" s="7" t="str">
        <f>VLOOKUP(VolByCLient[[#This Row],[INDEX MATCH]],GEONAMES[[GEOID]:[GEONAME]],2,FALSE)</f>
        <v>APAC</v>
      </c>
    </row>
    <row r="889" spans="1:8" x14ac:dyDescent="0.25">
      <c r="A889" t="s">
        <v>5</v>
      </c>
      <c r="B889" s="1">
        <v>44255</v>
      </c>
      <c r="C889" s="6">
        <v>126</v>
      </c>
      <c r="D889" s="3">
        <f>LEN(VolByCLient[[#This Row],[CLID]])</f>
        <v>7</v>
      </c>
      <c r="E889" s="3" t="str">
        <f>INDEX(Table6[GEOID],MATCH(VolByCLient[CLID],Table6[right],0))</f>
        <v>GEO1002</v>
      </c>
      <c r="F889" s="3" t="str">
        <f>VLOOKUP(VolByCLient[INDEX MATCH],GEONAMES[[#Headers],[#Data],[GEOID]:[GEONAME]],2,FALSE)</f>
        <v>APAC</v>
      </c>
      <c r="G889" s="7" t="str">
        <f>"Q"&amp;ROUNDUP(MONTH(VolByCLient[[#This Row],[Date]])/3,0)&amp;" "&amp;YEAR(VolByCLient[[#This Row],[Date]])</f>
        <v>Q1 2021</v>
      </c>
      <c r="H889" s="7" t="str">
        <f>VLOOKUP(VolByCLient[[#This Row],[INDEX MATCH]],GEONAMES[[GEOID]:[GEONAME]],2,FALSE)</f>
        <v>APAC</v>
      </c>
    </row>
    <row r="890" spans="1:8" x14ac:dyDescent="0.25">
      <c r="A890" t="s">
        <v>5</v>
      </c>
      <c r="B890" s="1">
        <v>44227</v>
      </c>
      <c r="C890" s="6">
        <v>140</v>
      </c>
      <c r="D890" s="3">
        <f>LEN(VolByCLient[[#This Row],[CLID]])</f>
        <v>7</v>
      </c>
      <c r="E890" s="3" t="str">
        <f>INDEX(Table6[GEOID],MATCH(VolByCLient[CLID],Table6[right],0))</f>
        <v>GEO1002</v>
      </c>
      <c r="F890" s="3" t="str">
        <f>VLOOKUP(VolByCLient[INDEX MATCH],GEONAMES[[#Headers],[#Data],[GEOID]:[GEONAME]],2,FALSE)</f>
        <v>APAC</v>
      </c>
      <c r="G890" s="7" t="str">
        <f>"Q"&amp;ROUNDUP(MONTH(VolByCLient[[#This Row],[Date]])/3,0)&amp;" "&amp;YEAR(VolByCLient[[#This Row],[Date]])</f>
        <v>Q1 2021</v>
      </c>
      <c r="H890" s="7" t="str">
        <f>VLOOKUP(VolByCLient[[#This Row],[INDEX MATCH]],GEONAMES[[GEOID]:[GEONAME]],2,FALSE)</f>
        <v>APAC</v>
      </c>
    </row>
    <row r="891" spans="1:8" x14ac:dyDescent="0.25">
      <c r="A891" t="s">
        <v>9</v>
      </c>
      <c r="B891" s="1">
        <v>43861</v>
      </c>
      <c r="C891" s="6">
        <v>220</v>
      </c>
      <c r="D891" s="3">
        <f>LEN(VolByCLient[[#This Row],[CLID]])</f>
        <v>7</v>
      </c>
      <c r="E891" s="3" t="str">
        <f>INDEX(Table6[GEOID],MATCH(VolByCLient[CLID],Table6[right],0))</f>
        <v>GEO1002</v>
      </c>
      <c r="F891" s="3" t="str">
        <f>VLOOKUP(VolByCLient[INDEX MATCH],GEONAMES[[#Headers],[#Data],[GEOID]:[GEONAME]],2,FALSE)</f>
        <v>APAC</v>
      </c>
      <c r="G891" s="7" t="str">
        <f>"Q"&amp;ROUNDUP(MONTH(VolByCLient[[#This Row],[Date]])/3,0)&amp;" "&amp;YEAR(VolByCLient[[#This Row],[Date]])</f>
        <v>Q1 2020</v>
      </c>
      <c r="H891" s="7" t="str">
        <f>VLOOKUP(VolByCLient[[#This Row],[INDEX MATCH]],GEONAMES[[GEOID]:[GEONAME]],2,FALSE)</f>
        <v>APAC</v>
      </c>
    </row>
    <row r="892" spans="1:8" x14ac:dyDescent="0.25">
      <c r="A892" t="s">
        <v>9</v>
      </c>
      <c r="B892" s="1">
        <v>43890</v>
      </c>
      <c r="C892" s="6">
        <v>219</v>
      </c>
      <c r="D892" s="3">
        <f>LEN(VolByCLient[[#This Row],[CLID]])</f>
        <v>7</v>
      </c>
      <c r="E892" s="3" t="str">
        <f>INDEX(Table6[GEOID],MATCH(VolByCLient[CLID],Table6[right],0))</f>
        <v>GEO1002</v>
      </c>
      <c r="F892" s="3" t="str">
        <f>VLOOKUP(VolByCLient[INDEX MATCH],GEONAMES[[#Headers],[#Data],[GEOID]:[GEONAME]],2,FALSE)</f>
        <v>APAC</v>
      </c>
      <c r="G892" s="7" t="str">
        <f>"Q"&amp;ROUNDUP(MONTH(VolByCLient[[#This Row],[Date]])/3,0)&amp;" "&amp;YEAR(VolByCLient[[#This Row],[Date]])</f>
        <v>Q1 2020</v>
      </c>
      <c r="H892" s="7" t="str">
        <f>VLOOKUP(VolByCLient[[#This Row],[INDEX MATCH]],GEONAMES[[GEOID]:[GEONAME]],2,FALSE)</f>
        <v>APAC</v>
      </c>
    </row>
    <row r="893" spans="1:8" x14ac:dyDescent="0.25">
      <c r="A893" t="s">
        <v>9</v>
      </c>
      <c r="B893" s="1">
        <v>43921</v>
      </c>
      <c r="C893" s="6">
        <v>266</v>
      </c>
      <c r="D893" s="3">
        <f>LEN(VolByCLient[[#This Row],[CLID]])</f>
        <v>7</v>
      </c>
      <c r="E893" s="3" t="str">
        <f>INDEX(Table6[GEOID],MATCH(VolByCLient[CLID],Table6[right],0))</f>
        <v>GEO1002</v>
      </c>
      <c r="F893" s="3" t="str">
        <f>VLOOKUP(VolByCLient[INDEX MATCH],GEONAMES[[#Headers],[#Data],[GEOID]:[GEONAME]],2,FALSE)</f>
        <v>APAC</v>
      </c>
      <c r="G893" s="7" t="str">
        <f>"Q"&amp;ROUNDUP(MONTH(VolByCLient[[#This Row],[Date]])/3,0)&amp;" "&amp;YEAR(VolByCLient[[#This Row],[Date]])</f>
        <v>Q1 2020</v>
      </c>
      <c r="H893" s="7" t="str">
        <f>VLOOKUP(VolByCLient[[#This Row],[INDEX MATCH]],GEONAMES[[GEOID]:[GEONAME]],2,FALSE)</f>
        <v>APAC</v>
      </c>
    </row>
    <row r="894" spans="1:8" x14ac:dyDescent="0.25">
      <c r="A894" t="s">
        <v>9</v>
      </c>
      <c r="B894" s="1">
        <v>43951</v>
      </c>
      <c r="C894" s="6">
        <v>294</v>
      </c>
      <c r="D894" s="3">
        <f>LEN(VolByCLient[[#This Row],[CLID]])</f>
        <v>7</v>
      </c>
      <c r="E894" s="3" t="str">
        <f>INDEX(Table6[GEOID],MATCH(VolByCLient[CLID],Table6[right],0))</f>
        <v>GEO1002</v>
      </c>
      <c r="F894" s="3" t="str">
        <f>VLOOKUP(VolByCLient[INDEX MATCH],GEONAMES[[#Headers],[#Data],[GEOID]:[GEONAME]],2,FALSE)</f>
        <v>APAC</v>
      </c>
      <c r="G894" s="7" t="str">
        <f>"Q"&amp;ROUNDUP(MONTH(VolByCLient[[#This Row],[Date]])/3,0)&amp;" "&amp;YEAR(VolByCLient[[#This Row],[Date]])</f>
        <v>Q2 2020</v>
      </c>
      <c r="H894" s="7" t="str">
        <f>VLOOKUP(VolByCLient[[#This Row],[INDEX MATCH]],GEONAMES[[GEOID]:[GEONAME]],2,FALSE)</f>
        <v>APAC</v>
      </c>
    </row>
    <row r="895" spans="1:8" x14ac:dyDescent="0.25">
      <c r="A895" t="s">
        <v>9</v>
      </c>
      <c r="B895" s="1">
        <v>43982</v>
      </c>
      <c r="C895" s="6">
        <v>295</v>
      </c>
      <c r="D895" s="3">
        <f>LEN(VolByCLient[[#This Row],[CLID]])</f>
        <v>7</v>
      </c>
      <c r="E895" s="3" t="str">
        <f>INDEX(Table6[GEOID],MATCH(VolByCLient[CLID],Table6[right],0))</f>
        <v>GEO1002</v>
      </c>
      <c r="F895" s="3" t="str">
        <f>VLOOKUP(VolByCLient[INDEX MATCH],GEONAMES[[#Headers],[#Data],[GEOID]:[GEONAME]],2,FALSE)</f>
        <v>APAC</v>
      </c>
      <c r="G895" s="7" t="str">
        <f>"Q"&amp;ROUNDUP(MONTH(VolByCLient[[#This Row],[Date]])/3,0)&amp;" "&amp;YEAR(VolByCLient[[#This Row],[Date]])</f>
        <v>Q2 2020</v>
      </c>
      <c r="H895" s="7" t="str">
        <f>VLOOKUP(VolByCLient[[#This Row],[INDEX MATCH]],GEONAMES[[GEOID]:[GEONAME]],2,FALSE)</f>
        <v>APAC</v>
      </c>
    </row>
    <row r="896" spans="1:8" x14ac:dyDescent="0.25">
      <c r="A896" t="s">
        <v>9</v>
      </c>
      <c r="B896" s="1">
        <v>44012</v>
      </c>
      <c r="C896" s="6">
        <v>193</v>
      </c>
      <c r="D896" s="3">
        <f>LEN(VolByCLient[[#This Row],[CLID]])</f>
        <v>7</v>
      </c>
      <c r="E896" s="3" t="str">
        <f>INDEX(Table6[GEOID],MATCH(VolByCLient[CLID],Table6[right],0))</f>
        <v>GEO1002</v>
      </c>
      <c r="F896" s="3" t="str">
        <f>VLOOKUP(VolByCLient[INDEX MATCH],GEONAMES[[#Headers],[#Data],[GEOID]:[GEONAME]],2,FALSE)</f>
        <v>APAC</v>
      </c>
      <c r="G896" s="7" t="str">
        <f>"Q"&amp;ROUNDUP(MONTH(VolByCLient[[#This Row],[Date]])/3,0)&amp;" "&amp;YEAR(VolByCLient[[#This Row],[Date]])</f>
        <v>Q2 2020</v>
      </c>
      <c r="H896" s="7" t="str">
        <f>VLOOKUP(VolByCLient[[#This Row],[INDEX MATCH]],GEONAMES[[GEOID]:[GEONAME]],2,FALSE)</f>
        <v>APAC</v>
      </c>
    </row>
    <row r="897" spans="1:8" x14ac:dyDescent="0.25">
      <c r="A897" t="s">
        <v>9</v>
      </c>
      <c r="B897" s="1">
        <v>44043</v>
      </c>
      <c r="C897" s="6">
        <v>190</v>
      </c>
      <c r="D897" s="3">
        <f>LEN(VolByCLient[[#This Row],[CLID]])</f>
        <v>7</v>
      </c>
      <c r="E897" s="3" t="str">
        <f>INDEX(Table6[GEOID],MATCH(VolByCLient[CLID],Table6[right],0))</f>
        <v>GEO1002</v>
      </c>
      <c r="F897" s="3" t="str">
        <f>VLOOKUP(VolByCLient[INDEX MATCH],GEONAMES[[#Headers],[#Data],[GEOID]:[GEONAME]],2,FALSE)</f>
        <v>APAC</v>
      </c>
      <c r="G897" s="7" t="str">
        <f>"Q"&amp;ROUNDUP(MONTH(VolByCLient[[#This Row],[Date]])/3,0)&amp;" "&amp;YEAR(VolByCLient[[#This Row],[Date]])</f>
        <v>Q3 2020</v>
      </c>
      <c r="H897" s="7" t="str">
        <f>VLOOKUP(VolByCLient[[#This Row],[INDEX MATCH]],GEONAMES[[GEOID]:[GEONAME]],2,FALSE)</f>
        <v>APAC</v>
      </c>
    </row>
    <row r="898" spans="1:8" x14ac:dyDescent="0.25">
      <c r="A898" t="s">
        <v>9</v>
      </c>
      <c r="B898" s="1">
        <v>44074</v>
      </c>
      <c r="C898" s="6">
        <v>143</v>
      </c>
      <c r="D898" s="3">
        <f>LEN(VolByCLient[[#This Row],[CLID]])</f>
        <v>7</v>
      </c>
      <c r="E898" s="3" t="str">
        <f>INDEX(Table6[GEOID],MATCH(VolByCLient[CLID],Table6[right],0))</f>
        <v>GEO1002</v>
      </c>
      <c r="F898" s="3" t="str">
        <f>VLOOKUP(VolByCLient[INDEX MATCH],GEONAMES[[#Headers],[#Data],[GEOID]:[GEONAME]],2,FALSE)</f>
        <v>APAC</v>
      </c>
      <c r="G898" s="7" t="str">
        <f>"Q"&amp;ROUNDUP(MONTH(VolByCLient[[#This Row],[Date]])/3,0)&amp;" "&amp;YEAR(VolByCLient[[#This Row],[Date]])</f>
        <v>Q3 2020</v>
      </c>
      <c r="H898" s="7" t="str">
        <f>VLOOKUP(VolByCLient[[#This Row],[INDEX MATCH]],GEONAMES[[GEOID]:[GEONAME]],2,FALSE)</f>
        <v>APAC</v>
      </c>
    </row>
    <row r="899" spans="1:8" x14ac:dyDescent="0.25">
      <c r="A899" t="s">
        <v>9</v>
      </c>
      <c r="B899" s="1">
        <v>44104</v>
      </c>
      <c r="C899" s="6">
        <v>170</v>
      </c>
      <c r="D899" s="3">
        <f>LEN(VolByCLient[[#This Row],[CLID]])</f>
        <v>7</v>
      </c>
      <c r="E899" s="3" t="str">
        <f>INDEX(Table6[GEOID],MATCH(VolByCLient[CLID],Table6[right],0))</f>
        <v>GEO1002</v>
      </c>
      <c r="F899" s="3" t="str">
        <f>VLOOKUP(VolByCLient[INDEX MATCH],GEONAMES[[#Headers],[#Data],[GEOID]:[GEONAME]],2,FALSE)</f>
        <v>APAC</v>
      </c>
      <c r="G899" s="7" t="str">
        <f>"Q"&amp;ROUNDUP(MONTH(VolByCLient[[#This Row],[Date]])/3,0)&amp;" "&amp;YEAR(VolByCLient[[#This Row],[Date]])</f>
        <v>Q3 2020</v>
      </c>
      <c r="H899" s="7" t="str">
        <f>VLOOKUP(VolByCLient[[#This Row],[INDEX MATCH]],GEONAMES[[GEOID]:[GEONAME]],2,FALSE)</f>
        <v>APAC</v>
      </c>
    </row>
    <row r="900" spans="1:8" x14ac:dyDescent="0.25">
      <c r="A900" t="s">
        <v>9</v>
      </c>
      <c r="B900" s="1">
        <v>44135</v>
      </c>
      <c r="C900" s="6">
        <v>170</v>
      </c>
      <c r="D900" s="3">
        <f>LEN(VolByCLient[[#This Row],[CLID]])</f>
        <v>7</v>
      </c>
      <c r="E900" s="3" t="str">
        <f>INDEX(Table6[GEOID],MATCH(VolByCLient[CLID],Table6[right],0))</f>
        <v>GEO1002</v>
      </c>
      <c r="F900" s="3" t="str">
        <f>VLOOKUP(VolByCLient[INDEX MATCH],GEONAMES[[#Headers],[#Data],[GEOID]:[GEONAME]],2,FALSE)</f>
        <v>APAC</v>
      </c>
      <c r="G900" s="7" t="str">
        <f>"Q"&amp;ROUNDUP(MONTH(VolByCLient[[#This Row],[Date]])/3,0)&amp;" "&amp;YEAR(VolByCLient[[#This Row],[Date]])</f>
        <v>Q4 2020</v>
      </c>
      <c r="H900" s="7" t="str">
        <f>VLOOKUP(VolByCLient[[#This Row],[INDEX MATCH]],GEONAMES[[GEOID]:[GEONAME]],2,FALSE)</f>
        <v>APAC</v>
      </c>
    </row>
    <row r="901" spans="1:8" x14ac:dyDescent="0.25">
      <c r="A901" t="s">
        <v>9</v>
      </c>
      <c r="B901" s="1">
        <v>44165</v>
      </c>
      <c r="C901" s="6">
        <v>214</v>
      </c>
      <c r="D901" s="3">
        <f>LEN(VolByCLient[[#This Row],[CLID]])</f>
        <v>7</v>
      </c>
      <c r="E901" s="3" t="str">
        <f>INDEX(Table6[GEOID],MATCH(VolByCLient[CLID],Table6[right],0))</f>
        <v>GEO1002</v>
      </c>
      <c r="F901" s="3" t="str">
        <f>VLOOKUP(VolByCLient[INDEX MATCH],GEONAMES[[#Headers],[#Data],[GEOID]:[GEONAME]],2,FALSE)</f>
        <v>APAC</v>
      </c>
      <c r="G901" s="7" t="str">
        <f>"Q"&amp;ROUNDUP(MONTH(VolByCLient[[#This Row],[Date]])/3,0)&amp;" "&amp;YEAR(VolByCLient[[#This Row],[Date]])</f>
        <v>Q4 2020</v>
      </c>
      <c r="H901" s="7" t="str">
        <f>VLOOKUP(VolByCLient[[#This Row],[INDEX MATCH]],GEONAMES[[GEOID]:[GEONAME]],2,FALSE)</f>
        <v>APAC</v>
      </c>
    </row>
    <row r="902" spans="1:8" x14ac:dyDescent="0.25">
      <c r="A902" t="s">
        <v>9</v>
      </c>
      <c r="B902" s="1">
        <v>44196</v>
      </c>
      <c r="C902" s="6">
        <v>194</v>
      </c>
      <c r="D902" s="3">
        <f>LEN(VolByCLient[[#This Row],[CLID]])</f>
        <v>7</v>
      </c>
      <c r="E902" s="3" t="str">
        <f>INDEX(Table6[GEOID],MATCH(VolByCLient[CLID],Table6[right],0))</f>
        <v>GEO1002</v>
      </c>
      <c r="F902" s="3" t="str">
        <f>VLOOKUP(VolByCLient[INDEX MATCH],GEONAMES[[#Headers],[#Data],[GEOID]:[GEONAME]],2,FALSE)</f>
        <v>APAC</v>
      </c>
      <c r="G902" s="7" t="str">
        <f>"Q"&amp;ROUNDUP(MONTH(VolByCLient[[#This Row],[Date]])/3,0)&amp;" "&amp;YEAR(VolByCLient[[#This Row],[Date]])</f>
        <v>Q4 2020</v>
      </c>
      <c r="H902" s="7" t="str">
        <f>VLOOKUP(VolByCLient[[#This Row],[INDEX MATCH]],GEONAMES[[GEOID]:[GEONAME]],2,FALSE)</f>
        <v>APAC</v>
      </c>
    </row>
    <row r="903" spans="1:8" x14ac:dyDescent="0.25">
      <c r="A903" t="s">
        <v>9</v>
      </c>
      <c r="B903" s="1">
        <v>44377</v>
      </c>
      <c r="C903" s="6">
        <v>195</v>
      </c>
      <c r="D903" s="3">
        <f>LEN(VolByCLient[[#This Row],[CLID]])</f>
        <v>7</v>
      </c>
      <c r="E903" s="3" t="str">
        <f>INDEX(Table6[GEOID],MATCH(VolByCLient[CLID],Table6[right],0))</f>
        <v>GEO1002</v>
      </c>
      <c r="F903" s="3" t="str">
        <f>VLOOKUP(VolByCLient[INDEX MATCH],GEONAMES[[#Headers],[#Data],[GEOID]:[GEONAME]],2,FALSE)</f>
        <v>APAC</v>
      </c>
      <c r="G903" s="7" t="str">
        <f>"Q"&amp;ROUNDUP(MONTH(VolByCLient[[#This Row],[Date]])/3,0)&amp;" "&amp;YEAR(VolByCLient[[#This Row],[Date]])</f>
        <v>Q2 2021</v>
      </c>
      <c r="H903" s="7" t="str">
        <f>VLOOKUP(VolByCLient[[#This Row],[INDEX MATCH]],GEONAMES[[GEOID]:[GEONAME]],2,FALSE)</f>
        <v>APAC</v>
      </c>
    </row>
    <row r="904" spans="1:8" x14ac:dyDescent="0.25">
      <c r="A904" t="s">
        <v>9</v>
      </c>
      <c r="B904" s="1">
        <v>44347</v>
      </c>
      <c r="C904" s="6">
        <v>290</v>
      </c>
      <c r="D904" s="3">
        <f>LEN(VolByCLient[[#This Row],[CLID]])</f>
        <v>7</v>
      </c>
      <c r="E904" s="3" t="str">
        <f>INDEX(Table6[GEOID],MATCH(VolByCLient[CLID],Table6[right],0))</f>
        <v>GEO1002</v>
      </c>
      <c r="F904" s="3" t="str">
        <f>VLOOKUP(VolByCLient[INDEX MATCH],GEONAMES[[#Headers],[#Data],[GEOID]:[GEONAME]],2,FALSE)</f>
        <v>APAC</v>
      </c>
      <c r="G904" s="7" t="str">
        <f>"Q"&amp;ROUNDUP(MONTH(VolByCLient[[#This Row],[Date]])/3,0)&amp;" "&amp;YEAR(VolByCLient[[#This Row],[Date]])</f>
        <v>Q2 2021</v>
      </c>
      <c r="H904" s="7" t="str">
        <f>VLOOKUP(VolByCLient[[#This Row],[INDEX MATCH]],GEONAMES[[GEOID]:[GEONAME]],2,FALSE)</f>
        <v>APAC</v>
      </c>
    </row>
    <row r="905" spans="1:8" x14ac:dyDescent="0.25">
      <c r="A905" t="s">
        <v>9</v>
      </c>
      <c r="B905" s="1">
        <v>44316</v>
      </c>
      <c r="C905" s="6">
        <v>294</v>
      </c>
      <c r="D905" s="3">
        <f>LEN(VolByCLient[[#This Row],[CLID]])</f>
        <v>7</v>
      </c>
      <c r="E905" s="3" t="str">
        <f>INDEX(Table6[GEOID],MATCH(VolByCLient[CLID],Table6[right],0))</f>
        <v>GEO1002</v>
      </c>
      <c r="F905" s="3" t="str">
        <f>VLOOKUP(VolByCLient[INDEX MATCH],GEONAMES[[#Headers],[#Data],[GEOID]:[GEONAME]],2,FALSE)</f>
        <v>APAC</v>
      </c>
      <c r="G905" s="7" t="str">
        <f>"Q"&amp;ROUNDUP(MONTH(VolByCLient[[#This Row],[Date]])/3,0)&amp;" "&amp;YEAR(VolByCLient[[#This Row],[Date]])</f>
        <v>Q2 2021</v>
      </c>
      <c r="H905" s="7" t="str">
        <f>VLOOKUP(VolByCLient[[#This Row],[INDEX MATCH]],GEONAMES[[GEOID]:[GEONAME]],2,FALSE)</f>
        <v>APAC</v>
      </c>
    </row>
    <row r="906" spans="1:8" x14ac:dyDescent="0.25">
      <c r="A906" t="s">
        <v>9</v>
      </c>
      <c r="B906" s="1">
        <v>44286</v>
      </c>
      <c r="C906" s="6">
        <v>270</v>
      </c>
      <c r="D906" s="3">
        <f>LEN(VolByCLient[[#This Row],[CLID]])</f>
        <v>7</v>
      </c>
      <c r="E906" s="3" t="str">
        <f>INDEX(Table6[GEOID],MATCH(VolByCLient[CLID],Table6[right],0))</f>
        <v>GEO1002</v>
      </c>
      <c r="F906" s="3" t="str">
        <f>VLOOKUP(VolByCLient[INDEX MATCH],GEONAMES[[#Headers],[#Data],[GEOID]:[GEONAME]],2,FALSE)</f>
        <v>APAC</v>
      </c>
      <c r="G906" s="7" t="str">
        <f>"Q"&amp;ROUNDUP(MONTH(VolByCLient[[#This Row],[Date]])/3,0)&amp;" "&amp;YEAR(VolByCLient[[#This Row],[Date]])</f>
        <v>Q1 2021</v>
      </c>
      <c r="H906" s="7" t="str">
        <f>VLOOKUP(VolByCLient[[#This Row],[INDEX MATCH]],GEONAMES[[GEOID]:[GEONAME]],2,FALSE)</f>
        <v>APAC</v>
      </c>
    </row>
    <row r="907" spans="1:8" x14ac:dyDescent="0.25">
      <c r="A907" t="s">
        <v>9</v>
      </c>
      <c r="B907" s="1">
        <v>44255</v>
      </c>
      <c r="C907" s="6">
        <v>224</v>
      </c>
      <c r="D907" s="3">
        <f>LEN(VolByCLient[[#This Row],[CLID]])</f>
        <v>7</v>
      </c>
      <c r="E907" s="3" t="str">
        <f>INDEX(Table6[GEOID],MATCH(VolByCLient[CLID],Table6[right],0))</f>
        <v>GEO1002</v>
      </c>
      <c r="F907" s="3" t="str">
        <f>VLOOKUP(VolByCLient[INDEX MATCH],GEONAMES[[#Headers],[#Data],[GEOID]:[GEONAME]],2,FALSE)</f>
        <v>APAC</v>
      </c>
      <c r="G907" s="7" t="str">
        <f>"Q"&amp;ROUNDUP(MONTH(VolByCLient[[#This Row],[Date]])/3,0)&amp;" "&amp;YEAR(VolByCLient[[#This Row],[Date]])</f>
        <v>Q1 2021</v>
      </c>
      <c r="H907" s="7" t="str">
        <f>VLOOKUP(VolByCLient[[#This Row],[INDEX MATCH]],GEONAMES[[GEOID]:[GEONAME]],2,FALSE)</f>
        <v>APAC</v>
      </c>
    </row>
    <row r="908" spans="1:8" x14ac:dyDescent="0.25">
      <c r="A908" t="s">
        <v>9</v>
      </c>
      <c r="B908" s="1">
        <v>44227</v>
      </c>
      <c r="C908" s="6">
        <v>222</v>
      </c>
      <c r="D908" s="3">
        <f>LEN(VolByCLient[[#This Row],[CLID]])</f>
        <v>7</v>
      </c>
      <c r="E908" s="3" t="str">
        <f>INDEX(Table6[GEOID],MATCH(VolByCLient[CLID],Table6[right],0))</f>
        <v>GEO1002</v>
      </c>
      <c r="F908" s="3" t="str">
        <f>VLOOKUP(VolByCLient[INDEX MATCH],GEONAMES[[#Headers],[#Data],[GEOID]:[GEONAME]],2,FALSE)</f>
        <v>APAC</v>
      </c>
      <c r="G908" s="7" t="str">
        <f>"Q"&amp;ROUNDUP(MONTH(VolByCLient[[#This Row],[Date]])/3,0)&amp;" "&amp;YEAR(VolByCLient[[#This Row],[Date]])</f>
        <v>Q1 2021</v>
      </c>
      <c r="H908" s="7" t="str">
        <f>VLOOKUP(VolByCLient[[#This Row],[INDEX MATCH]],GEONAMES[[GEOID]:[GEONAME]],2,FALSE)</f>
        <v>APAC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topLeftCell="A24" workbookViewId="0">
      <selection activeCell="F54" sqref="F54"/>
    </sheetView>
  </sheetViews>
  <sheetFormatPr defaultRowHeight="13.2" x14ac:dyDescent="0.25"/>
  <cols>
    <col min="1" max="1" width="10.33203125" style="3" bestFit="1" customWidth="1"/>
    <col min="2" max="7" width="8.88671875" style="3"/>
    <col min="8" max="8" width="12.21875" style="3" customWidth="1"/>
    <col min="9" max="11" width="8.88671875" style="3"/>
    <col min="12" max="12" width="12.44140625" style="3" bestFit="1" customWidth="1"/>
    <col min="13" max="16384" width="8.88671875" style="3"/>
  </cols>
  <sheetData>
    <row r="1" spans="1:12" x14ac:dyDescent="0.25">
      <c r="A1" s="3" t="s">
        <v>0</v>
      </c>
      <c r="B1" s="3" t="s">
        <v>134</v>
      </c>
      <c r="C1" s="3" t="s">
        <v>900</v>
      </c>
      <c r="D1" s="3" t="s">
        <v>901</v>
      </c>
      <c r="E1" s="3" t="s">
        <v>902</v>
      </c>
      <c r="F1" s="3" t="s">
        <v>903</v>
      </c>
      <c r="G1" s="3" t="s">
        <v>919</v>
      </c>
      <c r="J1" s="3" t="s">
        <v>134</v>
      </c>
      <c r="K1" s="3" t="s">
        <v>899</v>
      </c>
      <c r="L1" s="3" t="s">
        <v>906</v>
      </c>
    </row>
    <row r="2" spans="1:12" x14ac:dyDescent="0.25">
      <c r="A2" s="3" t="s">
        <v>135</v>
      </c>
      <c r="B2" s="3" t="s">
        <v>57</v>
      </c>
      <c r="C2" s="3">
        <f>LEN(Table6[[#This Row],[CLID]])</f>
        <v>9</v>
      </c>
      <c r="D2" s="3" t="str">
        <f>MID(Table6[[#This Row],[CLID]],3,7)</f>
        <v>CL69323</v>
      </c>
      <c r="E2" s="3" t="str">
        <f>RIGHT(Table6[[#This Row],[CLID]],7)</f>
        <v>CL69323</v>
      </c>
      <c r="F2" s="7" t="b">
        <f>Table6[[#This Row],[right]]=Table6[[#This Row],[mid]]</f>
        <v>1</v>
      </c>
      <c r="G2" s="7" t="str">
        <f>VLOOKUP(Table6[[#This Row],[GEOID]],GEONAMES[[GEOID]:[GEONAME]],2,FALSE)</f>
        <v>NAM</v>
      </c>
      <c r="J2" s="3" t="s">
        <v>55</v>
      </c>
      <c r="K2" s="3" t="s">
        <v>905</v>
      </c>
      <c r="L2" s="3">
        <f>SUMIFS(VolByCLient[[#All],[Vol]],VolByCLient[[#All],[INDEX MATCH]],GEONAMES[GEOID])</f>
        <v>425262</v>
      </c>
    </row>
    <row r="3" spans="1:12" x14ac:dyDescent="0.25">
      <c r="A3" s="3" t="s">
        <v>136</v>
      </c>
      <c r="B3" s="3" t="s">
        <v>57</v>
      </c>
      <c r="C3" s="3">
        <f>LEN(Table6[[#This Row],[CLID]])</f>
        <v>9</v>
      </c>
      <c r="D3" s="3" t="str">
        <f>MID(Table6[[#This Row],[CLID]],3,7)</f>
        <v>CL97995</v>
      </c>
      <c r="E3" s="3" t="str">
        <f>RIGHT(Table6[[#This Row],[CLID]],7)</f>
        <v>CL97995</v>
      </c>
      <c r="F3" s="7" t="b">
        <f>Table6[[#This Row],[right]]=Table6[[#This Row],[mid]]</f>
        <v>1</v>
      </c>
      <c r="G3" s="7" t="str">
        <f>VLOOKUP(Table6[[#This Row],[GEOID]],GEONAMES[[GEOID]:[GEONAME]],2,FALSE)</f>
        <v>NAM</v>
      </c>
      <c r="J3" s="3" t="s">
        <v>56</v>
      </c>
      <c r="K3" s="3" t="s">
        <v>907</v>
      </c>
      <c r="L3" s="6">
        <f>SUMIFS(VolByCLient[[#All],[Vol]],VolByCLient[[#All],[INDEX MATCH]],GEONAMES[GEOID])</f>
        <v>562005</v>
      </c>
    </row>
    <row r="4" spans="1:12" x14ac:dyDescent="0.25">
      <c r="A4" s="3" t="s">
        <v>137</v>
      </c>
      <c r="B4" s="3" t="s">
        <v>54</v>
      </c>
      <c r="C4" s="3">
        <f>LEN(Table6[[#This Row],[CLID]])</f>
        <v>9</v>
      </c>
      <c r="D4" s="3" t="str">
        <f>MID(Table6[[#This Row],[CLID]],3,7)</f>
        <v>CL87299</v>
      </c>
      <c r="E4" s="3" t="str">
        <f>RIGHT(Table6[[#This Row],[CLID]],7)</f>
        <v>CL87299</v>
      </c>
      <c r="F4" s="7" t="b">
        <f>Table6[[#This Row],[right]]=Table6[[#This Row],[mid]]</f>
        <v>1</v>
      </c>
      <c r="G4" s="7" t="str">
        <f>VLOOKUP(Table6[[#This Row],[GEOID]],GEONAMES[[GEOID]:[GEONAME]],2,FALSE)</f>
        <v>EMEA</v>
      </c>
      <c r="J4" s="3" t="s">
        <v>54</v>
      </c>
      <c r="K4" s="3" t="s">
        <v>898</v>
      </c>
      <c r="L4" s="3">
        <f>SUMIFS(VolByCLient[[#All],[Vol]],VolByCLient[[#All],[INDEX MATCH]],GEONAMES[GEOID])</f>
        <v>880760</v>
      </c>
    </row>
    <row r="5" spans="1:12" x14ac:dyDescent="0.25">
      <c r="A5" s="3" t="s">
        <v>138</v>
      </c>
      <c r="B5" s="3" t="s">
        <v>57</v>
      </c>
      <c r="C5" s="3">
        <f>LEN(Table6[[#This Row],[CLID]])</f>
        <v>9</v>
      </c>
      <c r="D5" s="3" t="str">
        <f>MID(Table6[[#This Row],[CLID]],3,7)</f>
        <v>CL38496</v>
      </c>
      <c r="E5" s="3" t="str">
        <f>RIGHT(Table6[[#This Row],[CLID]],7)</f>
        <v>CL38496</v>
      </c>
      <c r="F5" s="7" t="b">
        <f>Table6[[#This Row],[right]]=Table6[[#This Row],[mid]]</f>
        <v>1</v>
      </c>
      <c r="G5" s="7" t="str">
        <f>VLOOKUP(Table6[[#This Row],[GEOID]],GEONAMES[[GEOID]:[GEONAME]],2,FALSE)</f>
        <v>NAM</v>
      </c>
      <c r="J5" s="3" t="s">
        <v>57</v>
      </c>
      <c r="K5" s="3" t="s">
        <v>897</v>
      </c>
      <c r="L5" s="3">
        <f>SUMIFS(VolByCLient[[#All],[Vol]],VolByCLient[[#All],[INDEX MATCH]],GEONAMES[GEOID])</f>
        <v>3008286</v>
      </c>
    </row>
    <row r="6" spans="1:12" x14ac:dyDescent="0.25">
      <c r="A6" s="3" t="s">
        <v>139</v>
      </c>
      <c r="B6" s="3" t="s">
        <v>54</v>
      </c>
      <c r="C6" s="3">
        <f>LEN(Table6[[#This Row],[CLID]])</f>
        <v>9</v>
      </c>
      <c r="D6" s="3" t="str">
        <f>MID(Table6[[#This Row],[CLID]],3,7)</f>
        <v>CL75562</v>
      </c>
      <c r="E6" s="3" t="str">
        <f>RIGHT(Table6[[#This Row],[CLID]],7)</f>
        <v>CL75562</v>
      </c>
      <c r="F6" s="7" t="b">
        <f>Table6[[#This Row],[right]]=Table6[[#This Row],[mid]]</f>
        <v>1</v>
      </c>
      <c r="G6" s="7" t="str">
        <f>VLOOKUP(Table6[[#This Row],[GEOID]],GEONAMES[[GEOID]:[GEONAME]],2,FALSE)</f>
        <v>EMEA</v>
      </c>
      <c r="L6" s="7">
        <f>SUBTOTAL(109,GEONAMES[VOLUME])</f>
        <v>4876313</v>
      </c>
    </row>
    <row r="7" spans="1:12" x14ac:dyDescent="0.25">
      <c r="A7" s="3" t="s">
        <v>140</v>
      </c>
      <c r="B7" s="3" t="s">
        <v>57</v>
      </c>
      <c r="C7" s="3">
        <f>LEN(Table6[[#This Row],[CLID]])</f>
        <v>9</v>
      </c>
      <c r="D7" s="3" t="str">
        <f>MID(Table6[[#This Row],[CLID]],3,7)</f>
        <v>CL31601</v>
      </c>
      <c r="E7" s="3" t="str">
        <f>RIGHT(Table6[[#This Row],[CLID]],7)</f>
        <v>CL31601</v>
      </c>
      <c r="F7" s="7" t="b">
        <f>Table6[[#This Row],[right]]=Table6[[#This Row],[mid]]</f>
        <v>1</v>
      </c>
      <c r="G7" s="7" t="str">
        <f>VLOOKUP(Table6[[#This Row],[GEOID]],GEONAMES[[GEOID]:[GEONAME]],2,FALSE)</f>
        <v>NAM</v>
      </c>
    </row>
    <row r="8" spans="1:12" x14ac:dyDescent="0.25">
      <c r="A8" s="3" t="s">
        <v>141</v>
      </c>
      <c r="B8" s="3" t="s">
        <v>57</v>
      </c>
      <c r="C8" s="3">
        <f>LEN(Table6[[#This Row],[CLID]])</f>
        <v>9</v>
      </c>
      <c r="D8" s="3" t="str">
        <f>MID(Table6[[#This Row],[CLID]],3,7)</f>
        <v>CL33189</v>
      </c>
      <c r="E8" s="3" t="str">
        <f>RIGHT(Table6[[#This Row],[CLID]],7)</f>
        <v>CL33189</v>
      </c>
      <c r="F8" s="7" t="b">
        <f>Table6[[#This Row],[right]]=Table6[[#This Row],[mid]]</f>
        <v>1</v>
      </c>
      <c r="G8" s="7" t="str">
        <f>VLOOKUP(Table6[[#This Row],[GEOID]],GEONAMES[[GEOID]:[GEONAME]],2,FALSE)</f>
        <v>NAM</v>
      </c>
    </row>
    <row r="9" spans="1:12" x14ac:dyDescent="0.25">
      <c r="A9" s="3" t="s">
        <v>142</v>
      </c>
      <c r="B9" s="3" t="s">
        <v>57</v>
      </c>
      <c r="C9" s="3">
        <f>LEN(Table6[[#This Row],[CLID]])</f>
        <v>9</v>
      </c>
      <c r="D9" s="3" t="str">
        <f>MID(Table6[[#This Row],[CLID]],3,7)</f>
        <v>CL22140</v>
      </c>
      <c r="E9" s="3" t="str">
        <f>RIGHT(Table6[[#This Row],[CLID]],7)</f>
        <v>CL22140</v>
      </c>
      <c r="F9" s="7" t="b">
        <f>Table6[[#This Row],[right]]=Table6[[#This Row],[mid]]</f>
        <v>1</v>
      </c>
      <c r="G9" s="7" t="str">
        <f>VLOOKUP(Table6[[#This Row],[GEOID]],GEONAMES[[GEOID]:[GEONAME]],2,FALSE)</f>
        <v>NAM</v>
      </c>
    </row>
    <row r="10" spans="1:12" x14ac:dyDescent="0.25">
      <c r="A10" s="3" t="s">
        <v>143</v>
      </c>
      <c r="B10" s="3" t="s">
        <v>56</v>
      </c>
      <c r="C10" s="3">
        <f>LEN(Table6[[#This Row],[CLID]])</f>
        <v>9</v>
      </c>
      <c r="D10" s="3" t="str">
        <f>MID(Table6[[#This Row],[CLID]],3,7)</f>
        <v>CL49960</v>
      </c>
      <c r="E10" s="3" t="str">
        <f>RIGHT(Table6[[#This Row],[CLID]],7)</f>
        <v>CL49960</v>
      </c>
      <c r="F10" s="7" t="b">
        <f>Table6[[#This Row],[right]]=Table6[[#This Row],[mid]]</f>
        <v>1</v>
      </c>
      <c r="G10" s="7" t="str">
        <f>VLOOKUP(Table6[[#This Row],[GEOID]],GEONAMES[[GEOID]:[GEONAME]],2,FALSE)</f>
        <v>APAC</v>
      </c>
    </row>
    <row r="11" spans="1:12" x14ac:dyDescent="0.25">
      <c r="A11" s="3" t="s">
        <v>144</v>
      </c>
      <c r="B11" s="3" t="s">
        <v>55</v>
      </c>
      <c r="C11" s="3">
        <f>LEN(Table6[[#This Row],[CLID]])</f>
        <v>9</v>
      </c>
      <c r="D11" s="3" t="str">
        <f>MID(Table6[[#This Row],[CLID]],3,7)</f>
        <v>CL43946</v>
      </c>
      <c r="E11" s="3" t="str">
        <f>RIGHT(Table6[[#This Row],[CLID]],7)</f>
        <v>CL43946</v>
      </c>
      <c r="F11" s="7" t="b">
        <f>Table6[[#This Row],[right]]=Table6[[#This Row],[mid]]</f>
        <v>1</v>
      </c>
      <c r="G11" s="7" t="str">
        <f>VLOOKUP(Table6[[#This Row],[GEOID]],GEONAMES[[GEOID]:[GEONAME]],2,FALSE)</f>
        <v>LATAM</v>
      </c>
    </row>
    <row r="12" spans="1:12" x14ac:dyDescent="0.25">
      <c r="A12" s="3" t="s">
        <v>145</v>
      </c>
      <c r="B12" s="3" t="s">
        <v>57</v>
      </c>
      <c r="C12" s="3">
        <f>LEN(Table6[[#This Row],[CLID]])</f>
        <v>9</v>
      </c>
      <c r="D12" s="3" t="str">
        <f>MID(Table6[[#This Row],[CLID]],3,7)</f>
        <v>CL37714</v>
      </c>
      <c r="E12" s="3" t="str">
        <f>RIGHT(Table6[[#This Row],[CLID]],7)</f>
        <v>CL37714</v>
      </c>
      <c r="F12" s="7" t="b">
        <f>Table6[[#This Row],[right]]=Table6[[#This Row],[mid]]</f>
        <v>1</v>
      </c>
      <c r="G12" s="7" t="str">
        <f>VLOOKUP(Table6[[#This Row],[GEOID]],GEONAMES[[GEOID]:[GEONAME]],2,FALSE)</f>
        <v>NAM</v>
      </c>
    </row>
    <row r="13" spans="1:12" x14ac:dyDescent="0.25">
      <c r="A13" s="3" t="s">
        <v>146</v>
      </c>
      <c r="B13" s="3" t="s">
        <v>56</v>
      </c>
      <c r="C13" s="3">
        <f>LEN(Table6[[#This Row],[CLID]])</f>
        <v>9</v>
      </c>
      <c r="D13" s="3" t="str">
        <f>MID(Table6[[#This Row],[CLID]],3,7)</f>
        <v>CL75274</v>
      </c>
      <c r="E13" s="3" t="str">
        <f>RIGHT(Table6[[#This Row],[CLID]],7)</f>
        <v>CL75274</v>
      </c>
      <c r="F13" s="7" t="b">
        <f>Table6[[#This Row],[right]]=Table6[[#This Row],[mid]]</f>
        <v>1</v>
      </c>
      <c r="G13" s="7" t="str">
        <f>VLOOKUP(Table6[[#This Row],[GEOID]],GEONAMES[[GEOID]:[GEONAME]],2,FALSE)</f>
        <v>APAC</v>
      </c>
    </row>
    <row r="14" spans="1:12" x14ac:dyDescent="0.25">
      <c r="A14" s="3" t="s">
        <v>147</v>
      </c>
      <c r="B14" s="3" t="s">
        <v>57</v>
      </c>
      <c r="C14" s="3">
        <f>LEN(Table6[[#This Row],[CLID]])</f>
        <v>9</v>
      </c>
      <c r="D14" s="3" t="str">
        <f>MID(Table6[[#This Row],[CLID]],3,7)</f>
        <v>CL61534</v>
      </c>
      <c r="E14" s="3" t="str">
        <f>RIGHT(Table6[[#This Row],[CLID]],7)</f>
        <v>CL61534</v>
      </c>
      <c r="F14" s="7" t="b">
        <f>Table6[[#This Row],[right]]=Table6[[#This Row],[mid]]</f>
        <v>1</v>
      </c>
      <c r="G14" s="7" t="str">
        <f>VLOOKUP(Table6[[#This Row],[GEOID]],GEONAMES[[GEOID]:[GEONAME]],2,FALSE)</f>
        <v>NAM</v>
      </c>
    </row>
    <row r="15" spans="1:12" x14ac:dyDescent="0.25">
      <c r="A15" s="3" t="s">
        <v>148</v>
      </c>
      <c r="B15" s="3" t="s">
        <v>55</v>
      </c>
      <c r="C15" s="3">
        <f>LEN(Table6[[#This Row],[CLID]])</f>
        <v>9</v>
      </c>
      <c r="D15" s="3" t="str">
        <f>MID(Table6[[#This Row],[CLID]],3,7)</f>
        <v>CL85641</v>
      </c>
      <c r="E15" s="3" t="str">
        <f>RIGHT(Table6[[#This Row],[CLID]],7)</f>
        <v>CL85641</v>
      </c>
      <c r="F15" s="7" t="b">
        <f>Table6[[#This Row],[right]]=Table6[[#This Row],[mid]]</f>
        <v>1</v>
      </c>
      <c r="G15" s="7" t="str">
        <f>VLOOKUP(Table6[[#This Row],[GEOID]],GEONAMES[[GEOID]:[GEONAME]],2,FALSE)</f>
        <v>LATAM</v>
      </c>
    </row>
    <row r="16" spans="1:12" x14ac:dyDescent="0.25">
      <c r="A16" s="3" t="s">
        <v>149</v>
      </c>
      <c r="B16" s="3" t="s">
        <v>57</v>
      </c>
      <c r="C16" s="3">
        <f>LEN(Table6[[#This Row],[CLID]])</f>
        <v>9</v>
      </c>
      <c r="D16" s="3" t="str">
        <f>MID(Table6[[#This Row],[CLID]],3,7)</f>
        <v>CL46663</v>
      </c>
      <c r="E16" s="3" t="str">
        <f>RIGHT(Table6[[#This Row],[CLID]],7)</f>
        <v>CL46663</v>
      </c>
      <c r="F16" s="7" t="b">
        <f>Table6[[#This Row],[right]]=Table6[[#This Row],[mid]]</f>
        <v>1</v>
      </c>
      <c r="G16" s="7" t="str">
        <f>VLOOKUP(Table6[[#This Row],[GEOID]],GEONAMES[[GEOID]:[GEONAME]],2,FALSE)</f>
        <v>NAM</v>
      </c>
    </row>
    <row r="17" spans="1:7" x14ac:dyDescent="0.25">
      <c r="A17" s="3" t="s">
        <v>150</v>
      </c>
      <c r="B17" s="3" t="s">
        <v>57</v>
      </c>
      <c r="C17" s="3">
        <f>LEN(Table6[[#This Row],[CLID]])</f>
        <v>9</v>
      </c>
      <c r="D17" s="3" t="str">
        <f>MID(Table6[[#This Row],[CLID]],3,7)</f>
        <v>CL17270</v>
      </c>
      <c r="E17" s="3" t="str">
        <f>RIGHT(Table6[[#This Row],[CLID]],7)</f>
        <v>CL17270</v>
      </c>
      <c r="F17" s="7" t="b">
        <f>Table6[[#This Row],[right]]=Table6[[#This Row],[mid]]</f>
        <v>1</v>
      </c>
      <c r="G17" s="7" t="str">
        <f>VLOOKUP(Table6[[#This Row],[GEOID]],GEONAMES[[GEOID]:[GEONAME]],2,FALSE)</f>
        <v>NAM</v>
      </c>
    </row>
    <row r="18" spans="1:7" x14ac:dyDescent="0.25">
      <c r="A18" s="3" t="s">
        <v>151</v>
      </c>
      <c r="B18" s="3" t="s">
        <v>57</v>
      </c>
      <c r="C18" s="3">
        <f>LEN(Table6[[#This Row],[CLID]])</f>
        <v>9</v>
      </c>
      <c r="D18" s="3" t="str">
        <f>MID(Table6[[#This Row],[CLID]],3,7)</f>
        <v>CL57593</v>
      </c>
      <c r="E18" s="3" t="str">
        <f>RIGHT(Table6[[#This Row],[CLID]],7)</f>
        <v>CL57593</v>
      </c>
      <c r="F18" s="7" t="b">
        <f>Table6[[#This Row],[right]]=Table6[[#This Row],[mid]]</f>
        <v>1</v>
      </c>
      <c r="G18" s="7" t="str">
        <f>VLOOKUP(Table6[[#This Row],[GEOID]],GEONAMES[[GEOID]:[GEONAME]],2,FALSE)</f>
        <v>NAM</v>
      </c>
    </row>
    <row r="19" spans="1:7" x14ac:dyDescent="0.25">
      <c r="A19" s="3" t="s">
        <v>152</v>
      </c>
      <c r="B19" s="3" t="s">
        <v>57</v>
      </c>
      <c r="C19" s="3">
        <f>LEN(Table6[[#This Row],[CLID]])</f>
        <v>9</v>
      </c>
      <c r="D19" s="3" t="str">
        <f>MID(Table6[[#This Row],[CLID]],3,7)</f>
        <v>CL96680</v>
      </c>
      <c r="E19" s="3" t="str">
        <f>RIGHT(Table6[[#This Row],[CLID]],7)</f>
        <v>CL96680</v>
      </c>
      <c r="F19" s="7" t="b">
        <f>Table6[[#This Row],[right]]=Table6[[#This Row],[mid]]</f>
        <v>1</v>
      </c>
      <c r="G19" s="7" t="str">
        <f>VLOOKUP(Table6[[#This Row],[GEOID]],GEONAMES[[GEOID]:[GEONAME]],2,FALSE)</f>
        <v>NAM</v>
      </c>
    </row>
    <row r="20" spans="1:7" x14ac:dyDescent="0.25">
      <c r="A20" s="3" t="s">
        <v>153</v>
      </c>
      <c r="B20" s="3" t="s">
        <v>57</v>
      </c>
      <c r="C20" s="3">
        <f>LEN(Table6[[#This Row],[CLID]])</f>
        <v>9</v>
      </c>
      <c r="D20" s="3" t="str">
        <f>MID(Table6[[#This Row],[CLID]],3,7)</f>
        <v>CL79204</v>
      </c>
      <c r="E20" s="3" t="str">
        <f>RIGHT(Table6[[#This Row],[CLID]],7)</f>
        <v>CL79204</v>
      </c>
      <c r="F20" s="7" t="b">
        <f>Table6[[#This Row],[right]]=Table6[[#This Row],[mid]]</f>
        <v>1</v>
      </c>
      <c r="G20" s="7" t="str">
        <f>VLOOKUP(Table6[[#This Row],[GEOID]],GEONAMES[[GEOID]:[GEONAME]],2,FALSE)</f>
        <v>NAM</v>
      </c>
    </row>
    <row r="21" spans="1:7" x14ac:dyDescent="0.25">
      <c r="A21" s="3" t="s">
        <v>154</v>
      </c>
      <c r="B21" s="3" t="s">
        <v>57</v>
      </c>
      <c r="C21" s="3">
        <f>LEN(Table6[[#This Row],[CLID]])</f>
        <v>9</v>
      </c>
      <c r="D21" s="3" t="str">
        <f>MID(Table6[[#This Row],[CLID]],3,7)</f>
        <v>CL83029</v>
      </c>
      <c r="E21" s="3" t="str">
        <f>RIGHT(Table6[[#This Row],[CLID]],7)</f>
        <v>CL83029</v>
      </c>
      <c r="F21" s="7" t="b">
        <f>Table6[[#This Row],[right]]=Table6[[#This Row],[mid]]</f>
        <v>1</v>
      </c>
      <c r="G21" s="7" t="str">
        <f>VLOOKUP(Table6[[#This Row],[GEOID]],GEONAMES[[GEOID]:[GEONAME]],2,FALSE)</f>
        <v>NAM</v>
      </c>
    </row>
    <row r="22" spans="1:7" x14ac:dyDescent="0.25">
      <c r="A22" s="3" t="s">
        <v>155</v>
      </c>
      <c r="B22" s="3" t="s">
        <v>55</v>
      </c>
      <c r="C22" s="3">
        <f>LEN(Table6[[#This Row],[CLID]])</f>
        <v>9</v>
      </c>
      <c r="D22" s="3" t="str">
        <f>MID(Table6[[#This Row],[CLID]],3,7)</f>
        <v>CL22675</v>
      </c>
      <c r="E22" s="3" t="str">
        <f>RIGHT(Table6[[#This Row],[CLID]],7)</f>
        <v>CL22675</v>
      </c>
      <c r="F22" s="7" t="b">
        <f>Table6[[#This Row],[right]]=Table6[[#This Row],[mid]]</f>
        <v>1</v>
      </c>
      <c r="G22" s="7" t="str">
        <f>VLOOKUP(Table6[[#This Row],[GEOID]],GEONAMES[[GEOID]:[GEONAME]],2,FALSE)</f>
        <v>LATAM</v>
      </c>
    </row>
    <row r="23" spans="1:7" x14ac:dyDescent="0.25">
      <c r="A23" s="3" t="s">
        <v>156</v>
      </c>
      <c r="B23" s="3" t="s">
        <v>56</v>
      </c>
      <c r="C23" s="3">
        <f>LEN(Table6[[#This Row],[CLID]])</f>
        <v>9</v>
      </c>
      <c r="D23" s="3" t="str">
        <f>MID(Table6[[#This Row],[CLID]],3,7)</f>
        <v>CL83083</v>
      </c>
      <c r="E23" s="3" t="str">
        <f>RIGHT(Table6[[#This Row],[CLID]],7)</f>
        <v>CL83083</v>
      </c>
      <c r="F23" s="7" t="b">
        <f>Table6[[#This Row],[right]]=Table6[[#This Row],[mid]]</f>
        <v>1</v>
      </c>
      <c r="G23" s="7" t="str">
        <f>VLOOKUP(Table6[[#This Row],[GEOID]],GEONAMES[[GEOID]:[GEONAME]],2,FALSE)</f>
        <v>APAC</v>
      </c>
    </row>
    <row r="24" spans="1:7" x14ac:dyDescent="0.25">
      <c r="A24" s="3" t="s">
        <v>157</v>
      </c>
      <c r="B24" s="3" t="s">
        <v>55</v>
      </c>
      <c r="C24" s="3">
        <f>LEN(Table6[[#This Row],[CLID]])</f>
        <v>9</v>
      </c>
      <c r="D24" s="3" t="str">
        <f>MID(Table6[[#This Row],[CLID]],3,7)</f>
        <v>CL36191</v>
      </c>
      <c r="E24" s="3" t="str">
        <f>RIGHT(Table6[[#This Row],[CLID]],7)</f>
        <v>CL36191</v>
      </c>
      <c r="F24" s="7" t="b">
        <f>Table6[[#This Row],[right]]=Table6[[#This Row],[mid]]</f>
        <v>1</v>
      </c>
      <c r="G24" s="7" t="str">
        <f>VLOOKUP(Table6[[#This Row],[GEOID]],GEONAMES[[GEOID]:[GEONAME]],2,FALSE)</f>
        <v>LATAM</v>
      </c>
    </row>
    <row r="25" spans="1:7" x14ac:dyDescent="0.25">
      <c r="A25" s="3" t="s">
        <v>158</v>
      </c>
      <c r="B25" s="3" t="s">
        <v>55</v>
      </c>
      <c r="C25" s="3">
        <f>LEN(Table6[[#This Row],[CLID]])</f>
        <v>9</v>
      </c>
      <c r="D25" s="3" t="str">
        <f>MID(Table6[[#This Row],[CLID]],3,7)</f>
        <v>CL81431</v>
      </c>
      <c r="E25" s="3" t="str">
        <f>RIGHT(Table6[[#This Row],[CLID]],7)</f>
        <v>CL81431</v>
      </c>
      <c r="F25" s="7" t="b">
        <f>Table6[[#This Row],[right]]=Table6[[#This Row],[mid]]</f>
        <v>1</v>
      </c>
      <c r="G25" s="7" t="str">
        <f>VLOOKUP(Table6[[#This Row],[GEOID]],GEONAMES[[GEOID]:[GEONAME]],2,FALSE)</f>
        <v>LATAM</v>
      </c>
    </row>
    <row r="26" spans="1:7" x14ac:dyDescent="0.25">
      <c r="A26" s="3" t="s">
        <v>159</v>
      </c>
      <c r="B26" s="3" t="s">
        <v>56</v>
      </c>
      <c r="C26" s="3">
        <f>LEN(Table6[[#This Row],[CLID]])</f>
        <v>9</v>
      </c>
      <c r="D26" s="3" t="str">
        <f>MID(Table6[[#This Row],[CLID]],3,7)</f>
        <v>CL96487</v>
      </c>
      <c r="E26" s="3" t="str">
        <f>RIGHT(Table6[[#This Row],[CLID]],7)</f>
        <v>CL96487</v>
      </c>
      <c r="F26" s="7" t="b">
        <f>Table6[[#This Row],[right]]=Table6[[#This Row],[mid]]</f>
        <v>1</v>
      </c>
      <c r="G26" s="7" t="str">
        <f>VLOOKUP(Table6[[#This Row],[GEOID]],GEONAMES[[GEOID]:[GEONAME]],2,FALSE)</f>
        <v>APAC</v>
      </c>
    </row>
    <row r="27" spans="1:7" x14ac:dyDescent="0.25">
      <c r="A27" s="3" t="s">
        <v>160</v>
      </c>
      <c r="B27" s="3" t="s">
        <v>57</v>
      </c>
      <c r="C27" s="3">
        <f>LEN(Table6[[#This Row],[CLID]])</f>
        <v>9</v>
      </c>
      <c r="D27" s="3" t="str">
        <f>MID(Table6[[#This Row],[CLID]],3,7)</f>
        <v>CL52426</v>
      </c>
      <c r="E27" s="3" t="str">
        <f>RIGHT(Table6[[#This Row],[CLID]],7)</f>
        <v>CL52426</v>
      </c>
      <c r="F27" s="7" t="b">
        <f>Table6[[#This Row],[right]]=Table6[[#This Row],[mid]]</f>
        <v>1</v>
      </c>
      <c r="G27" s="7" t="str">
        <f>VLOOKUP(Table6[[#This Row],[GEOID]],GEONAMES[[GEOID]:[GEONAME]],2,FALSE)</f>
        <v>NAM</v>
      </c>
    </row>
    <row r="28" spans="1:7" x14ac:dyDescent="0.25">
      <c r="A28" s="3" t="s">
        <v>161</v>
      </c>
      <c r="B28" s="3" t="s">
        <v>57</v>
      </c>
      <c r="C28" s="3">
        <f>LEN(Table6[[#This Row],[CLID]])</f>
        <v>9</v>
      </c>
      <c r="D28" s="3" t="str">
        <f>MID(Table6[[#This Row],[CLID]],3,7)</f>
        <v>CL64939</v>
      </c>
      <c r="E28" s="3" t="str">
        <f>RIGHT(Table6[[#This Row],[CLID]],7)</f>
        <v>CL64939</v>
      </c>
      <c r="F28" s="7" t="b">
        <f>Table6[[#This Row],[right]]=Table6[[#This Row],[mid]]</f>
        <v>1</v>
      </c>
      <c r="G28" s="7" t="str">
        <f>VLOOKUP(Table6[[#This Row],[GEOID]],GEONAMES[[GEOID]:[GEONAME]],2,FALSE)</f>
        <v>NAM</v>
      </c>
    </row>
    <row r="29" spans="1:7" x14ac:dyDescent="0.25">
      <c r="A29" s="3" t="s">
        <v>162</v>
      </c>
      <c r="B29" s="3" t="s">
        <v>57</v>
      </c>
      <c r="C29" s="3">
        <f>LEN(Table6[[#This Row],[CLID]])</f>
        <v>9</v>
      </c>
      <c r="D29" s="3" t="str">
        <f>MID(Table6[[#This Row],[CLID]],3,7)</f>
        <v>CL50651</v>
      </c>
      <c r="E29" s="3" t="str">
        <f>RIGHT(Table6[[#This Row],[CLID]],7)</f>
        <v>CL50651</v>
      </c>
      <c r="F29" s="7" t="b">
        <f>Table6[[#This Row],[right]]=Table6[[#This Row],[mid]]</f>
        <v>1</v>
      </c>
      <c r="G29" s="7" t="str">
        <f>VLOOKUP(Table6[[#This Row],[GEOID]],GEONAMES[[GEOID]:[GEONAME]],2,FALSE)</f>
        <v>NAM</v>
      </c>
    </row>
    <row r="30" spans="1:7" x14ac:dyDescent="0.25">
      <c r="A30" s="3" t="s">
        <v>163</v>
      </c>
      <c r="B30" s="3" t="s">
        <v>57</v>
      </c>
      <c r="C30" s="3">
        <f>LEN(Table6[[#This Row],[CLID]])</f>
        <v>9</v>
      </c>
      <c r="D30" s="3" t="str">
        <f>MID(Table6[[#This Row],[CLID]],3,7)</f>
        <v>CL13213</v>
      </c>
      <c r="E30" s="3" t="str">
        <f>RIGHT(Table6[[#This Row],[CLID]],7)</f>
        <v>CL13213</v>
      </c>
      <c r="F30" s="7" t="b">
        <f>Table6[[#This Row],[right]]=Table6[[#This Row],[mid]]</f>
        <v>1</v>
      </c>
      <c r="G30" s="7" t="str">
        <f>VLOOKUP(Table6[[#This Row],[GEOID]],GEONAMES[[GEOID]:[GEONAME]],2,FALSE)</f>
        <v>NAM</v>
      </c>
    </row>
    <row r="31" spans="1:7" x14ac:dyDescent="0.25">
      <c r="A31" s="3" t="s">
        <v>164</v>
      </c>
      <c r="B31" s="3" t="s">
        <v>54</v>
      </c>
      <c r="C31" s="3">
        <f>LEN(Table6[[#This Row],[CLID]])</f>
        <v>9</v>
      </c>
      <c r="D31" s="3" t="str">
        <f>MID(Table6[[#This Row],[CLID]],3,7)</f>
        <v>CL90358</v>
      </c>
      <c r="E31" s="3" t="str">
        <f>RIGHT(Table6[[#This Row],[CLID]],7)</f>
        <v>CL90358</v>
      </c>
      <c r="F31" s="7" t="b">
        <f>Table6[[#This Row],[right]]=Table6[[#This Row],[mid]]</f>
        <v>1</v>
      </c>
      <c r="G31" s="7" t="str">
        <f>VLOOKUP(Table6[[#This Row],[GEOID]],GEONAMES[[GEOID]:[GEONAME]],2,FALSE)</f>
        <v>EMEA</v>
      </c>
    </row>
    <row r="32" spans="1:7" x14ac:dyDescent="0.25">
      <c r="A32" s="3" t="s">
        <v>165</v>
      </c>
      <c r="B32" s="3" t="s">
        <v>54</v>
      </c>
      <c r="C32" s="3">
        <f>LEN(Table6[[#This Row],[CLID]])</f>
        <v>9</v>
      </c>
      <c r="D32" s="3" t="str">
        <f>MID(Table6[[#This Row],[CLID]],3,7)</f>
        <v>CL71409</v>
      </c>
      <c r="E32" s="3" t="str">
        <f>RIGHT(Table6[[#This Row],[CLID]],7)</f>
        <v>CL71409</v>
      </c>
      <c r="F32" s="7" t="b">
        <f>Table6[[#This Row],[right]]=Table6[[#This Row],[mid]]</f>
        <v>1</v>
      </c>
      <c r="G32" s="7" t="str">
        <f>VLOOKUP(Table6[[#This Row],[GEOID]],GEONAMES[[GEOID]:[GEONAME]],2,FALSE)</f>
        <v>EMEA</v>
      </c>
    </row>
    <row r="33" spans="1:7" x14ac:dyDescent="0.25">
      <c r="A33" s="3" t="s">
        <v>166</v>
      </c>
      <c r="B33" s="3" t="s">
        <v>56</v>
      </c>
      <c r="C33" s="3">
        <f>LEN(Table6[[#This Row],[CLID]])</f>
        <v>9</v>
      </c>
      <c r="D33" s="3" t="str">
        <f>MID(Table6[[#This Row],[CLID]],3,7)</f>
        <v>CL24510</v>
      </c>
      <c r="E33" s="3" t="str">
        <f>RIGHT(Table6[[#This Row],[CLID]],7)</f>
        <v>CL24510</v>
      </c>
      <c r="F33" s="7" t="b">
        <f>Table6[[#This Row],[right]]=Table6[[#This Row],[mid]]</f>
        <v>1</v>
      </c>
      <c r="G33" s="7" t="str">
        <f>VLOOKUP(Table6[[#This Row],[GEOID]],GEONAMES[[GEOID]:[GEONAME]],2,FALSE)</f>
        <v>APAC</v>
      </c>
    </row>
    <row r="34" spans="1:7" x14ac:dyDescent="0.25">
      <c r="A34" s="3" t="s">
        <v>167</v>
      </c>
      <c r="B34" s="3" t="s">
        <v>56</v>
      </c>
      <c r="C34" s="3">
        <f>LEN(Table6[[#This Row],[CLID]])</f>
        <v>9</v>
      </c>
      <c r="D34" s="3" t="str">
        <f>MID(Table6[[#This Row],[CLID]],3,7)</f>
        <v>CL95487</v>
      </c>
      <c r="E34" s="3" t="str">
        <f>RIGHT(Table6[[#This Row],[CLID]],7)</f>
        <v>CL95487</v>
      </c>
      <c r="F34" s="7" t="b">
        <f>Table6[[#This Row],[right]]=Table6[[#This Row],[mid]]</f>
        <v>1</v>
      </c>
      <c r="G34" s="7" t="str">
        <f>VLOOKUP(Table6[[#This Row],[GEOID]],GEONAMES[[GEOID]:[GEONAME]],2,FALSE)</f>
        <v>APAC</v>
      </c>
    </row>
    <row r="35" spans="1:7" x14ac:dyDescent="0.25">
      <c r="A35" s="3" t="s">
        <v>168</v>
      </c>
      <c r="B35" s="3" t="s">
        <v>55</v>
      </c>
      <c r="C35" s="3">
        <f>LEN(Table6[[#This Row],[CLID]])</f>
        <v>9</v>
      </c>
      <c r="D35" s="3" t="str">
        <f>MID(Table6[[#This Row],[CLID]],3,7)</f>
        <v>CL23634</v>
      </c>
      <c r="E35" s="3" t="str">
        <f>RIGHT(Table6[[#This Row],[CLID]],7)</f>
        <v>CL23634</v>
      </c>
      <c r="F35" s="7" t="b">
        <f>Table6[[#This Row],[right]]=Table6[[#This Row],[mid]]</f>
        <v>1</v>
      </c>
      <c r="G35" s="7" t="str">
        <f>VLOOKUP(Table6[[#This Row],[GEOID]],GEONAMES[[GEOID]:[GEONAME]],2,FALSE)</f>
        <v>LATAM</v>
      </c>
    </row>
    <row r="36" spans="1:7" x14ac:dyDescent="0.25">
      <c r="A36" s="3" t="s">
        <v>169</v>
      </c>
      <c r="B36" s="3" t="s">
        <v>57</v>
      </c>
      <c r="C36" s="3">
        <f>LEN(Table6[[#This Row],[CLID]])</f>
        <v>9</v>
      </c>
      <c r="D36" s="3" t="str">
        <f>MID(Table6[[#This Row],[CLID]],3,7)</f>
        <v>CL50297</v>
      </c>
      <c r="E36" s="3" t="str">
        <f>RIGHT(Table6[[#This Row],[CLID]],7)</f>
        <v>CL50297</v>
      </c>
      <c r="F36" s="7" t="b">
        <f>Table6[[#This Row],[right]]=Table6[[#This Row],[mid]]</f>
        <v>1</v>
      </c>
      <c r="G36" s="7" t="str">
        <f>VLOOKUP(Table6[[#This Row],[GEOID]],GEONAMES[[GEOID]:[GEONAME]],2,FALSE)</f>
        <v>NAM</v>
      </c>
    </row>
    <row r="37" spans="1:7" x14ac:dyDescent="0.25">
      <c r="A37" s="3" t="s">
        <v>170</v>
      </c>
      <c r="B37" s="3" t="s">
        <v>56</v>
      </c>
      <c r="C37" s="3">
        <f>LEN(Table6[[#This Row],[CLID]])</f>
        <v>9</v>
      </c>
      <c r="D37" s="3" t="str">
        <f>MID(Table6[[#This Row],[CLID]],3,7)</f>
        <v>CL35993</v>
      </c>
      <c r="E37" s="3" t="str">
        <f>RIGHT(Table6[[#This Row],[CLID]],7)</f>
        <v>CL35993</v>
      </c>
      <c r="F37" s="7" t="b">
        <f>Table6[[#This Row],[right]]=Table6[[#This Row],[mid]]</f>
        <v>1</v>
      </c>
      <c r="G37" s="7" t="str">
        <f>VLOOKUP(Table6[[#This Row],[GEOID]],GEONAMES[[GEOID]:[GEONAME]],2,FALSE)</f>
        <v>APAC</v>
      </c>
    </row>
    <row r="38" spans="1:7" x14ac:dyDescent="0.25">
      <c r="A38" s="3" t="s">
        <v>171</v>
      </c>
      <c r="B38" s="3" t="s">
        <v>56</v>
      </c>
      <c r="C38" s="3">
        <f>LEN(Table6[[#This Row],[CLID]])</f>
        <v>9</v>
      </c>
      <c r="D38" s="3" t="str">
        <f>MID(Table6[[#This Row],[CLID]],3,7)</f>
        <v>CL60563</v>
      </c>
      <c r="E38" s="3" t="str">
        <f>RIGHT(Table6[[#This Row],[CLID]],7)</f>
        <v>CL60563</v>
      </c>
      <c r="F38" s="7" t="b">
        <f>Table6[[#This Row],[right]]=Table6[[#This Row],[mid]]</f>
        <v>1</v>
      </c>
      <c r="G38" s="7" t="str">
        <f>VLOOKUP(Table6[[#This Row],[GEOID]],GEONAMES[[GEOID]:[GEONAME]],2,FALSE)</f>
        <v>APAC</v>
      </c>
    </row>
    <row r="39" spans="1:7" x14ac:dyDescent="0.25">
      <c r="A39" s="3" t="s">
        <v>172</v>
      </c>
      <c r="B39" s="3" t="s">
        <v>55</v>
      </c>
      <c r="C39" s="3">
        <f>LEN(Table6[[#This Row],[CLID]])</f>
        <v>9</v>
      </c>
      <c r="D39" s="3" t="str">
        <f>MID(Table6[[#This Row],[CLID]],3,7)</f>
        <v>CL11420</v>
      </c>
      <c r="E39" s="3" t="str">
        <f>RIGHT(Table6[[#This Row],[CLID]],7)</f>
        <v>CL11420</v>
      </c>
      <c r="F39" s="7" t="b">
        <f>Table6[[#This Row],[right]]=Table6[[#This Row],[mid]]</f>
        <v>1</v>
      </c>
      <c r="G39" s="7" t="str">
        <f>VLOOKUP(Table6[[#This Row],[GEOID]],GEONAMES[[GEOID]:[GEONAME]],2,FALSE)</f>
        <v>LATAM</v>
      </c>
    </row>
    <row r="40" spans="1:7" x14ac:dyDescent="0.25">
      <c r="A40" s="3" t="s">
        <v>173</v>
      </c>
      <c r="B40" s="3" t="s">
        <v>54</v>
      </c>
      <c r="C40" s="3">
        <f>LEN(Table6[[#This Row],[CLID]])</f>
        <v>9</v>
      </c>
      <c r="D40" s="3" t="str">
        <f>MID(Table6[[#This Row],[CLID]],3,7)</f>
        <v>CL13257</v>
      </c>
      <c r="E40" s="3" t="str">
        <f>RIGHT(Table6[[#This Row],[CLID]],7)</f>
        <v>CL13257</v>
      </c>
      <c r="F40" s="7" t="b">
        <f>Table6[[#This Row],[right]]=Table6[[#This Row],[mid]]</f>
        <v>1</v>
      </c>
      <c r="G40" s="7" t="str">
        <f>VLOOKUP(Table6[[#This Row],[GEOID]],GEONAMES[[GEOID]:[GEONAME]],2,FALSE)</f>
        <v>EMEA</v>
      </c>
    </row>
    <row r="41" spans="1:7" x14ac:dyDescent="0.25">
      <c r="A41" s="3" t="s">
        <v>174</v>
      </c>
      <c r="B41" s="3" t="s">
        <v>57</v>
      </c>
      <c r="C41" s="3">
        <f>LEN(Table6[[#This Row],[CLID]])</f>
        <v>9</v>
      </c>
      <c r="D41" s="3" t="str">
        <f>MID(Table6[[#This Row],[CLID]],3,7)</f>
        <v>CL94846</v>
      </c>
      <c r="E41" s="3" t="str">
        <f>RIGHT(Table6[[#This Row],[CLID]],7)</f>
        <v>CL94846</v>
      </c>
      <c r="F41" s="7" t="b">
        <f>Table6[[#This Row],[right]]=Table6[[#This Row],[mid]]</f>
        <v>1</v>
      </c>
      <c r="G41" s="7" t="str">
        <f>VLOOKUP(Table6[[#This Row],[GEOID]],GEONAMES[[GEOID]:[GEONAME]],2,FALSE)</f>
        <v>NAM</v>
      </c>
    </row>
    <row r="42" spans="1:7" x14ac:dyDescent="0.25">
      <c r="A42" s="3" t="s">
        <v>175</v>
      </c>
      <c r="B42" s="3" t="s">
        <v>54</v>
      </c>
      <c r="C42" s="3">
        <f>LEN(Table6[[#This Row],[CLID]])</f>
        <v>9</v>
      </c>
      <c r="D42" s="3" t="str">
        <f>MID(Table6[[#This Row],[CLID]],3,7)</f>
        <v>CL87149</v>
      </c>
      <c r="E42" s="3" t="str">
        <f>RIGHT(Table6[[#This Row],[CLID]],7)</f>
        <v>CL87149</v>
      </c>
      <c r="F42" s="7" t="b">
        <f>Table6[[#This Row],[right]]=Table6[[#This Row],[mid]]</f>
        <v>1</v>
      </c>
      <c r="G42" s="7" t="str">
        <f>VLOOKUP(Table6[[#This Row],[GEOID]],GEONAMES[[GEOID]:[GEONAME]],2,FALSE)</f>
        <v>EMEA</v>
      </c>
    </row>
    <row r="43" spans="1:7" x14ac:dyDescent="0.25">
      <c r="A43" s="3" t="s">
        <v>176</v>
      </c>
      <c r="B43" s="3" t="s">
        <v>55</v>
      </c>
      <c r="C43" s="3">
        <f>LEN(Table6[[#This Row],[CLID]])</f>
        <v>9</v>
      </c>
      <c r="D43" s="3" t="str">
        <f>MID(Table6[[#This Row],[CLID]],3,7)</f>
        <v>CL49900</v>
      </c>
      <c r="E43" s="3" t="str">
        <f>RIGHT(Table6[[#This Row],[CLID]],7)</f>
        <v>CL49900</v>
      </c>
      <c r="F43" s="7" t="b">
        <f>Table6[[#This Row],[right]]=Table6[[#This Row],[mid]]</f>
        <v>1</v>
      </c>
      <c r="G43" s="7" t="str">
        <f>VLOOKUP(Table6[[#This Row],[GEOID]],GEONAMES[[GEOID]:[GEONAME]],2,FALSE)</f>
        <v>LATAM</v>
      </c>
    </row>
    <row r="44" spans="1:7" x14ac:dyDescent="0.25">
      <c r="A44" s="3" t="s">
        <v>177</v>
      </c>
      <c r="B44" s="3" t="s">
        <v>54</v>
      </c>
      <c r="C44" s="3">
        <f>LEN(Table6[[#This Row],[CLID]])</f>
        <v>9</v>
      </c>
      <c r="D44" s="3" t="str">
        <f>MID(Table6[[#This Row],[CLID]],3,7)</f>
        <v>CL29380</v>
      </c>
      <c r="E44" s="3" t="str">
        <f>RIGHT(Table6[[#This Row],[CLID]],7)</f>
        <v>CL29380</v>
      </c>
      <c r="F44" s="7" t="b">
        <f>Table6[[#This Row],[right]]=Table6[[#This Row],[mid]]</f>
        <v>1</v>
      </c>
      <c r="G44" s="7" t="str">
        <f>VLOOKUP(Table6[[#This Row],[GEOID]],GEONAMES[[GEOID]:[GEONAME]],2,FALSE)</f>
        <v>EMEA</v>
      </c>
    </row>
    <row r="45" spans="1:7" x14ac:dyDescent="0.25">
      <c r="A45" s="3" t="s">
        <v>178</v>
      </c>
      <c r="B45" s="3" t="s">
        <v>55</v>
      </c>
      <c r="C45" s="3">
        <f>LEN(Table6[[#This Row],[CLID]])</f>
        <v>9</v>
      </c>
      <c r="D45" s="3" t="str">
        <f>MID(Table6[[#This Row],[CLID]],3,7)</f>
        <v>CL37879</v>
      </c>
      <c r="E45" s="3" t="str">
        <f>RIGHT(Table6[[#This Row],[CLID]],7)</f>
        <v>CL37879</v>
      </c>
      <c r="F45" s="7" t="b">
        <f>Table6[[#This Row],[right]]=Table6[[#This Row],[mid]]</f>
        <v>1</v>
      </c>
      <c r="G45" s="7" t="str">
        <f>VLOOKUP(Table6[[#This Row],[GEOID]],GEONAMES[[GEOID]:[GEONAME]],2,FALSE)</f>
        <v>LATAM</v>
      </c>
    </row>
    <row r="46" spans="1:7" x14ac:dyDescent="0.25">
      <c r="A46" s="3" t="s">
        <v>179</v>
      </c>
      <c r="B46" s="3" t="s">
        <v>56</v>
      </c>
      <c r="C46" s="3">
        <f>LEN(Table6[[#This Row],[CLID]])</f>
        <v>9</v>
      </c>
      <c r="D46" s="3" t="str">
        <f>MID(Table6[[#This Row],[CLID]],3,7)</f>
        <v>CL55399</v>
      </c>
      <c r="E46" s="3" t="str">
        <f>RIGHT(Table6[[#This Row],[CLID]],7)</f>
        <v>CL55399</v>
      </c>
      <c r="F46" s="7" t="b">
        <f>Table6[[#This Row],[right]]=Table6[[#This Row],[mid]]</f>
        <v>1</v>
      </c>
      <c r="G46" s="7" t="str">
        <f>VLOOKUP(Table6[[#This Row],[GEOID]],GEONAMES[[GEOID]:[GEONAME]],2,FALSE)</f>
        <v>APAC</v>
      </c>
    </row>
    <row r="47" spans="1:7" x14ac:dyDescent="0.25">
      <c r="A47" s="3" t="s">
        <v>180</v>
      </c>
      <c r="B47" s="3" t="s">
        <v>56</v>
      </c>
      <c r="C47" s="3">
        <f>LEN(Table6[[#This Row],[CLID]])</f>
        <v>9</v>
      </c>
      <c r="D47" s="3" t="str">
        <f>MID(Table6[[#This Row],[CLID]],3,7)</f>
        <v>CL44634</v>
      </c>
      <c r="E47" s="3" t="str">
        <f>RIGHT(Table6[[#This Row],[CLID]],7)</f>
        <v>CL44634</v>
      </c>
      <c r="F47" s="7" t="b">
        <f>Table6[[#This Row],[right]]=Table6[[#This Row],[mid]]</f>
        <v>1</v>
      </c>
      <c r="G47" s="7" t="str">
        <f>VLOOKUP(Table6[[#This Row],[GEOID]],GEONAMES[[GEOID]:[GEONAME]],2,FALSE)</f>
        <v>APAC</v>
      </c>
    </row>
    <row r="48" spans="1:7" x14ac:dyDescent="0.25">
      <c r="A48" s="3" t="s">
        <v>181</v>
      </c>
      <c r="B48" s="3" t="s">
        <v>55</v>
      </c>
      <c r="C48" s="3">
        <f>LEN(Table6[[#This Row],[CLID]])</f>
        <v>9</v>
      </c>
      <c r="D48" s="3" t="str">
        <f>MID(Table6[[#This Row],[CLID]],3,7)</f>
        <v>CL67438</v>
      </c>
      <c r="E48" s="3" t="str">
        <f>RIGHT(Table6[[#This Row],[CLID]],7)</f>
        <v>CL67438</v>
      </c>
      <c r="F48" s="7" t="b">
        <f>Table6[[#This Row],[right]]=Table6[[#This Row],[mid]]</f>
        <v>1</v>
      </c>
      <c r="G48" s="7" t="str">
        <f>VLOOKUP(Table6[[#This Row],[GEOID]],GEONAMES[[GEOID]:[GEONAME]],2,FALSE)</f>
        <v>LATAM</v>
      </c>
    </row>
    <row r="49" spans="1:7" x14ac:dyDescent="0.25">
      <c r="A49" s="3" t="s">
        <v>182</v>
      </c>
      <c r="B49" s="3" t="s">
        <v>56</v>
      </c>
      <c r="C49" s="3">
        <f>LEN(Table6[[#This Row],[CLID]])</f>
        <v>9</v>
      </c>
      <c r="D49" s="3" t="str">
        <f>MID(Table6[[#This Row],[CLID]],3,7)</f>
        <v>CL79103</v>
      </c>
      <c r="E49" s="3" t="str">
        <f>RIGHT(Table6[[#This Row],[CLID]],7)</f>
        <v>CL79103</v>
      </c>
      <c r="F49" s="7" t="b">
        <f>Table6[[#This Row],[right]]=Table6[[#This Row],[mid]]</f>
        <v>1</v>
      </c>
      <c r="G49" s="7" t="str">
        <f>VLOOKUP(Table6[[#This Row],[GEOID]],GEONAMES[[GEOID]:[GEONAME]],2,FALSE)</f>
        <v>APAC</v>
      </c>
    </row>
    <row r="50" spans="1:7" x14ac:dyDescent="0.25">
      <c r="A50" s="3" t="s">
        <v>183</v>
      </c>
      <c r="B50" s="3" t="s">
        <v>56</v>
      </c>
      <c r="C50" s="3">
        <f>LEN(Table6[[#This Row],[CLID]])</f>
        <v>9</v>
      </c>
      <c r="D50" s="3" t="str">
        <f>MID(Table6[[#This Row],[CLID]],3,7)</f>
        <v>CL99768</v>
      </c>
      <c r="E50" s="3" t="str">
        <f>RIGHT(Table6[[#This Row],[CLID]],7)</f>
        <v>CL99768</v>
      </c>
      <c r="F50" s="7" t="b">
        <f>Table6[[#This Row],[right]]=Table6[[#This Row],[mid]]</f>
        <v>1</v>
      </c>
      <c r="G50" s="7" t="str">
        <f>VLOOKUP(Table6[[#This Row],[GEOID]],GEONAMES[[GEOID]:[GEONAME]],2,FALSE)</f>
        <v>APAC</v>
      </c>
    </row>
    <row r="51" spans="1:7" x14ac:dyDescent="0.25">
      <c r="A51" s="3" t="s">
        <v>184</v>
      </c>
      <c r="B51" s="3" t="s">
        <v>55</v>
      </c>
      <c r="C51" s="3">
        <f>LEN(Table6[[#This Row],[CLID]])</f>
        <v>9</v>
      </c>
      <c r="D51" s="3" t="str">
        <f>MID(Table6[[#This Row],[CLID]],3,7)</f>
        <v>CL28683</v>
      </c>
      <c r="E51" s="3" t="str">
        <f>RIGHT(Table6[[#This Row],[CLID]],7)</f>
        <v>CL28683</v>
      </c>
      <c r="F51" s="7" t="b">
        <f>Table6[[#This Row],[right]]=Table6[[#This Row],[mid]]</f>
        <v>1</v>
      </c>
      <c r="G51" s="7" t="str">
        <f>VLOOKUP(Table6[[#This Row],[GEOID]],GEONAMES[[GEOID]:[GEONAME]],2,FALSE)</f>
        <v>LATAM</v>
      </c>
    </row>
    <row r="52" spans="1:7" x14ac:dyDescent="0.25">
      <c r="A52" s="3" t="s">
        <v>185</v>
      </c>
      <c r="B52" s="3" t="s">
        <v>56</v>
      </c>
      <c r="C52" s="3">
        <f>LEN(Table6[[#This Row],[CLID]])</f>
        <v>9</v>
      </c>
      <c r="D52" s="3" t="str">
        <f>MID(Table6[[#This Row],[CLID]],3,7)</f>
        <v>CL99496</v>
      </c>
      <c r="E52" s="3" t="str">
        <f>RIGHT(Table6[[#This Row],[CLID]],7)</f>
        <v>CL99496</v>
      </c>
      <c r="F52" s="7" t="b">
        <f>Table6[[#This Row],[right]]=Table6[[#This Row],[mid]]</f>
        <v>1</v>
      </c>
      <c r="G52" s="7" t="str">
        <f>VLOOKUP(Table6[[#This Row],[GEOID]],GEONAMES[[GEOID]:[GEONAME]],2,FALSE)</f>
        <v>APAC</v>
      </c>
    </row>
    <row r="53" spans="1:7" x14ac:dyDescent="0.25">
      <c r="A53" s="3" t="s">
        <v>186</v>
      </c>
      <c r="B53" s="3" t="s">
        <v>54</v>
      </c>
      <c r="C53" s="3">
        <f>LEN(Table6[[#This Row],[CLID]])</f>
        <v>9</v>
      </c>
      <c r="D53" s="3" t="str">
        <f>MID(Table6[[#This Row],[CLID]],3,7)</f>
        <v>CL92654</v>
      </c>
      <c r="E53" s="3" t="str">
        <f>RIGHT(Table6[[#This Row],[CLID]],7)</f>
        <v>CL92654</v>
      </c>
      <c r="F53" s="7" t="b">
        <f>Table6[[#This Row],[right]]=Table6[[#This Row],[mid]]</f>
        <v>1</v>
      </c>
      <c r="G53" s="7" t="str">
        <f>VLOOKUP(Table6[[#This Row],[GEOID]],GEONAMES[[GEOID]:[GEONAME]],2,FALSE)</f>
        <v>EMEA</v>
      </c>
    </row>
    <row r="54" spans="1:7" x14ac:dyDescent="0.25">
      <c r="A54" s="3" t="s">
        <v>187</v>
      </c>
      <c r="B54" s="3" t="s">
        <v>56</v>
      </c>
      <c r="C54" s="3">
        <f>LEN(Table6[[#This Row],[CLID]])</f>
        <v>9</v>
      </c>
      <c r="D54" s="3" t="str">
        <f>MID(Table6[[#This Row],[CLID]],3,7)</f>
        <v>CL82440</v>
      </c>
      <c r="E54" s="3" t="str">
        <f>RIGHT(Table6[[#This Row],[CLID]],7)</f>
        <v>CL82440</v>
      </c>
      <c r="F54" s="7" t="b">
        <f>Table6[[#This Row],[right]]=Table6[[#This Row],[mid]]</f>
        <v>1</v>
      </c>
      <c r="G54" s="7" t="str">
        <f>VLOOKUP(Table6[[#This Row],[GEOID]],GEONAMES[[GEOID]:[GEONAME]],2,FALSE)</f>
        <v>APAC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1A3A-264D-433B-8602-7D90D3988605}">
  <dimension ref="A3:J76"/>
  <sheetViews>
    <sheetView workbookViewId="0">
      <selection activeCell="A48" sqref="A48:E76"/>
    </sheetView>
  </sheetViews>
  <sheetFormatPr defaultRowHeight="13.2" x14ac:dyDescent="0.25"/>
  <cols>
    <col min="1" max="1" width="13.33203125" style="3" bestFit="1" customWidth="1"/>
    <col min="2" max="2" width="17.5546875" style="3" bestFit="1" customWidth="1"/>
    <col min="3" max="7" width="8.88671875" style="3" bestFit="1" customWidth="1"/>
    <col min="8" max="8" width="12.6640625" style="3" bestFit="1" customWidth="1"/>
    <col min="9" max="9" width="10.44140625" style="3" bestFit="1" customWidth="1"/>
    <col min="10" max="10" width="12.6640625" style="3" bestFit="1" customWidth="1"/>
    <col min="11" max="11" width="4.44140625" style="3" bestFit="1" customWidth="1"/>
    <col min="12" max="12" width="4.33203125" style="3" bestFit="1" customWidth="1"/>
    <col min="13" max="13" width="9.77734375" style="3" bestFit="1" customWidth="1"/>
    <col min="14" max="14" width="7" style="3" bestFit="1" customWidth="1"/>
    <col min="15" max="15" width="4.44140625" style="3" bestFit="1" customWidth="1"/>
    <col min="16" max="16" width="4.33203125" style="3" bestFit="1" customWidth="1"/>
    <col min="17" max="18" width="5.33203125" style="3" bestFit="1" customWidth="1"/>
    <col min="19" max="19" width="7.109375" style="3" bestFit="1" customWidth="1"/>
    <col min="20" max="21" width="4.21875" style="3" bestFit="1" customWidth="1"/>
    <col min="22" max="22" width="5.33203125" style="3" bestFit="1" customWidth="1"/>
    <col min="23" max="23" width="7" style="3" bestFit="1" customWidth="1"/>
    <col min="24" max="24" width="4.44140625" style="3" bestFit="1" customWidth="1"/>
    <col min="25" max="25" width="4.21875" style="3" bestFit="1" customWidth="1"/>
    <col min="26" max="27" width="5.33203125" style="3" bestFit="1" customWidth="1"/>
    <col min="28" max="28" width="6.44140625" style="3" bestFit="1" customWidth="1"/>
    <col min="29" max="16384" width="8.88671875" style="3"/>
  </cols>
  <sheetData>
    <row r="3" spans="1:10" x14ac:dyDescent="0.25">
      <c r="A3" s="8" t="s">
        <v>942</v>
      </c>
      <c r="B3" s="10" t="s">
        <v>923</v>
      </c>
      <c r="F3"/>
      <c r="G3"/>
      <c r="H3"/>
      <c r="I3"/>
      <c r="J3"/>
    </row>
    <row r="4" spans="1:10" x14ac:dyDescent="0.25">
      <c r="A4" s="8" t="s">
        <v>921</v>
      </c>
      <c r="B4" s="11" t="s">
        <v>897</v>
      </c>
      <c r="C4" s="11" t="s">
        <v>905</v>
      </c>
      <c r="D4" s="11" t="s">
        <v>898</v>
      </c>
      <c r="E4" s="11" t="s">
        <v>907</v>
      </c>
      <c r="F4"/>
      <c r="G4"/>
      <c r="H4"/>
      <c r="I4"/>
      <c r="J4"/>
    </row>
    <row r="5" spans="1:10" x14ac:dyDescent="0.25">
      <c r="A5" s="12" t="s">
        <v>924</v>
      </c>
      <c r="B5" s="11"/>
      <c r="C5" s="11"/>
      <c r="D5" s="11"/>
      <c r="E5" s="11"/>
      <c r="F5"/>
      <c r="G5"/>
      <c r="H5"/>
      <c r="I5"/>
      <c r="J5"/>
    </row>
    <row r="6" spans="1:10" x14ac:dyDescent="0.25">
      <c r="A6" s="13" t="s">
        <v>926</v>
      </c>
      <c r="B6" s="11"/>
      <c r="C6" s="11"/>
      <c r="D6" s="11"/>
      <c r="E6" s="11"/>
      <c r="F6"/>
      <c r="G6"/>
      <c r="H6"/>
      <c r="I6"/>
      <c r="J6"/>
    </row>
    <row r="7" spans="1:10" x14ac:dyDescent="0.25">
      <c r="A7" s="14" t="s">
        <v>930</v>
      </c>
      <c r="B7" s="11">
        <v>154091</v>
      </c>
      <c r="C7" s="11">
        <v>19559</v>
      </c>
      <c r="D7" s="11">
        <v>42547</v>
      </c>
      <c r="E7" s="11">
        <v>28971</v>
      </c>
      <c r="F7"/>
      <c r="G7"/>
      <c r="H7"/>
      <c r="I7"/>
      <c r="J7"/>
    </row>
    <row r="8" spans="1:10" x14ac:dyDescent="0.25">
      <c r="A8" s="14" t="s">
        <v>931</v>
      </c>
      <c r="B8" s="11">
        <v>163847</v>
      </c>
      <c r="C8" s="11">
        <v>23950</v>
      </c>
      <c r="D8" s="11">
        <v>51679</v>
      </c>
      <c r="E8" s="11">
        <v>30054</v>
      </c>
      <c r="F8"/>
      <c r="G8"/>
      <c r="H8"/>
      <c r="I8"/>
      <c r="J8"/>
    </row>
    <row r="9" spans="1:10" x14ac:dyDescent="0.25">
      <c r="A9" s="14" t="s">
        <v>932</v>
      </c>
      <c r="B9" s="11">
        <v>191481</v>
      </c>
      <c r="C9" s="11">
        <v>25544</v>
      </c>
      <c r="D9" s="11">
        <v>53626</v>
      </c>
      <c r="E9" s="11">
        <v>36711</v>
      </c>
      <c r="F9"/>
      <c r="G9"/>
      <c r="H9"/>
      <c r="I9"/>
      <c r="J9"/>
    </row>
    <row r="10" spans="1:10" x14ac:dyDescent="0.25">
      <c r="A10" s="13" t="s">
        <v>927</v>
      </c>
      <c r="B10" s="11"/>
      <c r="C10" s="11"/>
      <c r="D10" s="11"/>
      <c r="E10" s="11"/>
      <c r="F10"/>
      <c r="G10"/>
      <c r="H10"/>
      <c r="I10"/>
      <c r="J10"/>
    </row>
    <row r="11" spans="1:10" x14ac:dyDescent="0.25">
      <c r="A11" s="14" t="s">
        <v>933</v>
      </c>
      <c r="B11" s="11">
        <v>219938</v>
      </c>
      <c r="C11" s="11">
        <v>32491</v>
      </c>
      <c r="D11" s="11">
        <v>68283</v>
      </c>
      <c r="E11" s="11">
        <v>40578</v>
      </c>
      <c r="F11"/>
      <c r="G11"/>
      <c r="H11"/>
      <c r="I11"/>
      <c r="J11"/>
    </row>
    <row r="12" spans="1:10" x14ac:dyDescent="0.25">
      <c r="A12" s="14" t="s">
        <v>934</v>
      </c>
      <c r="B12" s="11">
        <v>210161</v>
      </c>
      <c r="C12" s="11">
        <v>28176</v>
      </c>
      <c r="D12" s="11">
        <v>59158</v>
      </c>
      <c r="E12" s="11">
        <v>40205</v>
      </c>
    </row>
    <row r="13" spans="1:10" x14ac:dyDescent="0.25">
      <c r="A13" s="14" t="s">
        <v>935</v>
      </c>
      <c r="B13" s="11">
        <v>146519</v>
      </c>
      <c r="C13" s="11">
        <v>21951</v>
      </c>
      <c r="D13" s="11">
        <v>46125</v>
      </c>
      <c r="E13" s="11">
        <v>26555</v>
      </c>
    </row>
    <row r="14" spans="1:10" x14ac:dyDescent="0.25">
      <c r="A14" s="13" t="s">
        <v>928</v>
      </c>
      <c r="B14" s="11"/>
      <c r="C14" s="11"/>
      <c r="D14" s="11"/>
      <c r="E14" s="11"/>
    </row>
    <row r="15" spans="1:10" x14ac:dyDescent="0.25">
      <c r="A15" s="14" t="s">
        <v>936</v>
      </c>
      <c r="B15" s="11">
        <v>136903</v>
      </c>
      <c r="C15" s="11">
        <v>17636</v>
      </c>
      <c r="D15" s="11">
        <v>37007</v>
      </c>
      <c r="E15" s="11">
        <v>26500</v>
      </c>
    </row>
    <row r="16" spans="1:10" x14ac:dyDescent="0.25">
      <c r="A16" s="14" t="s">
        <v>937</v>
      </c>
      <c r="B16" s="11">
        <v>108739</v>
      </c>
      <c r="C16" s="11">
        <v>16681</v>
      </c>
      <c r="D16" s="11">
        <v>35063</v>
      </c>
      <c r="E16" s="11">
        <v>19734</v>
      </c>
    </row>
    <row r="17" spans="1:5" x14ac:dyDescent="0.25">
      <c r="A17" s="14" t="s">
        <v>938</v>
      </c>
      <c r="B17" s="11">
        <v>118052</v>
      </c>
      <c r="C17" s="11">
        <v>16257</v>
      </c>
      <c r="D17" s="11">
        <v>31466</v>
      </c>
      <c r="E17" s="11">
        <v>22964</v>
      </c>
    </row>
    <row r="18" spans="1:5" x14ac:dyDescent="0.25">
      <c r="A18" s="13" t="s">
        <v>929</v>
      </c>
      <c r="B18" s="11"/>
      <c r="C18" s="11"/>
      <c r="D18" s="11"/>
      <c r="E18" s="11"/>
    </row>
    <row r="19" spans="1:5" x14ac:dyDescent="0.25">
      <c r="A19" s="14" t="s">
        <v>939</v>
      </c>
      <c r="B19" s="11">
        <v>127615</v>
      </c>
      <c r="C19" s="11">
        <v>20236</v>
      </c>
      <c r="D19" s="11">
        <v>40590</v>
      </c>
      <c r="E19" s="11">
        <v>23286</v>
      </c>
    </row>
    <row r="20" spans="1:5" x14ac:dyDescent="0.25">
      <c r="A20" s="14" t="s">
        <v>940</v>
      </c>
      <c r="B20" s="11">
        <v>156729</v>
      </c>
      <c r="C20" s="11">
        <v>21848</v>
      </c>
      <c r="D20" s="11">
        <v>42548</v>
      </c>
      <c r="E20" s="11">
        <v>30036</v>
      </c>
    </row>
    <row r="21" spans="1:5" x14ac:dyDescent="0.25">
      <c r="A21" s="14" t="s">
        <v>941</v>
      </c>
      <c r="B21" s="11">
        <v>147690</v>
      </c>
      <c r="C21" s="11">
        <v>23037</v>
      </c>
      <c r="D21" s="11">
        <v>46126</v>
      </c>
      <c r="E21" s="11">
        <v>26822</v>
      </c>
    </row>
    <row r="22" spans="1:5" x14ac:dyDescent="0.25">
      <c r="A22" s="12" t="s">
        <v>925</v>
      </c>
      <c r="B22" s="11"/>
      <c r="C22" s="11"/>
      <c r="D22" s="11"/>
      <c r="E22" s="11"/>
    </row>
    <row r="23" spans="1:5" x14ac:dyDescent="0.25">
      <c r="A23" s="13" t="s">
        <v>926</v>
      </c>
      <c r="B23" s="11"/>
      <c r="C23" s="11"/>
      <c r="D23" s="11"/>
      <c r="E23" s="11"/>
    </row>
    <row r="24" spans="1:5" x14ac:dyDescent="0.25">
      <c r="A24" s="14" t="s">
        <v>930</v>
      </c>
      <c r="B24" s="11">
        <v>161306</v>
      </c>
      <c r="C24" s="11">
        <v>22187</v>
      </c>
      <c r="D24" s="11">
        <v>43970</v>
      </c>
      <c r="E24" s="11">
        <v>31083</v>
      </c>
    </row>
    <row r="25" spans="1:5" x14ac:dyDescent="0.25">
      <c r="A25" s="14" t="s">
        <v>931</v>
      </c>
      <c r="B25" s="11">
        <v>167822</v>
      </c>
      <c r="C25" s="11">
        <v>25785</v>
      </c>
      <c r="D25" s="11">
        <v>52546</v>
      </c>
      <c r="E25" s="11">
        <v>31261</v>
      </c>
    </row>
    <row r="26" spans="1:5" x14ac:dyDescent="0.25">
      <c r="A26" s="14" t="s">
        <v>932</v>
      </c>
      <c r="B26" s="11">
        <v>200891</v>
      </c>
      <c r="C26" s="11">
        <v>27293</v>
      </c>
      <c r="D26" s="11">
        <v>53688</v>
      </c>
      <c r="E26" s="11">
        <v>37434</v>
      </c>
    </row>
    <row r="27" spans="1:5" x14ac:dyDescent="0.25">
      <c r="A27" s="13" t="s">
        <v>927</v>
      </c>
      <c r="B27" s="11"/>
      <c r="C27" s="11"/>
      <c r="D27" s="11"/>
      <c r="E27" s="11"/>
    </row>
    <row r="28" spans="1:5" x14ac:dyDescent="0.25">
      <c r="A28" s="14" t="s">
        <v>933</v>
      </c>
      <c r="B28" s="11">
        <v>228868</v>
      </c>
      <c r="C28" s="11">
        <v>32779</v>
      </c>
      <c r="D28" s="11">
        <v>69515</v>
      </c>
      <c r="E28" s="11">
        <v>40800</v>
      </c>
    </row>
    <row r="29" spans="1:5" x14ac:dyDescent="0.25">
      <c r="A29" s="14" t="s">
        <v>934</v>
      </c>
      <c r="B29" s="11">
        <v>216709</v>
      </c>
      <c r="C29" s="11">
        <v>27631</v>
      </c>
      <c r="D29" s="11">
        <v>59794</v>
      </c>
      <c r="E29" s="11">
        <v>41854</v>
      </c>
    </row>
    <row r="30" spans="1:5" x14ac:dyDescent="0.25">
      <c r="A30" s="14" t="s">
        <v>935</v>
      </c>
      <c r="B30" s="11">
        <v>150925</v>
      </c>
      <c r="C30" s="11">
        <v>22221</v>
      </c>
      <c r="D30" s="11">
        <v>47029</v>
      </c>
      <c r="E30" s="11">
        <v>27157</v>
      </c>
    </row>
    <row r="31" spans="1:5" x14ac:dyDescent="0.25">
      <c r="A31" s="12" t="s">
        <v>922</v>
      </c>
      <c r="B31" s="11">
        <v>3008286</v>
      </c>
      <c r="C31" s="11">
        <v>425262</v>
      </c>
      <c r="D31" s="11">
        <v>880760</v>
      </c>
      <c r="E31" s="11">
        <v>562005</v>
      </c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EB61-0ED2-42E2-99AC-A55FCB55FF97}">
  <dimension ref="A3:R97"/>
  <sheetViews>
    <sheetView topLeftCell="A69" workbookViewId="0">
      <selection activeCell="P19" sqref="P19"/>
    </sheetView>
  </sheetViews>
  <sheetFormatPr defaultRowHeight="13.2" x14ac:dyDescent="0.25"/>
  <cols>
    <col min="1" max="1" width="12.6640625" style="3" bestFit="1" customWidth="1"/>
    <col min="2" max="2" width="9.6640625" style="3" bestFit="1" customWidth="1"/>
    <col min="3" max="8" width="12.33203125" style="3" bestFit="1" customWidth="1"/>
    <col min="9" max="9" width="8.88671875" style="3" bestFit="1" customWidth="1"/>
    <col min="10" max="10" width="11.21875" style="3" bestFit="1" customWidth="1"/>
    <col min="11" max="11" width="7" style="3" bestFit="1" customWidth="1"/>
    <col min="12" max="12" width="7.88671875" style="3" bestFit="1" customWidth="1"/>
    <col min="13" max="13" width="5.21875" style="3" bestFit="1" customWidth="1"/>
    <col min="14" max="14" width="7.109375" style="3" bestFit="1" customWidth="1"/>
    <col min="15" max="15" width="26.33203125" style="3" bestFit="1" customWidth="1"/>
    <col min="16" max="16" width="18.109375" style="3" bestFit="1" customWidth="1"/>
    <col min="17" max="17" width="44.77734375" style="3" bestFit="1" customWidth="1"/>
    <col min="18" max="18" width="5.6640625" style="3" bestFit="1" customWidth="1"/>
    <col min="19" max="19" width="7" style="3" bestFit="1" customWidth="1"/>
    <col min="20" max="20" width="8" style="3" bestFit="1" customWidth="1"/>
    <col min="21" max="16384" width="8.88671875" style="3"/>
  </cols>
  <sheetData>
    <row r="3" spans="1:18" x14ac:dyDescent="0.25">
      <c r="A3" s="10" t="s">
        <v>942</v>
      </c>
      <c r="B3" s="10" t="s">
        <v>923</v>
      </c>
      <c r="C3" s="11"/>
      <c r="D3" s="11"/>
      <c r="E3" s="11"/>
      <c r="F3" s="11"/>
      <c r="G3" s="11"/>
      <c r="H3"/>
    </row>
    <row r="4" spans="1:18" x14ac:dyDescent="0.25">
      <c r="A4" s="11"/>
      <c r="B4" s="11" t="s">
        <v>924</v>
      </c>
      <c r="C4" s="11"/>
      <c r="D4" s="11"/>
      <c r="E4" s="11"/>
      <c r="F4" s="11" t="s">
        <v>925</v>
      </c>
      <c r="G4" s="11"/>
      <c r="H4"/>
    </row>
    <row r="5" spans="1:18" x14ac:dyDescent="0.25">
      <c r="A5" s="11"/>
      <c r="B5" s="11" t="s">
        <v>926</v>
      </c>
      <c r="C5" s="11" t="s">
        <v>927</v>
      </c>
      <c r="D5" s="11" t="s">
        <v>928</v>
      </c>
      <c r="E5" s="11" t="s">
        <v>929</v>
      </c>
      <c r="F5" s="11" t="s">
        <v>926</v>
      </c>
      <c r="G5" s="11" t="s">
        <v>927</v>
      </c>
      <c r="H5"/>
      <c r="I5" s="3" t="s">
        <v>943</v>
      </c>
      <c r="L5" s="3" t="s">
        <v>944</v>
      </c>
      <c r="O5" s="3" t="s">
        <v>947</v>
      </c>
    </row>
    <row r="6" spans="1:18" x14ac:dyDescent="0.25">
      <c r="A6" s="10" t="s">
        <v>921</v>
      </c>
      <c r="B6" s="11"/>
      <c r="C6" s="11"/>
      <c r="D6" s="11"/>
      <c r="E6" s="11"/>
      <c r="F6" s="11"/>
      <c r="G6" s="11"/>
      <c r="H6"/>
      <c r="I6" s="3" t="s">
        <v>945</v>
      </c>
      <c r="J6" s="15" t="s">
        <v>946</v>
      </c>
      <c r="L6" s="3" t="s">
        <v>945</v>
      </c>
      <c r="M6" s="3" t="s">
        <v>946</v>
      </c>
      <c r="O6" s="18" t="s">
        <v>948</v>
      </c>
      <c r="P6" s="18" t="s">
        <v>949</v>
      </c>
      <c r="Q6" s="18" t="s">
        <v>950</v>
      </c>
      <c r="R6" s="18" t="s">
        <v>951</v>
      </c>
    </row>
    <row r="7" spans="1:18" x14ac:dyDescent="0.25">
      <c r="A7" s="12" t="s">
        <v>897</v>
      </c>
      <c r="B7" s="11">
        <v>509419</v>
      </c>
      <c r="C7" s="11">
        <v>576618</v>
      </c>
      <c r="D7" s="11">
        <v>363694</v>
      </c>
      <c r="E7" s="11">
        <v>432034</v>
      </c>
      <c r="F7" s="11">
        <v>530019</v>
      </c>
      <c r="G7" s="11">
        <v>596502</v>
      </c>
      <c r="H7"/>
      <c r="I7" s="5">
        <f>F7-B7</f>
        <v>20600</v>
      </c>
      <c r="J7" s="15">
        <f>F7/B7-1</f>
        <v>4.0438224722674221E-2</v>
      </c>
      <c r="L7" s="5">
        <f>G7-C7</f>
        <v>19884</v>
      </c>
      <c r="M7" s="15">
        <f>G7/C7-1</f>
        <v>3.4483835051975387E-2</v>
      </c>
      <c r="O7" s="5">
        <f>C7*(1+J7)</f>
        <v>599935.40826313896</v>
      </c>
      <c r="P7" s="16">
        <f>O7/$O$11</f>
        <v>0.61335833739413148</v>
      </c>
      <c r="Q7" s="5">
        <f>O7-G7</f>
        <v>3433.408263138961</v>
      </c>
      <c r="R7" s="16">
        <f>Q7/$Q$11</f>
        <v>0.26753104544526513</v>
      </c>
    </row>
    <row r="8" spans="1:18" x14ac:dyDescent="0.25">
      <c r="A8" s="12" t="s">
        <v>898</v>
      </c>
      <c r="B8" s="11">
        <v>147852</v>
      </c>
      <c r="C8" s="11">
        <v>173566</v>
      </c>
      <c r="D8" s="11">
        <v>103536</v>
      </c>
      <c r="E8" s="11">
        <v>129264</v>
      </c>
      <c r="F8" s="11">
        <v>150204</v>
      </c>
      <c r="G8" s="11">
        <v>176338</v>
      </c>
      <c r="H8"/>
      <c r="I8" s="5">
        <f t="shared" ref="I8:I11" si="0">F8-B8</f>
        <v>2352</v>
      </c>
      <c r="J8" s="15">
        <f t="shared" ref="J8:J11" si="1">F8/B8-1</f>
        <v>1.5907799691583513E-2</v>
      </c>
      <c r="L8" s="5">
        <f t="shared" ref="L8:L11" si="2">G8-C8</f>
        <v>2772</v>
      </c>
      <c r="M8" s="15">
        <f t="shared" ref="M8:M11" si="3">G8/C8-1</f>
        <v>1.5970869870827187E-2</v>
      </c>
      <c r="O8" s="5">
        <f t="shared" ref="O8:O11" si="4">C8*(1+J8)</f>
        <v>176327.05316126937</v>
      </c>
      <c r="P8" s="16">
        <f>O8/$O$11</f>
        <v>0.18027218709712525</v>
      </c>
      <c r="Q8" s="5">
        <f>O8-G8</f>
        <v>-10.946838730626041</v>
      </c>
      <c r="R8" s="16">
        <f>Q8/$Q$11</f>
        <v>-8.5297727082640665E-4</v>
      </c>
    </row>
    <row r="9" spans="1:18" x14ac:dyDescent="0.25">
      <c r="A9" s="12" t="s">
        <v>907</v>
      </c>
      <c r="B9" s="11">
        <v>95736</v>
      </c>
      <c r="C9" s="11">
        <v>107338</v>
      </c>
      <c r="D9" s="11">
        <v>69198</v>
      </c>
      <c r="E9" s="11">
        <v>80144</v>
      </c>
      <c r="F9" s="11">
        <v>99778</v>
      </c>
      <c r="G9" s="11">
        <v>109811</v>
      </c>
      <c r="H9"/>
      <c r="I9" s="5">
        <f t="shared" si="0"/>
        <v>4042</v>
      </c>
      <c r="J9" s="15">
        <f t="shared" si="1"/>
        <v>4.2220272415810056E-2</v>
      </c>
      <c r="L9" s="5">
        <f t="shared" si="2"/>
        <v>2473</v>
      </c>
      <c r="M9" s="15">
        <f t="shared" si="3"/>
        <v>2.3039370959026639E-2</v>
      </c>
      <c r="O9" s="5">
        <f t="shared" si="4"/>
        <v>111869.83960056822</v>
      </c>
      <c r="P9" s="16">
        <f>O9/$O$11</f>
        <v>0.11437281060073178</v>
      </c>
      <c r="Q9" s="5">
        <f>O9-G9</f>
        <v>2058.8396005682152</v>
      </c>
      <c r="R9" s="16">
        <f>Q9/$Q$11</f>
        <v>0.1604247058695431</v>
      </c>
    </row>
    <row r="10" spans="1:18" x14ac:dyDescent="0.25">
      <c r="A10" s="12" t="s">
        <v>905</v>
      </c>
      <c r="B10" s="11">
        <v>69053</v>
      </c>
      <c r="C10" s="11">
        <v>82618</v>
      </c>
      <c r="D10" s="11">
        <v>50574</v>
      </c>
      <c r="E10" s="11">
        <v>65121</v>
      </c>
      <c r="F10" s="11">
        <v>75265</v>
      </c>
      <c r="G10" s="11">
        <v>82631</v>
      </c>
      <c r="H10"/>
      <c r="I10" s="5">
        <f t="shared" si="0"/>
        <v>6212</v>
      </c>
      <c r="J10" s="15">
        <f t="shared" si="1"/>
        <v>8.9959885884755231E-2</v>
      </c>
      <c r="L10" s="5">
        <f t="shared" si="2"/>
        <v>13</v>
      </c>
      <c r="M10" s="15">
        <f t="shared" si="3"/>
        <v>1.5735069839495353E-4</v>
      </c>
      <c r="O10" s="5">
        <f t="shared" si="4"/>
        <v>90050.305852026708</v>
      </c>
      <c r="P10" s="16">
        <f>O10/$O$11</f>
        <v>9.2065087538567514E-2</v>
      </c>
      <c r="Q10" s="5">
        <f>O10-G10</f>
        <v>7419.3058520267077</v>
      </c>
      <c r="R10" s="16">
        <f>Q10/$Q$11</f>
        <v>0.57811203881014939</v>
      </c>
    </row>
    <row r="11" spans="1:18" x14ac:dyDescent="0.25">
      <c r="A11" s="12" t="s">
        <v>922</v>
      </c>
      <c r="B11" s="11">
        <v>822060</v>
      </c>
      <c r="C11" s="11">
        <v>940140</v>
      </c>
      <c r="D11" s="11">
        <v>587002</v>
      </c>
      <c r="E11" s="11">
        <v>706563</v>
      </c>
      <c r="F11" s="11">
        <v>855266</v>
      </c>
      <c r="G11" s="11">
        <v>965282</v>
      </c>
      <c r="H11"/>
      <c r="I11" s="5">
        <f t="shared" si="0"/>
        <v>33206</v>
      </c>
      <c r="J11" s="15">
        <f t="shared" si="1"/>
        <v>4.0393645232708053E-2</v>
      </c>
      <c r="L11" s="5">
        <f t="shared" si="2"/>
        <v>25142</v>
      </c>
      <c r="M11" s="15">
        <f t="shared" si="3"/>
        <v>2.6742825536622217E-2</v>
      </c>
      <c r="O11" s="5">
        <f t="shared" si="4"/>
        <v>978115.68162907811</v>
      </c>
      <c r="P11" s="16">
        <f>O11/$O$11</f>
        <v>1</v>
      </c>
      <c r="Q11" s="5">
        <f>O11-G11</f>
        <v>12833.681629078113</v>
      </c>
      <c r="R11" s="16">
        <f>Q11/$Q$11</f>
        <v>1</v>
      </c>
    </row>
    <row r="13" spans="1:18" x14ac:dyDescent="0.25">
      <c r="O13" s="20" t="s">
        <v>956</v>
      </c>
    </row>
    <row r="14" spans="1:18" x14ac:dyDescent="0.25">
      <c r="O14" s="20" t="s">
        <v>957</v>
      </c>
    </row>
    <row r="15" spans="1:18" x14ac:dyDescent="0.25">
      <c r="O15" s="20" t="s">
        <v>971</v>
      </c>
    </row>
    <row r="20" spans="1:15" x14ac:dyDescent="0.25">
      <c r="A20" s="10" t="s">
        <v>942</v>
      </c>
      <c r="B20" s="11"/>
      <c r="C20" s="10" t="s">
        <v>952</v>
      </c>
      <c r="D20" s="10" t="s">
        <v>953</v>
      </c>
      <c r="E20" s="10" t="s">
        <v>61</v>
      </c>
      <c r="F20" s="11"/>
      <c r="G20" s="11"/>
      <c r="H20" s="11"/>
      <c r="I20"/>
      <c r="J20"/>
    </row>
    <row r="21" spans="1:15" x14ac:dyDescent="0.25">
      <c r="A21" s="11"/>
      <c r="B21" s="11"/>
      <c r="C21" s="11" t="s">
        <v>924</v>
      </c>
      <c r="D21" s="11" t="s">
        <v>924</v>
      </c>
      <c r="E21" s="11" t="s">
        <v>924</v>
      </c>
      <c r="F21" s="11" t="s">
        <v>924</v>
      </c>
      <c r="G21" s="11" t="s">
        <v>925</v>
      </c>
      <c r="H21" s="11" t="s">
        <v>925</v>
      </c>
      <c r="I21"/>
      <c r="J21"/>
    </row>
    <row r="22" spans="1:15" x14ac:dyDescent="0.25">
      <c r="A22" s="11"/>
      <c r="B22" s="11"/>
      <c r="C22" s="11" t="s">
        <v>926</v>
      </c>
      <c r="D22" s="11" t="s">
        <v>927</v>
      </c>
      <c r="E22" s="11" t="s">
        <v>928</v>
      </c>
      <c r="F22" s="11" t="s">
        <v>929</v>
      </c>
      <c r="G22" s="11" t="s">
        <v>926</v>
      </c>
      <c r="H22" s="11" t="s">
        <v>927</v>
      </c>
      <c r="I22"/>
      <c r="J22"/>
    </row>
    <row r="23" spans="1:15" x14ac:dyDescent="0.25">
      <c r="A23" s="10" t="s">
        <v>908</v>
      </c>
      <c r="B23" s="10" t="s">
        <v>0</v>
      </c>
      <c r="C23" s="11"/>
      <c r="D23" s="11"/>
      <c r="E23" s="11"/>
      <c r="F23" s="11"/>
      <c r="G23" s="11"/>
      <c r="H23" s="11"/>
      <c r="I23"/>
      <c r="J23"/>
    </row>
    <row r="24" spans="1:15" x14ac:dyDescent="0.25">
      <c r="A24" s="19" t="s">
        <v>897</v>
      </c>
      <c r="B24" s="11"/>
      <c r="C24" s="11"/>
      <c r="D24" s="11"/>
      <c r="E24" s="11"/>
      <c r="F24" s="11"/>
      <c r="G24" s="11"/>
      <c r="H24" s="11"/>
      <c r="I24"/>
      <c r="J24"/>
    </row>
    <row r="25" spans="1:15" x14ac:dyDescent="0.25">
      <c r="A25" s="19" t="s">
        <v>897</v>
      </c>
      <c r="B25" s="11" t="s">
        <v>7</v>
      </c>
      <c r="C25" s="11">
        <v>95153</v>
      </c>
      <c r="D25" s="11">
        <v>101946</v>
      </c>
      <c r="E25" s="11">
        <v>67976</v>
      </c>
      <c r="F25" s="11">
        <v>74763</v>
      </c>
      <c r="G25" s="11">
        <v>98412</v>
      </c>
      <c r="H25" s="11">
        <v>105213</v>
      </c>
      <c r="I25"/>
      <c r="J25"/>
    </row>
    <row r="26" spans="1:15" x14ac:dyDescent="0.25">
      <c r="A26" s="19" t="s">
        <v>897</v>
      </c>
      <c r="B26" s="11" t="s">
        <v>1</v>
      </c>
      <c r="C26" s="11">
        <v>87224</v>
      </c>
      <c r="D26" s="11">
        <v>93457</v>
      </c>
      <c r="E26" s="11">
        <v>62305</v>
      </c>
      <c r="F26" s="11">
        <v>68540</v>
      </c>
      <c r="G26" s="11">
        <v>89246</v>
      </c>
      <c r="H26" s="11">
        <v>94887</v>
      </c>
      <c r="I26"/>
      <c r="J26"/>
    </row>
    <row r="27" spans="1:15" x14ac:dyDescent="0.25">
      <c r="A27" s="19" t="s">
        <v>897</v>
      </c>
      <c r="B27" s="11" t="s">
        <v>17</v>
      </c>
      <c r="C27" s="11">
        <v>68822</v>
      </c>
      <c r="D27" s="11">
        <v>79019</v>
      </c>
      <c r="E27" s="11">
        <v>48434</v>
      </c>
      <c r="F27" s="11">
        <v>58625</v>
      </c>
      <c r="G27" s="11">
        <v>69761</v>
      </c>
      <c r="H27" s="11">
        <v>81839</v>
      </c>
      <c r="I27"/>
      <c r="J27"/>
    </row>
    <row r="28" spans="1:15" x14ac:dyDescent="0.25">
      <c r="A28" s="19" t="s">
        <v>897</v>
      </c>
      <c r="B28" s="11" t="s">
        <v>36</v>
      </c>
      <c r="C28" s="11">
        <v>57353</v>
      </c>
      <c r="D28" s="11">
        <v>65847</v>
      </c>
      <c r="E28" s="11">
        <v>40364</v>
      </c>
      <c r="F28" s="11">
        <v>48865</v>
      </c>
      <c r="G28" s="11">
        <v>58740</v>
      </c>
      <c r="H28" s="11">
        <v>67226</v>
      </c>
      <c r="I28"/>
      <c r="J28"/>
    </row>
    <row r="29" spans="1:15" x14ac:dyDescent="0.25">
      <c r="A29" s="19" t="s">
        <v>897</v>
      </c>
      <c r="B29" s="11" t="s">
        <v>3</v>
      </c>
      <c r="C29" s="11">
        <v>51543</v>
      </c>
      <c r="D29" s="11">
        <v>63438</v>
      </c>
      <c r="E29" s="11">
        <v>35691</v>
      </c>
      <c r="F29" s="11">
        <v>47581</v>
      </c>
      <c r="G29" s="11">
        <v>52266</v>
      </c>
      <c r="H29" s="11">
        <v>65834</v>
      </c>
      <c r="I29"/>
      <c r="J29"/>
    </row>
    <row r="30" spans="1:15" x14ac:dyDescent="0.25">
      <c r="A30" s="19" t="s">
        <v>897</v>
      </c>
      <c r="B30" s="11" t="s">
        <v>35</v>
      </c>
      <c r="C30" s="11">
        <v>47869</v>
      </c>
      <c r="D30" s="11">
        <v>58910</v>
      </c>
      <c r="E30" s="11">
        <v>33137</v>
      </c>
      <c r="F30" s="11">
        <v>44184</v>
      </c>
      <c r="G30" s="11">
        <v>49385</v>
      </c>
      <c r="H30" s="11">
        <v>60071</v>
      </c>
      <c r="I30"/>
      <c r="J30"/>
    </row>
    <row r="31" spans="1:15" x14ac:dyDescent="0.25">
      <c r="A31" s="19" t="s">
        <v>897</v>
      </c>
      <c r="B31" s="11" t="s">
        <v>21</v>
      </c>
      <c r="C31" s="11">
        <v>38242</v>
      </c>
      <c r="D31" s="11">
        <v>43900</v>
      </c>
      <c r="E31" s="11">
        <v>26910</v>
      </c>
      <c r="F31" s="11">
        <v>32575</v>
      </c>
      <c r="G31" s="11">
        <v>39302</v>
      </c>
      <c r="H31" s="11">
        <v>44111</v>
      </c>
      <c r="I31"/>
      <c r="J31"/>
      <c r="O31" s="26"/>
    </row>
    <row r="32" spans="1:15" x14ac:dyDescent="0.25">
      <c r="A32" s="19" t="s">
        <v>897</v>
      </c>
      <c r="B32" s="11" t="s">
        <v>52</v>
      </c>
      <c r="C32" s="11">
        <v>20189</v>
      </c>
      <c r="D32" s="11">
        <v>20896</v>
      </c>
      <c r="E32" s="11">
        <v>14525</v>
      </c>
      <c r="F32" s="11">
        <v>15234</v>
      </c>
      <c r="G32" s="11">
        <v>20317</v>
      </c>
      <c r="H32" s="11">
        <v>21097</v>
      </c>
      <c r="I32"/>
      <c r="J32"/>
    </row>
    <row r="33" spans="1:15" x14ac:dyDescent="0.25">
      <c r="A33" s="19" t="s">
        <v>897</v>
      </c>
      <c r="B33" s="11" t="s">
        <v>51</v>
      </c>
      <c r="C33" s="11">
        <v>8078</v>
      </c>
      <c r="D33" s="11">
        <v>8367</v>
      </c>
      <c r="E33" s="11">
        <v>5826</v>
      </c>
      <c r="F33" s="11">
        <v>6094</v>
      </c>
      <c r="G33" s="11">
        <v>8296</v>
      </c>
      <c r="H33" s="11">
        <v>8401</v>
      </c>
      <c r="I33"/>
      <c r="J33"/>
      <c r="O33" s="25"/>
    </row>
    <row r="34" spans="1:15" x14ac:dyDescent="0.25">
      <c r="A34" s="19" t="s">
        <v>897</v>
      </c>
      <c r="B34" s="11" t="s">
        <v>48</v>
      </c>
      <c r="C34" s="11">
        <v>5024</v>
      </c>
      <c r="D34" s="11">
        <v>5769</v>
      </c>
      <c r="E34" s="11">
        <v>3536</v>
      </c>
      <c r="F34" s="11">
        <v>4278</v>
      </c>
      <c r="G34" s="11">
        <v>5035</v>
      </c>
      <c r="H34" s="11">
        <v>5895</v>
      </c>
      <c r="I34"/>
      <c r="J34"/>
    </row>
    <row r="35" spans="1:15" x14ac:dyDescent="0.25">
      <c r="A35" s="19" t="s">
        <v>897</v>
      </c>
      <c r="B35" s="11" t="s">
        <v>47</v>
      </c>
      <c r="C35" s="11">
        <v>4798</v>
      </c>
      <c r="D35" s="11">
        <v>5696</v>
      </c>
      <c r="E35" s="11">
        <v>3354</v>
      </c>
      <c r="F35" s="11">
        <v>4261</v>
      </c>
      <c r="G35" s="11">
        <v>4844</v>
      </c>
      <c r="H35" s="11">
        <v>5860</v>
      </c>
      <c r="I35"/>
      <c r="J35"/>
    </row>
    <row r="36" spans="1:15" x14ac:dyDescent="0.25">
      <c r="A36" s="19" t="s">
        <v>897</v>
      </c>
      <c r="B36" s="11" t="s">
        <v>46</v>
      </c>
      <c r="C36" s="11">
        <v>4934</v>
      </c>
      <c r="D36" s="11">
        <v>5281</v>
      </c>
      <c r="E36" s="11">
        <v>3520</v>
      </c>
      <c r="F36" s="11">
        <v>3875</v>
      </c>
      <c r="G36" s="11">
        <v>5039</v>
      </c>
      <c r="H36" s="11">
        <v>5432</v>
      </c>
      <c r="I36"/>
      <c r="J36"/>
    </row>
    <row r="37" spans="1:15" x14ac:dyDescent="0.25">
      <c r="A37" s="19" t="s">
        <v>897</v>
      </c>
      <c r="B37" s="11" t="s">
        <v>45</v>
      </c>
      <c r="C37" s="11">
        <v>4533</v>
      </c>
      <c r="D37" s="11">
        <v>5388</v>
      </c>
      <c r="E37" s="11">
        <v>3167</v>
      </c>
      <c r="F37" s="11">
        <v>4019</v>
      </c>
      <c r="G37" s="11">
        <v>4623</v>
      </c>
      <c r="H37" s="11">
        <v>5591</v>
      </c>
      <c r="I37"/>
      <c r="J37"/>
    </row>
    <row r="38" spans="1:15" x14ac:dyDescent="0.25">
      <c r="A38" s="19" t="s">
        <v>897</v>
      </c>
      <c r="B38" s="11" t="s">
        <v>38</v>
      </c>
      <c r="C38" s="11">
        <v>3809</v>
      </c>
      <c r="D38" s="11">
        <v>4363</v>
      </c>
      <c r="E38" s="11">
        <v>2684</v>
      </c>
      <c r="F38" s="11">
        <v>3246</v>
      </c>
      <c r="G38" s="11">
        <v>3775</v>
      </c>
      <c r="H38" s="11">
        <v>4424</v>
      </c>
      <c r="I38"/>
      <c r="J38"/>
    </row>
    <row r="39" spans="1:15" x14ac:dyDescent="0.25">
      <c r="A39" s="19" t="s">
        <v>897</v>
      </c>
      <c r="B39" s="11" t="s">
        <v>49</v>
      </c>
      <c r="C39" s="11"/>
      <c r="D39" s="11">
        <v>1342</v>
      </c>
      <c r="E39" s="11">
        <v>3824</v>
      </c>
      <c r="F39" s="11">
        <v>4213</v>
      </c>
      <c r="G39" s="11">
        <v>5531</v>
      </c>
      <c r="H39" s="11">
        <v>5817</v>
      </c>
      <c r="I39"/>
      <c r="J39"/>
    </row>
    <row r="40" spans="1:15" x14ac:dyDescent="0.25">
      <c r="A40" s="19" t="s">
        <v>897</v>
      </c>
      <c r="B40" s="11" t="s">
        <v>33</v>
      </c>
      <c r="C40" s="11">
        <v>3584</v>
      </c>
      <c r="D40" s="11">
        <v>3716</v>
      </c>
      <c r="E40" s="11">
        <v>2587</v>
      </c>
      <c r="F40" s="11">
        <v>2713</v>
      </c>
      <c r="G40" s="11">
        <v>3613</v>
      </c>
      <c r="H40" s="11">
        <v>3743</v>
      </c>
      <c r="I40"/>
      <c r="J40"/>
    </row>
    <row r="41" spans="1:15" x14ac:dyDescent="0.25">
      <c r="A41" s="19" t="s">
        <v>897</v>
      </c>
      <c r="B41" s="11" t="s">
        <v>37</v>
      </c>
      <c r="C41" s="11">
        <v>3673</v>
      </c>
      <c r="D41" s="11">
        <v>4216</v>
      </c>
      <c r="E41" s="11">
        <v>2588</v>
      </c>
      <c r="F41" s="11">
        <v>3131</v>
      </c>
      <c r="G41" s="11">
        <v>3759</v>
      </c>
      <c r="H41" s="11">
        <v>1614</v>
      </c>
      <c r="I41"/>
      <c r="J41"/>
    </row>
    <row r="42" spans="1:15" x14ac:dyDescent="0.25">
      <c r="A42" s="19" t="s">
        <v>897</v>
      </c>
      <c r="B42" s="11" t="s">
        <v>26</v>
      </c>
      <c r="C42" s="11">
        <v>2680</v>
      </c>
      <c r="D42" s="11">
        <v>2873</v>
      </c>
      <c r="E42" s="11">
        <v>1919</v>
      </c>
      <c r="F42" s="11">
        <v>2114</v>
      </c>
      <c r="G42" s="11">
        <v>2699</v>
      </c>
      <c r="H42" s="11">
        <v>2912</v>
      </c>
      <c r="I42"/>
      <c r="J42"/>
    </row>
    <row r="43" spans="1:15" x14ac:dyDescent="0.25">
      <c r="A43" s="19" t="s">
        <v>897</v>
      </c>
      <c r="B43" s="11" t="s">
        <v>19</v>
      </c>
      <c r="C43" s="11">
        <v>1911</v>
      </c>
      <c r="D43" s="11">
        <v>2194</v>
      </c>
      <c r="E43" s="11">
        <v>1347</v>
      </c>
      <c r="F43" s="11">
        <v>1631</v>
      </c>
      <c r="G43" s="11">
        <v>1911</v>
      </c>
      <c r="H43" s="11">
        <v>2214</v>
      </c>
      <c r="I43"/>
      <c r="J43"/>
    </row>
    <row r="44" spans="1:15" x14ac:dyDescent="0.25">
      <c r="A44" s="19" t="s">
        <v>897</v>
      </c>
      <c r="B44" s="11" t="s">
        <v>34</v>
      </c>
      <c r="C44" s="11"/>
      <c r="D44" s="11"/>
      <c r="E44" s="11"/>
      <c r="F44" s="11">
        <v>2092</v>
      </c>
      <c r="G44" s="11">
        <v>3465</v>
      </c>
      <c r="H44" s="11">
        <v>4321</v>
      </c>
      <c r="I44"/>
      <c r="J44"/>
    </row>
    <row r="45" spans="1:15" x14ac:dyDescent="0.25">
      <c r="A45" s="11" t="s">
        <v>898</v>
      </c>
      <c r="B45" s="11"/>
      <c r="C45" s="11"/>
      <c r="D45" s="11"/>
      <c r="E45" s="11"/>
      <c r="F45" s="11"/>
      <c r="G45" s="11"/>
      <c r="H45" s="11"/>
      <c r="I45"/>
      <c r="J45"/>
    </row>
    <row r="46" spans="1:15" x14ac:dyDescent="0.25">
      <c r="A46" s="11" t="s">
        <v>898</v>
      </c>
      <c r="B46" s="11" t="s">
        <v>20</v>
      </c>
      <c r="C46" s="11">
        <v>73638</v>
      </c>
      <c r="D46" s="11">
        <v>90624</v>
      </c>
      <c r="E46" s="11">
        <v>50984</v>
      </c>
      <c r="F46" s="11">
        <v>67962</v>
      </c>
      <c r="G46" s="11">
        <v>74564</v>
      </c>
      <c r="H46" s="11">
        <v>91867</v>
      </c>
      <c r="I46"/>
      <c r="J46"/>
    </row>
    <row r="47" spans="1:15" x14ac:dyDescent="0.25">
      <c r="A47" s="11" t="s">
        <v>898</v>
      </c>
      <c r="B47" s="11" t="s">
        <v>27</v>
      </c>
      <c r="C47" s="11">
        <v>62302</v>
      </c>
      <c r="D47" s="11">
        <v>69102</v>
      </c>
      <c r="E47" s="11">
        <v>44184</v>
      </c>
      <c r="F47" s="11">
        <v>50976</v>
      </c>
      <c r="G47" s="11">
        <v>63613</v>
      </c>
      <c r="H47" s="11">
        <v>71175</v>
      </c>
      <c r="I47"/>
      <c r="J47"/>
    </row>
    <row r="48" spans="1:15" x14ac:dyDescent="0.25">
      <c r="A48" s="11" t="s">
        <v>898</v>
      </c>
      <c r="B48" s="11" t="s">
        <v>32</v>
      </c>
      <c r="C48" s="11">
        <v>3264</v>
      </c>
      <c r="D48" s="11">
        <v>3740</v>
      </c>
      <c r="E48" s="11">
        <v>2301</v>
      </c>
      <c r="F48" s="11">
        <v>2784</v>
      </c>
      <c r="G48" s="11">
        <v>3295</v>
      </c>
      <c r="H48" s="11">
        <v>3738</v>
      </c>
      <c r="I48"/>
      <c r="J48"/>
    </row>
    <row r="49" spans="1:10" x14ac:dyDescent="0.25">
      <c r="A49" s="11" t="s">
        <v>898</v>
      </c>
      <c r="B49" s="11" t="s">
        <v>31</v>
      </c>
      <c r="C49" s="11">
        <v>3070</v>
      </c>
      <c r="D49" s="11">
        <v>3648</v>
      </c>
      <c r="E49" s="11">
        <v>2149</v>
      </c>
      <c r="F49" s="11">
        <v>2719</v>
      </c>
      <c r="G49" s="11">
        <v>3086</v>
      </c>
      <c r="H49" s="11">
        <v>3722</v>
      </c>
      <c r="I49"/>
      <c r="J49"/>
    </row>
    <row r="50" spans="1:10" x14ac:dyDescent="0.25">
      <c r="A50" s="11" t="s">
        <v>898</v>
      </c>
      <c r="B50" s="11" t="s">
        <v>22</v>
      </c>
      <c r="C50" s="11">
        <v>1974</v>
      </c>
      <c r="D50" s="11">
        <v>2425</v>
      </c>
      <c r="E50" s="11">
        <v>1362</v>
      </c>
      <c r="F50" s="11">
        <v>1821</v>
      </c>
      <c r="G50" s="11">
        <v>1992</v>
      </c>
      <c r="H50" s="11">
        <v>1737</v>
      </c>
      <c r="I50"/>
      <c r="J50"/>
    </row>
    <row r="51" spans="1:10" x14ac:dyDescent="0.25">
      <c r="A51" s="11" t="s">
        <v>898</v>
      </c>
      <c r="B51" s="11" t="s">
        <v>18</v>
      </c>
      <c r="C51" s="11">
        <v>1877</v>
      </c>
      <c r="D51" s="11">
        <v>1932</v>
      </c>
      <c r="E51" s="11">
        <v>1352</v>
      </c>
      <c r="F51" s="11">
        <v>1420</v>
      </c>
      <c r="G51" s="11">
        <v>1891</v>
      </c>
      <c r="H51" s="11">
        <v>1943</v>
      </c>
      <c r="I51"/>
      <c r="J51"/>
    </row>
    <row r="52" spans="1:10" x14ac:dyDescent="0.25">
      <c r="A52" s="11" t="s">
        <v>898</v>
      </c>
      <c r="B52" s="11" t="s">
        <v>15</v>
      </c>
      <c r="C52" s="11">
        <v>1442</v>
      </c>
      <c r="D52" s="11">
        <v>1773</v>
      </c>
      <c r="E52" s="11">
        <v>1008</v>
      </c>
      <c r="F52" s="11">
        <v>1337</v>
      </c>
      <c r="G52" s="11">
        <v>1483</v>
      </c>
      <c r="H52" s="11">
        <v>1826</v>
      </c>
      <c r="I52"/>
      <c r="J52"/>
    </row>
    <row r="53" spans="1:10" x14ac:dyDescent="0.25">
      <c r="A53" s="11" t="s">
        <v>898</v>
      </c>
      <c r="B53" s="11" t="s">
        <v>4</v>
      </c>
      <c r="C53" s="11">
        <v>285</v>
      </c>
      <c r="D53" s="11">
        <v>322</v>
      </c>
      <c r="E53" s="11">
        <v>196</v>
      </c>
      <c r="F53" s="11">
        <v>245</v>
      </c>
      <c r="G53" s="11">
        <v>280</v>
      </c>
      <c r="H53" s="11">
        <v>330</v>
      </c>
      <c r="I53"/>
      <c r="J53"/>
    </row>
    <row r="54" spans="1:10" x14ac:dyDescent="0.25">
      <c r="A54" s="11" t="s">
        <v>907</v>
      </c>
      <c r="B54" s="11"/>
      <c r="C54" s="11"/>
      <c r="D54" s="11"/>
      <c r="E54" s="11"/>
      <c r="F54" s="11"/>
      <c r="G54" s="11"/>
      <c r="H54" s="11"/>
      <c r="I54"/>
      <c r="J54"/>
    </row>
    <row r="55" spans="1:10" x14ac:dyDescent="0.25">
      <c r="A55" s="11" t="s">
        <v>907</v>
      </c>
      <c r="B55" s="11" t="s">
        <v>43</v>
      </c>
      <c r="C55" s="11">
        <v>45887</v>
      </c>
      <c r="D55" s="11">
        <v>52686</v>
      </c>
      <c r="E55" s="11">
        <v>32292</v>
      </c>
      <c r="F55" s="11">
        <v>39086</v>
      </c>
      <c r="G55" s="11">
        <v>47835</v>
      </c>
      <c r="H55" s="11">
        <v>53170</v>
      </c>
      <c r="I55"/>
      <c r="J55"/>
    </row>
    <row r="56" spans="1:10" x14ac:dyDescent="0.25">
      <c r="A56" s="11" t="s">
        <v>907</v>
      </c>
      <c r="B56" s="11" t="s">
        <v>53</v>
      </c>
      <c r="C56" s="11">
        <v>28263</v>
      </c>
      <c r="D56" s="11">
        <v>29249</v>
      </c>
      <c r="E56" s="11">
        <v>20329</v>
      </c>
      <c r="F56" s="11">
        <v>21319</v>
      </c>
      <c r="G56" s="11">
        <v>28252</v>
      </c>
      <c r="H56" s="11">
        <v>29896</v>
      </c>
      <c r="I56"/>
      <c r="J56"/>
    </row>
    <row r="57" spans="1:10" x14ac:dyDescent="0.25">
      <c r="A57" s="11" t="s">
        <v>907</v>
      </c>
      <c r="B57" s="11" t="s">
        <v>42</v>
      </c>
      <c r="C57" s="11">
        <v>4269</v>
      </c>
      <c r="D57" s="11">
        <v>5070</v>
      </c>
      <c r="E57" s="11">
        <v>2987</v>
      </c>
      <c r="F57" s="11">
        <v>3779</v>
      </c>
      <c r="G57" s="11">
        <v>4356</v>
      </c>
      <c r="H57" s="11">
        <v>5246</v>
      </c>
      <c r="I57"/>
      <c r="J57"/>
    </row>
    <row r="58" spans="1:10" x14ac:dyDescent="0.25">
      <c r="A58" s="11" t="s">
        <v>907</v>
      </c>
      <c r="B58" s="11" t="s">
        <v>39</v>
      </c>
      <c r="C58" s="11">
        <v>4018</v>
      </c>
      <c r="D58" s="11">
        <v>4449</v>
      </c>
      <c r="E58" s="11">
        <v>2852</v>
      </c>
      <c r="F58" s="11">
        <v>3278</v>
      </c>
      <c r="G58" s="11">
        <v>4071</v>
      </c>
      <c r="H58" s="11">
        <v>4522</v>
      </c>
      <c r="I58"/>
      <c r="J58"/>
    </row>
    <row r="59" spans="1:10" x14ac:dyDescent="0.25">
      <c r="A59" s="11" t="s">
        <v>907</v>
      </c>
      <c r="B59" s="11" t="s">
        <v>30</v>
      </c>
      <c r="C59" s="11">
        <v>3050</v>
      </c>
      <c r="D59" s="11">
        <v>3385</v>
      </c>
      <c r="E59" s="11">
        <v>2165</v>
      </c>
      <c r="F59" s="11">
        <v>2490</v>
      </c>
      <c r="G59" s="11">
        <v>3081</v>
      </c>
      <c r="H59" s="11">
        <v>3483</v>
      </c>
      <c r="I59"/>
      <c r="J59"/>
    </row>
    <row r="60" spans="1:10" x14ac:dyDescent="0.25">
      <c r="A60" s="11" t="s">
        <v>907</v>
      </c>
      <c r="B60" s="11" t="s">
        <v>29</v>
      </c>
      <c r="C60" s="11">
        <v>2911</v>
      </c>
      <c r="D60" s="11">
        <v>3228</v>
      </c>
      <c r="E60" s="11">
        <v>2065</v>
      </c>
      <c r="F60" s="11">
        <v>2382</v>
      </c>
      <c r="G60" s="11">
        <v>3001</v>
      </c>
      <c r="H60" s="11">
        <v>3255</v>
      </c>
      <c r="I60"/>
      <c r="J60"/>
    </row>
    <row r="61" spans="1:10" x14ac:dyDescent="0.25">
      <c r="A61" s="11" t="s">
        <v>907</v>
      </c>
      <c r="B61" s="11" t="s">
        <v>25</v>
      </c>
      <c r="C61" s="11">
        <v>1725</v>
      </c>
      <c r="D61" s="11">
        <v>2813</v>
      </c>
      <c r="E61" s="11">
        <v>1724</v>
      </c>
      <c r="F61" s="11">
        <v>2087</v>
      </c>
      <c r="G61" s="11">
        <v>2487</v>
      </c>
      <c r="H61" s="11">
        <v>2885</v>
      </c>
      <c r="I61"/>
      <c r="J61"/>
    </row>
    <row r="62" spans="1:10" x14ac:dyDescent="0.25">
      <c r="A62" s="11" t="s">
        <v>907</v>
      </c>
      <c r="B62" s="11" t="s">
        <v>24</v>
      </c>
      <c r="C62" s="11">
        <v>2272</v>
      </c>
      <c r="D62" s="11">
        <v>2699</v>
      </c>
      <c r="E62" s="11">
        <v>1590</v>
      </c>
      <c r="F62" s="11">
        <v>2014</v>
      </c>
      <c r="G62" s="11">
        <v>2351</v>
      </c>
      <c r="H62" s="11">
        <v>2772</v>
      </c>
      <c r="I62"/>
      <c r="J62"/>
    </row>
    <row r="63" spans="1:10" x14ac:dyDescent="0.25">
      <c r="A63" s="11" t="s">
        <v>907</v>
      </c>
      <c r="B63" s="11" t="s">
        <v>13</v>
      </c>
      <c r="C63" s="11">
        <v>1182</v>
      </c>
      <c r="D63" s="11">
        <v>1455</v>
      </c>
      <c r="E63" s="11">
        <v>823</v>
      </c>
      <c r="F63" s="11">
        <v>1096</v>
      </c>
      <c r="G63" s="11">
        <v>1193</v>
      </c>
      <c r="H63" s="11">
        <v>1459</v>
      </c>
      <c r="I63"/>
      <c r="J63"/>
    </row>
    <row r="64" spans="1:10" x14ac:dyDescent="0.25">
      <c r="A64" s="11" t="s">
        <v>907</v>
      </c>
      <c r="B64" s="11" t="s">
        <v>10</v>
      </c>
      <c r="C64" s="11">
        <v>858</v>
      </c>
      <c r="D64" s="11">
        <v>907</v>
      </c>
      <c r="E64" s="11">
        <v>622</v>
      </c>
      <c r="F64" s="11">
        <v>676</v>
      </c>
      <c r="G64" s="11">
        <v>871</v>
      </c>
      <c r="H64" s="11">
        <v>921</v>
      </c>
      <c r="I64"/>
      <c r="J64"/>
    </row>
    <row r="65" spans="1:10" x14ac:dyDescent="0.25">
      <c r="A65" s="11" t="s">
        <v>907</v>
      </c>
      <c r="B65" s="11" t="s">
        <v>12</v>
      </c>
      <c r="C65" s="11"/>
      <c r="D65" s="11"/>
      <c r="E65" s="11">
        <v>811</v>
      </c>
      <c r="F65" s="11">
        <v>896</v>
      </c>
      <c r="G65" s="11">
        <v>1132</v>
      </c>
      <c r="H65" s="11">
        <v>1254</v>
      </c>
      <c r="I65"/>
      <c r="J65"/>
    </row>
    <row r="66" spans="1:10" x14ac:dyDescent="0.25">
      <c r="A66" s="11" t="s">
        <v>907</v>
      </c>
      <c r="B66" s="11" t="s">
        <v>9</v>
      </c>
      <c r="C66" s="11">
        <v>705</v>
      </c>
      <c r="D66" s="11">
        <v>782</v>
      </c>
      <c r="E66" s="11">
        <v>503</v>
      </c>
      <c r="F66" s="11">
        <v>578</v>
      </c>
      <c r="G66" s="11">
        <v>716</v>
      </c>
      <c r="H66" s="11">
        <v>779</v>
      </c>
      <c r="I66"/>
      <c r="J66"/>
    </row>
    <row r="67" spans="1:10" x14ac:dyDescent="0.25">
      <c r="A67" s="11" t="s">
        <v>907</v>
      </c>
      <c r="B67" s="11" t="s">
        <v>5</v>
      </c>
      <c r="C67" s="11">
        <v>438</v>
      </c>
      <c r="D67" s="11">
        <v>460</v>
      </c>
      <c r="E67" s="11">
        <v>316</v>
      </c>
      <c r="F67" s="11">
        <v>339</v>
      </c>
      <c r="G67" s="11">
        <v>266</v>
      </c>
      <c r="H67" s="11"/>
      <c r="I67"/>
      <c r="J67"/>
    </row>
    <row r="68" spans="1:10" x14ac:dyDescent="0.25">
      <c r="A68" s="11" t="s">
        <v>907</v>
      </c>
      <c r="B68" s="11" t="s">
        <v>2</v>
      </c>
      <c r="C68" s="11">
        <v>158</v>
      </c>
      <c r="D68" s="11">
        <v>155</v>
      </c>
      <c r="E68" s="11">
        <v>119</v>
      </c>
      <c r="F68" s="11">
        <v>124</v>
      </c>
      <c r="G68" s="11">
        <v>166</v>
      </c>
      <c r="H68" s="11">
        <v>169</v>
      </c>
      <c r="I68"/>
      <c r="J68"/>
    </row>
    <row r="69" spans="1:10" x14ac:dyDescent="0.25">
      <c r="A69" s="11" t="s">
        <v>905</v>
      </c>
      <c r="B69" s="11"/>
      <c r="C69" s="11"/>
      <c r="D69" s="11"/>
      <c r="E69" s="11"/>
      <c r="F69" s="11"/>
      <c r="G69" s="11"/>
      <c r="H69" s="11"/>
      <c r="I69"/>
      <c r="J69"/>
    </row>
    <row r="70" spans="1:10" x14ac:dyDescent="0.25">
      <c r="A70" s="11" t="s">
        <v>905</v>
      </c>
      <c r="B70" s="11" t="s">
        <v>8</v>
      </c>
      <c r="C70" s="11">
        <v>41282</v>
      </c>
      <c r="D70" s="11">
        <v>49071</v>
      </c>
      <c r="E70" s="11">
        <v>28827</v>
      </c>
      <c r="F70" s="11">
        <v>36607</v>
      </c>
      <c r="G70" s="11">
        <v>41985</v>
      </c>
      <c r="H70" s="11">
        <v>50429</v>
      </c>
      <c r="I70"/>
      <c r="J70"/>
    </row>
    <row r="71" spans="1:10" x14ac:dyDescent="0.25">
      <c r="A71" s="11" t="s">
        <v>905</v>
      </c>
      <c r="B71" s="11" t="s">
        <v>50</v>
      </c>
      <c r="C71" s="11">
        <v>11480</v>
      </c>
      <c r="D71" s="11">
        <v>13176</v>
      </c>
      <c r="E71" s="11">
        <v>8078</v>
      </c>
      <c r="F71" s="11">
        <v>9778</v>
      </c>
      <c r="G71" s="11">
        <v>11595</v>
      </c>
      <c r="H71" s="11">
        <v>13523</v>
      </c>
      <c r="I71"/>
      <c r="J71"/>
    </row>
    <row r="72" spans="1:10" x14ac:dyDescent="0.25">
      <c r="A72" s="11" t="s">
        <v>905</v>
      </c>
      <c r="B72" s="11" t="s">
        <v>41</v>
      </c>
      <c r="C72" s="11">
        <v>4139</v>
      </c>
      <c r="D72" s="11">
        <v>4910</v>
      </c>
      <c r="E72" s="11">
        <v>2891</v>
      </c>
      <c r="F72" s="11">
        <v>3665</v>
      </c>
      <c r="G72" s="11">
        <v>4268</v>
      </c>
      <c r="H72" s="11">
        <v>4961</v>
      </c>
      <c r="I72"/>
      <c r="J72"/>
    </row>
    <row r="73" spans="1:10" x14ac:dyDescent="0.25">
      <c r="A73" s="11" t="s">
        <v>905</v>
      </c>
      <c r="B73" s="11" t="s">
        <v>40</v>
      </c>
      <c r="C73" s="11">
        <v>4076</v>
      </c>
      <c r="D73" s="11">
        <v>4680</v>
      </c>
      <c r="E73" s="11">
        <v>2879</v>
      </c>
      <c r="F73" s="11">
        <v>3476</v>
      </c>
      <c r="G73" s="11">
        <v>4222</v>
      </c>
      <c r="H73" s="11">
        <v>4678</v>
      </c>
      <c r="I73"/>
      <c r="J73"/>
    </row>
    <row r="74" spans="1:10" x14ac:dyDescent="0.25">
      <c r="A74" s="11" t="s">
        <v>905</v>
      </c>
      <c r="B74" s="11" t="s">
        <v>28</v>
      </c>
      <c r="C74" s="11">
        <v>2665</v>
      </c>
      <c r="D74" s="11">
        <v>3174</v>
      </c>
      <c r="E74" s="11">
        <v>1864</v>
      </c>
      <c r="F74" s="11">
        <v>2376</v>
      </c>
      <c r="G74" s="11">
        <v>2667</v>
      </c>
      <c r="H74" s="11">
        <v>3248</v>
      </c>
      <c r="I74"/>
      <c r="J74"/>
    </row>
    <row r="75" spans="1:10" x14ac:dyDescent="0.25">
      <c r="A75" s="11" t="s">
        <v>905</v>
      </c>
      <c r="B75" s="11" t="s">
        <v>23</v>
      </c>
      <c r="C75" s="11">
        <v>884</v>
      </c>
      <c r="D75" s="11">
        <v>2418</v>
      </c>
      <c r="E75" s="11">
        <v>1623</v>
      </c>
      <c r="F75" s="11">
        <v>1781</v>
      </c>
      <c r="G75" s="11">
        <v>2315</v>
      </c>
      <c r="H75" s="11">
        <v>2453</v>
      </c>
      <c r="I75"/>
      <c r="J75"/>
    </row>
    <row r="76" spans="1:10" x14ac:dyDescent="0.25">
      <c r="A76" s="11" t="s">
        <v>905</v>
      </c>
      <c r="B76" s="11" t="s">
        <v>44</v>
      </c>
      <c r="C76" s="11"/>
      <c r="D76" s="11"/>
      <c r="E76" s="11">
        <v>1249</v>
      </c>
      <c r="F76" s="11">
        <v>3569</v>
      </c>
      <c r="G76" s="11">
        <v>4809</v>
      </c>
      <c r="H76" s="11"/>
      <c r="I76"/>
      <c r="J76"/>
    </row>
    <row r="77" spans="1:10" x14ac:dyDescent="0.25">
      <c r="A77" s="11" t="s">
        <v>905</v>
      </c>
      <c r="B77" s="11" t="s">
        <v>14</v>
      </c>
      <c r="C77" s="11">
        <v>1324</v>
      </c>
      <c r="D77" s="11">
        <v>1619</v>
      </c>
      <c r="E77" s="11">
        <v>913</v>
      </c>
      <c r="F77" s="11">
        <v>1211</v>
      </c>
      <c r="G77" s="11">
        <v>1336</v>
      </c>
      <c r="H77" s="11">
        <v>1636</v>
      </c>
      <c r="I77"/>
      <c r="J77"/>
    </row>
    <row r="78" spans="1:10" x14ac:dyDescent="0.25">
      <c r="A78" s="11" t="s">
        <v>905</v>
      </c>
      <c r="B78" s="11" t="s">
        <v>16</v>
      </c>
      <c r="C78" s="11">
        <v>1639</v>
      </c>
      <c r="D78" s="11">
        <v>1879</v>
      </c>
      <c r="E78" s="11">
        <v>1153</v>
      </c>
      <c r="F78" s="11">
        <v>1402</v>
      </c>
      <c r="G78" s="11">
        <v>483</v>
      </c>
      <c r="H78" s="11"/>
      <c r="I78"/>
      <c r="J78"/>
    </row>
    <row r="79" spans="1:10" x14ac:dyDescent="0.25">
      <c r="A79" s="11" t="s">
        <v>905</v>
      </c>
      <c r="B79" s="11" t="s">
        <v>11</v>
      </c>
      <c r="C79" s="11">
        <v>982</v>
      </c>
      <c r="D79" s="11">
        <v>1079</v>
      </c>
      <c r="E79" s="11">
        <v>691</v>
      </c>
      <c r="F79" s="11">
        <v>806</v>
      </c>
      <c r="G79" s="11">
        <v>996</v>
      </c>
      <c r="H79" s="11">
        <v>1088</v>
      </c>
      <c r="I79"/>
      <c r="J79"/>
    </row>
    <row r="80" spans="1:10" x14ac:dyDescent="0.25">
      <c r="A80" s="11" t="s">
        <v>905</v>
      </c>
      <c r="B80" s="11" t="s">
        <v>6</v>
      </c>
      <c r="C80" s="11">
        <v>582</v>
      </c>
      <c r="D80" s="11">
        <v>612</v>
      </c>
      <c r="E80" s="11">
        <v>406</v>
      </c>
      <c r="F80" s="11">
        <v>450</v>
      </c>
      <c r="G80" s="11">
        <v>589</v>
      </c>
      <c r="H80" s="11">
        <v>615</v>
      </c>
      <c r="I80"/>
      <c r="J80"/>
    </row>
    <row r="81" spans="1:11" x14ac:dyDescent="0.25">
      <c r="A81"/>
      <c r="B81"/>
      <c r="C81"/>
      <c r="D81"/>
      <c r="E81"/>
      <c r="F81"/>
      <c r="G81"/>
      <c r="H81"/>
    </row>
    <row r="83" spans="1:11" x14ac:dyDescent="0.25">
      <c r="C83" s="24" t="s">
        <v>924</v>
      </c>
      <c r="D83" s="24" t="s">
        <v>924</v>
      </c>
      <c r="E83" s="24" t="s">
        <v>924</v>
      </c>
      <c r="F83" s="24" t="s">
        <v>924</v>
      </c>
      <c r="H83" s="24" t="s">
        <v>925</v>
      </c>
      <c r="I83" s="24" t="s">
        <v>925</v>
      </c>
    </row>
    <row r="84" spans="1:11" x14ac:dyDescent="0.25">
      <c r="C84" s="24" t="s">
        <v>926</v>
      </c>
      <c r="D84" s="24" t="s">
        <v>927</v>
      </c>
      <c r="E84" s="24" t="s">
        <v>928</v>
      </c>
      <c r="F84" s="24" t="s">
        <v>929</v>
      </c>
      <c r="H84" s="24" t="s">
        <v>926</v>
      </c>
      <c r="I84" s="24" t="s">
        <v>927</v>
      </c>
    </row>
    <row r="85" spans="1:11" x14ac:dyDescent="0.25">
      <c r="B85" s="22" t="s">
        <v>897</v>
      </c>
      <c r="C85" s="3">
        <f>COUNTIFS(C$25:C$80,"&gt;0",$A$25:$A$80,$B85)</f>
        <v>18</v>
      </c>
      <c r="D85" s="3">
        <f t="shared" ref="D85:F85" si="5">COUNTIFS(D$25:D$80,"&gt;0",$A$25:$A$80,$B85)</f>
        <v>19</v>
      </c>
      <c r="E85" s="3">
        <f t="shared" si="5"/>
        <v>19</v>
      </c>
      <c r="F85" s="3">
        <f t="shared" si="5"/>
        <v>20</v>
      </c>
      <c r="H85" s="3">
        <f t="shared" ref="H85:I88" si="6">COUNTIFS(G$25:G$80,"&gt;0",$A$25:$A$80,$B85)</f>
        <v>20</v>
      </c>
      <c r="I85" s="3">
        <f t="shared" si="6"/>
        <v>20</v>
      </c>
      <c r="K85" s="3">
        <f>I85-D85</f>
        <v>1</v>
      </c>
    </row>
    <row r="86" spans="1:11" x14ac:dyDescent="0.25">
      <c r="B86" s="22" t="s">
        <v>898</v>
      </c>
      <c r="C86" s="3">
        <f t="shared" ref="C86:F88" si="7">COUNTIFS(C$25:C$80,"&gt;0",$A$25:$A$80,$B86)</f>
        <v>8</v>
      </c>
      <c r="D86" s="3">
        <f t="shared" si="7"/>
        <v>8</v>
      </c>
      <c r="E86" s="3">
        <f t="shared" si="7"/>
        <v>8</v>
      </c>
      <c r="F86" s="3">
        <f t="shared" si="7"/>
        <v>8</v>
      </c>
      <c r="H86" s="3">
        <f t="shared" si="6"/>
        <v>8</v>
      </c>
      <c r="I86" s="3">
        <f t="shared" si="6"/>
        <v>8</v>
      </c>
      <c r="K86" s="3">
        <f t="shared" ref="K86:K89" si="8">I86-D86</f>
        <v>0</v>
      </c>
    </row>
    <row r="87" spans="1:11" x14ac:dyDescent="0.25">
      <c r="B87" s="22" t="s">
        <v>907</v>
      </c>
      <c r="C87" s="3">
        <f t="shared" si="7"/>
        <v>13</v>
      </c>
      <c r="D87" s="3">
        <f t="shared" si="7"/>
        <v>13</v>
      </c>
      <c r="E87" s="3">
        <f t="shared" si="7"/>
        <v>14</v>
      </c>
      <c r="F87" s="3">
        <f t="shared" si="7"/>
        <v>14</v>
      </c>
      <c r="H87" s="3">
        <f t="shared" si="6"/>
        <v>14</v>
      </c>
      <c r="I87" s="3">
        <f t="shared" si="6"/>
        <v>13</v>
      </c>
      <c r="K87" s="3">
        <f t="shared" si="8"/>
        <v>0</v>
      </c>
    </row>
    <row r="88" spans="1:11" x14ac:dyDescent="0.25">
      <c r="B88" s="22" t="s">
        <v>905</v>
      </c>
      <c r="C88" s="3">
        <f t="shared" si="7"/>
        <v>10</v>
      </c>
      <c r="D88" s="3">
        <f t="shared" si="7"/>
        <v>10</v>
      </c>
      <c r="E88" s="3">
        <f t="shared" si="7"/>
        <v>11</v>
      </c>
      <c r="F88" s="3">
        <f t="shared" si="7"/>
        <v>11</v>
      </c>
      <c r="H88" s="3">
        <f t="shared" si="6"/>
        <v>11</v>
      </c>
      <c r="I88" s="3">
        <f t="shared" si="6"/>
        <v>9</v>
      </c>
      <c r="K88" s="3">
        <f t="shared" si="8"/>
        <v>-1</v>
      </c>
    </row>
    <row r="89" spans="1:11" x14ac:dyDescent="0.25">
      <c r="B89" s="23" t="s">
        <v>954</v>
      </c>
      <c r="C89" s="21">
        <f>SUM(C85:C88)</f>
        <v>49</v>
      </c>
      <c r="D89" s="21">
        <f t="shared" ref="D89:F89" si="9">SUM(D85:D88)</f>
        <v>50</v>
      </c>
      <c r="E89" s="21">
        <f t="shared" si="9"/>
        <v>52</v>
      </c>
      <c r="F89" s="21">
        <f t="shared" si="9"/>
        <v>53</v>
      </c>
      <c r="H89" s="21">
        <f>SUM(H85:H88)</f>
        <v>53</v>
      </c>
      <c r="I89" s="21">
        <f>SUM(I85:I88)</f>
        <v>50</v>
      </c>
      <c r="K89" s="3">
        <f t="shared" si="8"/>
        <v>0</v>
      </c>
    </row>
    <row r="92" spans="1:11" x14ac:dyDescent="0.25">
      <c r="B92" s="18" t="s">
        <v>955</v>
      </c>
    </row>
    <row r="93" spans="1:11" x14ac:dyDescent="0.25">
      <c r="B93" s="22" t="s">
        <v>897</v>
      </c>
      <c r="C93" s="11">
        <f>B7/C85</f>
        <v>28301.055555555555</v>
      </c>
      <c r="D93" s="11">
        <f t="shared" ref="D93:F93" si="10">C7/D85</f>
        <v>30348.315789473683</v>
      </c>
      <c r="E93" s="11">
        <f t="shared" si="10"/>
        <v>19141.78947368421</v>
      </c>
      <c r="F93" s="11">
        <f t="shared" si="10"/>
        <v>21601.7</v>
      </c>
      <c r="G93" s="11"/>
      <c r="H93" s="11">
        <f t="shared" ref="H93:I97" si="11">F7/H85</f>
        <v>26500.95</v>
      </c>
      <c r="I93" s="11">
        <f t="shared" si="11"/>
        <v>29825.1</v>
      </c>
      <c r="K93" s="15">
        <f>I93/D93-1</f>
        <v>-1.7240356700623294E-2</v>
      </c>
    </row>
    <row r="94" spans="1:11" x14ac:dyDescent="0.25">
      <c r="B94" s="22" t="s">
        <v>898</v>
      </c>
      <c r="C94" s="11">
        <f t="shared" ref="C94:F94" si="12">B8/C86</f>
        <v>18481.5</v>
      </c>
      <c r="D94" s="11">
        <f t="shared" si="12"/>
        <v>21695.75</v>
      </c>
      <c r="E94" s="11">
        <f t="shared" si="12"/>
        <v>12942</v>
      </c>
      <c r="F94" s="11">
        <f t="shared" si="12"/>
        <v>16158</v>
      </c>
      <c r="G94" s="11"/>
      <c r="H94" s="11">
        <f t="shared" si="11"/>
        <v>18775.5</v>
      </c>
      <c r="I94" s="11">
        <f t="shared" si="11"/>
        <v>22042.25</v>
      </c>
      <c r="K94" s="15">
        <f t="shared" ref="K94:K96" si="13">I94/D94-1</f>
        <v>1.5970869870827187E-2</v>
      </c>
    </row>
    <row r="95" spans="1:11" x14ac:dyDescent="0.25">
      <c r="B95" s="22" t="s">
        <v>907</v>
      </c>
      <c r="C95" s="11">
        <f t="shared" ref="C95:F95" si="14">B9/C87</f>
        <v>7364.3076923076924</v>
      </c>
      <c r="D95" s="11">
        <f t="shared" si="14"/>
        <v>8256.7692307692305</v>
      </c>
      <c r="E95" s="11">
        <f t="shared" si="14"/>
        <v>4942.7142857142853</v>
      </c>
      <c r="F95" s="11">
        <f t="shared" si="14"/>
        <v>5724.5714285714284</v>
      </c>
      <c r="G95" s="11"/>
      <c r="H95" s="11">
        <f t="shared" si="11"/>
        <v>7127</v>
      </c>
      <c r="I95" s="11">
        <f t="shared" si="11"/>
        <v>8447</v>
      </c>
      <c r="K95" s="15">
        <f t="shared" si="13"/>
        <v>2.3039370959026639E-2</v>
      </c>
    </row>
    <row r="96" spans="1:11" x14ac:dyDescent="0.25">
      <c r="B96" s="22" t="s">
        <v>905</v>
      </c>
      <c r="C96" s="11">
        <f t="shared" ref="C96:F97" si="15">B10/C88</f>
        <v>6905.3</v>
      </c>
      <c r="D96" s="11">
        <f t="shared" si="15"/>
        <v>8261.7999999999993</v>
      </c>
      <c r="E96" s="11">
        <f t="shared" si="15"/>
        <v>4597.636363636364</v>
      </c>
      <c r="F96" s="11">
        <f t="shared" si="15"/>
        <v>5920.090909090909</v>
      </c>
      <c r="G96" s="11"/>
      <c r="H96" s="11">
        <f t="shared" si="11"/>
        <v>6842.272727272727</v>
      </c>
      <c r="I96" s="11">
        <f t="shared" si="11"/>
        <v>9181.2222222222226</v>
      </c>
      <c r="K96" s="15">
        <f t="shared" si="13"/>
        <v>0.11128594522043911</v>
      </c>
    </row>
    <row r="97" spans="2:11" x14ac:dyDescent="0.25">
      <c r="B97" s="23" t="s">
        <v>954</v>
      </c>
      <c r="D97" s="11">
        <f t="shared" si="15"/>
        <v>18802.8</v>
      </c>
      <c r="E97" s="11">
        <f t="shared" si="15"/>
        <v>11288.5</v>
      </c>
      <c r="F97" s="11">
        <f t="shared" si="15"/>
        <v>13331.377358490567</v>
      </c>
      <c r="G97" s="11"/>
      <c r="H97" s="11">
        <f t="shared" si="11"/>
        <v>16137.094339622641</v>
      </c>
      <c r="I97" s="11">
        <f t="shared" si="11"/>
        <v>19305.64</v>
      </c>
      <c r="K97" s="15">
        <f t="shared" ref="K97" si="16">I97/D97-1</f>
        <v>2.6742825536622217E-2</v>
      </c>
    </row>
  </sheetData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034D-D214-4287-A1DB-5B12578F65D9}">
  <dimension ref="B1:Q67"/>
  <sheetViews>
    <sheetView showGridLines="0" topLeftCell="A37" workbookViewId="0">
      <selection activeCell="T15" sqref="T15"/>
    </sheetView>
  </sheetViews>
  <sheetFormatPr defaultRowHeight="13.2" x14ac:dyDescent="0.25"/>
  <cols>
    <col min="1" max="1" width="8.88671875" style="3"/>
    <col min="2" max="2" width="11.44140625" style="3" customWidth="1"/>
    <col min="3" max="3" width="14.44140625" style="3" bestFit="1" customWidth="1"/>
    <col min="4" max="6" width="8.88671875" style="3"/>
    <col min="7" max="7" width="9.77734375" style="3" bestFit="1" customWidth="1"/>
    <col min="8" max="8" width="10" style="3" bestFit="1" customWidth="1"/>
    <col min="9" max="9" width="8.88671875" style="3" customWidth="1"/>
    <col min="10" max="12" width="8.88671875" style="3"/>
    <col min="13" max="13" width="10.44140625" style="3" bestFit="1" customWidth="1"/>
    <col min="14" max="16384" width="8.88671875" style="3"/>
  </cols>
  <sheetData>
    <row r="1" spans="2:8" ht="24.6" x14ac:dyDescent="0.4">
      <c r="B1" s="27" t="s">
        <v>972</v>
      </c>
    </row>
    <row r="3" spans="2:8" ht="17.399999999999999" x14ac:dyDescent="0.3">
      <c r="B3" s="49" t="s">
        <v>965</v>
      </c>
      <c r="C3" s="49"/>
      <c r="G3" s="49" t="s">
        <v>966</v>
      </c>
      <c r="H3" s="49"/>
    </row>
    <row r="4" spans="2:8" ht="33" x14ac:dyDescent="0.6">
      <c r="B4" s="51">
        <f>Analysis!G11</f>
        <v>965282</v>
      </c>
      <c r="C4" s="51"/>
      <c r="G4" s="50">
        <f>Analysis!$I$89</f>
        <v>50</v>
      </c>
      <c r="H4" s="50"/>
    </row>
    <row r="5" spans="2:8" x14ac:dyDescent="0.25">
      <c r="B5" s="28" t="s">
        <v>959</v>
      </c>
      <c r="C5" s="28" t="s">
        <v>960</v>
      </c>
      <c r="G5" s="28" t="s">
        <v>959</v>
      </c>
      <c r="H5" s="28" t="s">
        <v>960</v>
      </c>
    </row>
    <row r="6" spans="2:8" x14ac:dyDescent="0.25">
      <c r="B6" s="29">
        <f>Analysis!C11</f>
        <v>940140</v>
      </c>
      <c r="C6" s="34">
        <f>B4/B6-1</f>
        <v>2.6742825536622217E-2</v>
      </c>
      <c r="G6" s="28">
        <f>Analysis!$D$89</f>
        <v>50</v>
      </c>
      <c r="H6" s="33">
        <f>G4/G6-1</f>
        <v>0</v>
      </c>
    </row>
    <row r="20" spans="2:17" ht="15.6" x14ac:dyDescent="0.3">
      <c r="B20" s="37" t="s">
        <v>961</v>
      </c>
      <c r="C20" s="36"/>
      <c r="D20" s="36"/>
      <c r="E20" s="36"/>
      <c r="F20" s="36"/>
      <c r="G20" s="36"/>
      <c r="H20" s="36"/>
      <c r="I20"/>
      <c r="J20" s="48" t="s">
        <v>943</v>
      </c>
      <c r="K20" s="48"/>
      <c r="M20" s="48" t="s">
        <v>944</v>
      </c>
      <c r="N20" s="48"/>
      <c r="P20" s="46" t="s">
        <v>963</v>
      </c>
      <c r="Q20" s="46"/>
    </row>
    <row r="21" spans="2:17" x14ac:dyDescent="0.25">
      <c r="B21" s="38" t="s">
        <v>921</v>
      </c>
      <c r="C21" s="39" t="s">
        <v>913</v>
      </c>
      <c r="D21" s="39" t="s">
        <v>914</v>
      </c>
      <c r="E21" s="39" t="s">
        <v>915</v>
      </c>
      <c r="F21" s="39" t="s">
        <v>916</v>
      </c>
      <c r="G21" s="39" t="s">
        <v>917</v>
      </c>
      <c r="H21" s="39" t="s">
        <v>918</v>
      </c>
      <c r="I21"/>
      <c r="J21" s="40" t="s">
        <v>945</v>
      </c>
      <c r="K21" s="41" t="s">
        <v>946</v>
      </c>
      <c r="M21" s="40" t="s">
        <v>945</v>
      </c>
      <c r="N21" s="41" t="s">
        <v>946</v>
      </c>
      <c r="P21" s="40" t="s">
        <v>945</v>
      </c>
      <c r="Q21" s="41" t="s">
        <v>946</v>
      </c>
    </row>
    <row r="22" spans="2:17" x14ac:dyDescent="0.25">
      <c r="B22" s="32" t="s">
        <v>897</v>
      </c>
      <c r="C22" s="11">
        <f>SUMIFS(VolByCLient[Vol],VolByCLient[REGION],Summary!$B22,VolByCLient[QUARTER],Summary!C$21)</f>
        <v>509419</v>
      </c>
      <c r="D22" s="11">
        <f>SUMIFS(VolByCLient[Vol],VolByCLient[REGION],Summary!$B22,VolByCLient[QUARTER],Summary!D$21)</f>
        <v>576618</v>
      </c>
      <c r="E22" s="11">
        <f>SUMIFS(VolByCLient[Vol],VolByCLient[REGION],Summary!$B22,VolByCLient[QUARTER],Summary!E$21)</f>
        <v>363694</v>
      </c>
      <c r="F22" s="11">
        <f>SUMIFS(VolByCLient[Vol],VolByCLient[REGION],Summary!$B22,VolByCLient[QUARTER],Summary!F$21)</f>
        <v>432034</v>
      </c>
      <c r="G22" s="11">
        <f>SUMIFS(VolByCLient[Vol],VolByCLient[REGION],Summary!$B22,VolByCLient[QUARTER],Summary!G$21)</f>
        <v>530019</v>
      </c>
      <c r="H22" s="44">
        <f>SUMIFS(VolByCLient[Vol],VolByCLient[REGION],Summary!$B22,VolByCLient[QUARTER],Summary!H$21)</f>
        <v>596502</v>
      </c>
      <c r="I22"/>
      <c r="J22" s="5">
        <f>G22-C22</f>
        <v>20600</v>
      </c>
      <c r="K22" s="35">
        <f>G22/C22-1</f>
        <v>4.0438224722674221E-2</v>
      </c>
      <c r="M22" s="5">
        <f>H22-D22</f>
        <v>19884</v>
      </c>
      <c r="N22" s="35">
        <f>H22/D22-1</f>
        <v>3.4483835051975387E-2</v>
      </c>
      <c r="P22" s="5">
        <f>SUM(G22:H22)-SUM(C22:D22)</f>
        <v>40484</v>
      </c>
      <c r="Q22" s="35">
        <f>SUM(G22:H22)/SUM(C22:D22)-1</f>
        <v>3.7276814694158666E-2</v>
      </c>
    </row>
    <row r="23" spans="2:17" x14ac:dyDescent="0.25">
      <c r="B23" s="32" t="s">
        <v>898</v>
      </c>
      <c r="C23" s="11">
        <f>SUMIFS(VolByCLient[Vol],VolByCLient[REGION],Summary!$B23,VolByCLient[QUARTER],Summary!C$21)</f>
        <v>147852</v>
      </c>
      <c r="D23" s="11">
        <f>SUMIFS(VolByCLient[Vol],VolByCLient[REGION],Summary!$B23,VolByCLient[QUARTER],Summary!D$21)</f>
        <v>173566</v>
      </c>
      <c r="E23" s="11">
        <f>SUMIFS(VolByCLient[Vol],VolByCLient[REGION],Summary!$B23,VolByCLient[QUARTER],Summary!E$21)</f>
        <v>103536</v>
      </c>
      <c r="F23" s="11">
        <f>SUMIFS(VolByCLient[Vol],VolByCLient[REGION],Summary!$B23,VolByCLient[QUARTER],Summary!F$21)</f>
        <v>129264</v>
      </c>
      <c r="G23" s="11">
        <f>SUMIFS(VolByCLient[Vol],VolByCLient[REGION],Summary!$B23,VolByCLient[QUARTER],Summary!G$21)</f>
        <v>150204</v>
      </c>
      <c r="H23" s="44">
        <f>SUMIFS(VolByCLient[Vol],VolByCLient[REGION],Summary!$B23,VolByCLient[QUARTER],Summary!H$21)</f>
        <v>176338</v>
      </c>
      <c r="I23"/>
      <c r="J23" s="5">
        <f t="shared" ref="J23:J26" si="0">G23-C23</f>
        <v>2352</v>
      </c>
      <c r="K23" s="35">
        <f t="shared" ref="K23:K26" si="1">G23/C23-1</f>
        <v>1.5907799691583513E-2</v>
      </c>
      <c r="M23" s="5">
        <f>H23-D23</f>
        <v>2772</v>
      </c>
      <c r="N23" s="35">
        <f>H23/D23-1</f>
        <v>1.5970869870827187E-2</v>
      </c>
      <c r="P23" s="5">
        <f>SUM(G23:H23)-SUM(C23:D23)</f>
        <v>5124</v>
      </c>
      <c r="Q23" s="35">
        <f>SUM(G23:H23)/SUM(C23:D23)-1</f>
        <v>1.5941857643318125E-2</v>
      </c>
    </row>
    <row r="24" spans="2:17" x14ac:dyDescent="0.25">
      <c r="B24" s="32" t="s">
        <v>907</v>
      </c>
      <c r="C24" s="11">
        <f>SUMIFS(VolByCLient[Vol],VolByCLient[REGION],Summary!$B24,VolByCLient[QUARTER],Summary!C$21)</f>
        <v>95736</v>
      </c>
      <c r="D24" s="11">
        <f>SUMIFS(VolByCLient[Vol],VolByCLient[REGION],Summary!$B24,VolByCLient[QUARTER],Summary!D$21)</f>
        <v>107338</v>
      </c>
      <c r="E24" s="11">
        <f>SUMIFS(VolByCLient[Vol],VolByCLient[REGION],Summary!$B24,VolByCLient[QUARTER],Summary!E$21)</f>
        <v>69198</v>
      </c>
      <c r="F24" s="11">
        <f>SUMIFS(VolByCLient[Vol],VolByCLient[REGION],Summary!$B24,VolByCLient[QUARTER],Summary!F$21)</f>
        <v>80144</v>
      </c>
      <c r="G24" s="11">
        <f>SUMIFS(VolByCLient[Vol],VolByCLient[REGION],Summary!$B24,VolByCLient[QUARTER],Summary!G$21)</f>
        <v>99778</v>
      </c>
      <c r="H24" s="44">
        <f>SUMIFS(VolByCLient[Vol],VolByCLient[REGION],Summary!$B24,VolByCLient[QUARTER],Summary!H$21)</f>
        <v>109811</v>
      </c>
      <c r="I24"/>
      <c r="J24" s="5">
        <f t="shared" si="0"/>
        <v>4042</v>
      </c>
      <c r="K24" s="35">
        <f t="shared" si="1"/>
        <v>4.2220272415810056E-2</v>
      </c>
      <c r="M24" s="5">
        <f>H24-D24</f>
        <v>2473</v>
      </c>
      <c r="N24" s="35">
        <f>H24/D24-1</f>
        <v>2.3039370959026639E-2</v>
      </c>
      <c r="P24" s="5">
        <f>SUM(G24:H24)-SUM(C24:D24)</f>
        <v>6515</v>
      </c>
      <c r="Q24" s="35">
        <f>SUM(G24:H24)/SUM(C24:D24)-1</f>
        <v>3.2081901178880656E-2</v>
      </c>
    </row>
    <row r="25" spans="2:17" x14ac:dyDescent="0.25">
      <c r="B25" s="32" t="s">
        <v>905</v>
      </c>
      <c r="C25" s="11">
        <f>SUMIFS(VolByCLient[Vol],VolByCLient[REGION],Summary!$B25,VolByCLient[QUARTER],Summary!C$21)</f>
        <v>69053</v>
      </c>
      <c r="D25" s="11">
        <f>SUMIFS(VolByCLient[Vol],VolByCLient[REGION],Summary!$B25,VolByCLient[QUARTER],Summary!D$21)</f>
        <v>82618</v>
      </c>
      <c r="E25" s="11">
        <f>SUMIFS(VolByCLient[Vol],VolByCLient[REGION],Summary!$B25,VolByCLient[QUARTER],Summary!E$21)</f>
        <v>50574</v>
      </c>
      <c r="F25" s="11">
        <f>SUMIFS(VolByCLient[Vol],VolByCLient[REGION],Summary!$B25,VolByCLient[QUARTER],Summary!F$21)</f>
        <v>65121</v>
      </c>
      <c r="G25" s="11">
        <f>SUMIFS(VolByCLient[Vol],VolByCLient[REGION],Summary!$B25,VolByCLient[QUARTER],Summary!G$21)</f>
        <v>75265</v>
      </c>
      <c r="H25" s="44">
        <f>SUMIFS(VolByCLient[Vol],VolByCLient[REGION],Summary!$B25,VolByCLient[QUARTER],Summary!H$21)</f>
        <v>82631</v>
      </c>
      <c r="I25"/>
      <c r="J25" s="5">
        <f t="shared" si="0"/>
        <v>6212</v>
      </c>
      <c r="K25" s="35">
        <f t="shared" si="1"/>
        <v>8.9959885884755231E-2</v>
      </c>
      <c r="M25" s="5">
        <f>H25-D25</f>
        <v>13</v>
      </c>
      <c r="N25" s="35">
        <f>H25/D25-1</f>
        <v>1.5735069839495353E-4</v>
      </c>
      <c r="P25" s="5">
        <f>SUM(G25:H25)-SUM(C25:D25)</f>
        <v>6225</v>
      </c>
      <c r="Q25" s="35">
        <f>SUM(G25:H25)/SUM(C25:D25)-1</f>
        <v>4.1042783393002047E-2</v>
      </c>
    </row>
    <row r="26" spans="2:17" x14ac:dyDescent="0.25">
      <c r="B26" s="30" t="s">
        <v>962</v>
      </c>
      <c r="C26" s="31">
        <f>SUM(C22:C25)</f>
        <v>822060</v>
      </c>
      <c r="D26" s="31">
        <f t="shared" ref="D26:H26" si="2">SUM(D22:D25)</f>
        <v>940140</v>
      </c>
      <c r="E26" s="31">
        <f t="shared" si="2"/>
        <v>587002</v>
      </c>
      <c r="F26" s="31">
        <f t="shared" si="2"/>
        <v>706563</v>
      </c>
      <c r="G26" s="31">
        <f t="shared" si="2"/>
        <v>855266</v>
      </c>
      <c r="H26" s="45">
        <f t="shared" si="2"/>
        <v>965282</v>
      </c>
      <c r="I26"/>
      <c r="J26" s="42">
        <f t="shared" si="0"/>
        <v>33206</v>
      </c>
      <c r="K26" s="43">
        <f t="shared" si="1"/>
        <v>4.0393645232708053E-2</v>
      </c>
      <c r="M26" s="42">
        <f>H26-D26</f>
        <v>25142</v>
      </c>
      <c r="N26" s="43">
        <f>H26/D26-1</f>
        <v>2.6742825536622217E-2</v>
      </c>
      <c r="O26" s="17"/>
      <c r="P26" s="42">
        <f>SUM(G26:H26)-SUM(C26:D26)</f>
        <v>58348</v>
      </c>
      <c r="Q26" s="43">
        <f>SUM(G26:H26)/SUM(C26:D26)-1</f>
        <v>3.3110884122120154E-2</v>
      </c>
    </row>
    <row r="29" spans="2:17" ht="15.6" x14ac:dyDescent="0.3">
      <c r="B29" s="37" t="s">
        <v>958</v>
      </c>
      <c r="C29" s="36"/>
      <c r="D29" s="36"/>
      <c r="E29" s="36"/>
      <c r="F29" s="36"/>
      <c r="G29" s="36"/>
      <c r="H29" s="36"/>
      <c r="I29"/>
      <c r="J29" s="48" t="s">
        <v>943</v>
      </c>
      <c r="K29" s="48"/>
      <c r="M29" s="48" t="s">
        <v>944</v>
      </c>
      <c r="N29" s="48"/>
      <c r="P29" s="46" t="s">
        <v>963</v>
      </c>
      <c r="Q29" s="46"/>
    </row>
    <row r="30" spans="2:17" x14ac:dyDescent="0.25">
      <c r="B30" s="38" t="s">
        <v>921</v>
      </c>
      <c r="C30" s="39" t="s">
        <v>913</v>
      </c>
      <c r="D30" s="39" t="s">
        <v>914</v>
      </c>
      <c r="E30" s="39" t="s">
        <v>915</v>
      </c>
      <c r="F30" s="39" t="s">
        <v>916</v>
      </c>
      <c r="G30" s="39" t="s">
        <v>917</v>
      </c>
      <c r="H30" s="39" t="s">
        <v>918</v>
      </c>
      <c r="I30"/>
      <c r="J30" s="40" t="s">
        <v>945</v>
      </c>
      <c r="K30" s="41" t="s">
        <v>946</v>
      </c>
      <c r="M30" s="40" t="s">
        <v>945</v>
      </c>
      <c r="N30" s="41" t="s">
        <v>946</v>
      </c>
      <c r="P30" s="40" t="s">
        <v>945</v>
      </c>
      <c r="Q30" s="41" t="s">
        <v>946</v>
      </c>
    </row>
    <row r="31" spans="2:17" x14ac:dyDescent="0.25">
      <c r="B31" s="32" t="s">
        <v>897</v>
      </c>
      <c r="C31" s="11">
        <f>Analysis!C85</f>
        <v>18</v>
      </c>
      <c r="D31" s="11">
        <f>Analysis!D85</f>
        <v>19</v>
      </c>
      <c r="E31" s="11">
        <f>Analysis!E85</f>
        <v>19</v>
      </c>
      <c r="F31" s="11">
        <f>Analysis!F85</f>
        <v>20</v>
      </c>
      <c r="G31" s="11">
        <f>Analysis!H85</f>
        <v>20</v>
      </c>
      <c r="H31" s="44">
        <f>Analysis!I85</f>
        <v>20</v>
      </c>
      <c r="I31"/>
      <c r="J31" s="5">
        <f>G31-C31</f>
        <v>2</v>
      </c>
      <c r="K31" s="35">
        <f>G31/C31-1</f>
        <v>0.11111111111111116</v>
      </c>
      <c r="M31" s="5">
        <f>H31-D31</f>
        <v>1</v>
      </c>
      <c r="N31" s="35">
        <f>H31/D31-1</f>
        <v>5.2631578947368363E-2</v>
      </c>
      <c r="P31" s="5">
        <f>SUM(G31:H31)-SUM(C31:D31)</f>
        <v>3</v>
      </c>
      <c r="Q31" s="35">
        <f>SUM(G31:H31)/SUM(C31:D31)-1</f>
        <v>8.1081081081081141E-2</v>
      </c>
    </row>
    <row r="32" spans="2:17" x14ac:dyDescent="0.25">
      <c r="B32" s="32" t="s">
        <v>898</v>
      </c>
      <c r="C32" s="11">
        <f>Analysis!C86</f>
        <v>8</v>
      </c>
      <c r="D32" s="11">
        <f>Analysis!D86</f>
        <v>8</v>
      </c>
      <c r="E32" s="11">
        <f>Analysis!E86</f>
        <v>8</v>
      </c>
      <c r="F32" s="11">
        <f>Analysis!F86</f>
        <v>8</v>
      </c>
      <c r="G32" s="11">
        <f>Analysis!H86</f>
        <v>8</v>
      </c>
      <c r="H32" s="44">
        <f>Analysis!I86</f>
        <v>8</v>
      </c>
      <c r="I32"/>
      <c r="J32" s="5">
        <f t="shared" ref="J32:J35" si="3">G32-C32</f>
        <v>0</v>
      </c>
      <c r="K32" s="35">
        <f t="shared" ref="K32:K35" si="4">G32/C32-1</f>
        <v>0</v>
      </c>
      <c r="M32" s="5">
        <f>H32-D32</f>
        <v>0</v>
      </c>
      <c r="N32" s="35">
        <f>H32/D32-1</f>
        <v>0</v>
      </c>
      <c r="P32" s="5">
        <f>SUM(G32:H32)-SUM(C32:D32)</f>
        <v>0</v>
      </c>
      <c r="Q32" s="35">
        <f>SUM(G32:H32)/SUM(C32:D32)-1</f>
        <v>0</v>
      </c>
    </row>
    <row r="33" spans="2:17" x14ac:dyDescent="0.25">
      <c r="B33" s="32" t="s">
        <v>907</v>
      </c>
      <c r="C33" s="11">
        <f>Analysis!C87</f>
        <v>13</v>
      </c>
      <c r="D33" s="11">
        <f>Analysis!D87</f>
        <v>13</v>
      </c>
      <c r="E33" s="11">
        <f>Analysis!E87</f>
        <v>14</v>
      </c>
      <c r="F33" s="11">
        <f>Analysis!F87</f>
        <v>14</v>
      </c>
      <c r="G33" s="11">
        <f>Analysis!H87</f>
        <v>14</v>
      </c>
      <c r="H33" s="44">
        <f>Analysis!I87</f>
        <v>13</v>
      </c>
      <c r="I33"/>
      <c r="J33" s="5">
        <f t="shared" si="3"/>
        <v>1</v>
      </c>
      <c r="K33" s="35">
        <f t="shared" si="4"/>
        <v>7.6923076923076872E-2</v>
      </c>
      <c r="M33" s="5">
        <f>H33-D33</f>
        <v>0</v>
      </c>
      <c r="N33" s="35">
        <f>H33/D33-1</f>
        <v>0</v>
      </c>
      <c r="P33" s="5">
        <f>SUM(G33:H33)-SUM(C33:D33)</f>
        <v>1</v>
      </c>
      <c r="Q33" s="35">
        <f>SUM(G33:H33)/SUM(C33:D33)-1</f>
        <v>3.8461538461538547E-2</v>
      </c>
    </row>
    <row r="34" spans="2:17" x14ac:dyDescent="0.25">
      <c r="B34" s="32" t="s">
        <v>905</v>
      </c>
      <c r="C34" s="11">
        <f>Analysis!C88</f>
        <v>10</v>
      </c>
      <c r="D34" s="11">
        <f>Analysis!D88</f>
        <v>10</v>
      </c>
      <c r="E34" s="11">
        <f>Analysis!E88</f>
        <v>11</v>
      </c>
      <c r="F34" s="11">
        <f>Analysis!F88</f>
        <v>11</v>
      </c>
      <c r="G34" s="11">
        <f>Analysis!H88</f>
        <v>11</v>
      </c>
      <c r="H34" s="44">
        <f>Analysis!I88</f>
        <v>9</v>
      </c>
      <c r="I34"/>
      <c r="J34" s="5">
        <f t="shared" si="3"/>
        <v>1</v>
      </c>
      <c r="K34" s="35">
        <f t="shared" si="4"/>
        <v>0.10000000000000009</v>
      </c>
      <c r="M34" s="5">
        <f>H34-D34</f>
        <v>-1</v>
      </c>
      <c r="N34" s="35">
        <f>H34/D34-1</f>
        <v>-9.9999999999999978E-2</v>
      </c>
      <c r="P34" s="5">
        <f>SUM(G34:H34)-SUM(C34:D34)</f>
        <v>0</v>
      </c>
      <c r="Q34" s="35">
        <f>SUM(G34:H34)/SUM(C34:D34)-1</f>
        <v>0</v>
      </c>
    </row>
    <row r="35" spans="2:17" x14ac:dyDescent="0.25">
      <c r="B35" s="30" t="s">
        <v>962</v>
      </c>
      <c r="C35" s="31">
        <f>SUM(C31:C34)</f>
        <v>49</v>
      </c>
      <c r="D35" s="31">
        <f t="shared" ref="D35" si="5">SUM(D31:D34)</f>
        <v>50</v>
      </c>
      <c r="E35" s="31">
        <f t="shared" ref="E35" si="6">SUM(E31:E34)</f>
        <v>52</v>
      </c>
      <c r="F35" s="31">
        <f t="shared" ref="F35" si="7">SUM(F31:F34)</f>
        <v>53</v>
      </c>
      <c r="G35" s="31">
        <f>Analysis!H89</f>
        <v>53</v>
      </c>
      <c r="H35" s="45">
        <f>Analysis!I89</f>
        <v>50</v>
      </c>
      <c r="I35"/>
      <c r="J35" s="5">
        <f t="shared" si="3"/>
        <v>4</v>
      </c>
      <c r="K35" s="35">
        <f t="shared" si="4"/>
        <v>8.163265306122458E-2</v>
      </c>
      <c r="M35" s="42">
        <f>H35-D35</f>
        <v>0</v>
      </c>
      <c r="N35" s="43">
        <f>H35/D35-1</f>
        <v>0</v>
      </c>
      <c r="O35" s="17"/>
      <c r="P35" s="42">
        <f>SUM(G35:H35)-SUM(C35:D35)</f>
        <v>4</v>
      </c>
      <c r="Q35" s="43">
        <f>SUM(G35:H35)/SUM(C35:D35)-1</f>
        <v>4.0404040404040442E-2</v>
      </c>
    </row>
    <row r="38" spans="2:17" ht="15.6" x14ac:dyDescent="0.3">
      <c r="B38" s="37" t="s">
        <v>964</v>
      </c>
      <c r="C38" s="36"/>
      <c r="D38" s="36"/>
      <c r="E38" s="36"/>
      <c r="F38" s="36"/>
      <c r="G38" s="36"/>
      <c r="H38" s="36"/>
      <c r="I38"/>
      <c r="J38" s="48" t="s">
        <v>943</v>
      </c>
      <c r="K38" s="48"/>
      <c r="M38" s="48" t="s">
        <v>944</v>
      </c>
      <c r="N38" s="48"/>
      <c r="P38" s="46" t="s">
        <v>963</v>
      </c>
      <c r="Q38" s="46"/>
    </row>
    <row r="39" spans="2:17" x14ac:dyDescent="0.25">
      <c r="B39" s="38" t="s">
        <v>921</v>
      </c>
      <c r="C39" s="39" t="s">
        <v>913</v>
      </c>
      <c r="D39" s="39" t="s">
        <v>914</v>
      </c>
      <c r="E39" s="39" t="s">
        <v>915</v>
      </c>
      <c r="F39" s="39" t="s">
        <v>916</v>
      </c>
      <c r="G39" s="39" t="s">
        <v>917</v>
      </c>
      <c r="H39" s="39" t="s">
        <v>918</v>
      </c>
      <c r="I39"/>
      <c r="J39" s="40" t="s">
        <v>945</v>
      </c>
      <c r="K39" s="41" t="s">
        <v>946</v>
      </c>
      <c r="M39" s="40" t="s">
        <v>945</v>
      </c>
      <c r="N39" s="41" t="s">
        <v>946</v>
      </c>
      <c r="P39" s="40" t="s">
        <v>945</v>
      </c>
      <c r="Q39" s="41" t="s">
        <v>946</v>
      </c>
    </row>
    <row r="40" spans="2:17" x14ac:dyDescent="0.25">
      <c r="B40" s="32" t="s">
        <v>897</v>
      </c>
      <c r="C40" s="11">
        <f>C22/C31</f>
        <v>28301.055555555555</v>
      </c>
      <c r="D40" s="11">
        <f t="shared" ref="D40:H40" si="8">D22/D31</f>
        <v>30348.315789473683</v>
      </c>
      <c r="E40" s="11">
        <f t="shared" si="8"/>
        <v>19141.78947368421</v>
      </c>
      <c r="F40" s="11">
        <f t="shared" si="8"/>
        <v>21601.7</v>
      </c>
      <c r="G40" s="11">
        <f t="shared" si="8"/>
        <v>26500.95</v>
      </c>
      <c r="H40" s="44">
        <f t="shared" si="8"/>
        <v>29825.1</v>
      </c>
      <c r="I40"/>
      <c r="J40" s="5">
        <f>G40-C40</f>
        <v>-1800.105555555554</v>
      </c>
      <c r="K40" s="35">
        <f>G40/C40-1</f>
        <v>-6.3605597749593068E-2</v>
      </c>
      <c r="M40" s="5">
        <f>H40-D40</f>
        <v>-523.21578947368471</v>
      </c>
      <c r="N40" s="35">
        <f>H40/D40-1</f>
        <v>-1.7240356700623294E-2</v>
      </c>
      <c r="P40" s="5">
        <f>SUM(G40:H40)-SUM(C40:D40)</f>
        <v>-2323.3213450292387</v>
      </c>
      <c r="Q40" s="35">
        <f>SUM(G40:H40)/SUM(C40:D40)-1</f>
        <v>-3.9613746775925995E-2</v>
      </c>
    </row>
    <row r="41" spans="2:17" x14ac:dyDescent="0.25">
      <c r="B41" s="32" t="s">
        <v>898</v>
      </c>
      <c r="C41" s="11">
        <f t="shared" ref="C41:H41" si="9">C23/C32</f>
        <v>18481.5</v>
      </c>
      <c r="D41" s="11">
        <f t="shared" si="9"/>
        <v>21695.75</v>
      </c>
      <c r="E41" s="11">
        <f t="shared" si="9"/>
        <v>12942</v>
      </c>
      <c r="F41" s="11">
        <f t="shared" si="9"/>
        <v>16158</v>
      </c>
      <c r="G41" s="11">
        <f t="shared" si="9"/>
        <v>18775.5</v>
      </c>
      <c r="H41" s="44">
        <f t="shared" si="9"/>
        <v>22042.25</v>
      </c>
      <c r="I41"/>
      <c r="J41" s="5">
        <f t="shared" ref="J41:J44" si="10">G41-C41</f>
        <v>294</v>
      </c>
      <c r="K41" s="35">
        <f t="shared" ref="K41:K44" si="11">G41/C41-1</f>
        <v>1.5907799691583513E-2</v>
      </c>
      <c r="M41" s="5">
        <f>H41-D41</f>
        <v>346.5</v>
      </c>
      <c r="N41" s="35">
        <f>H41/D41-1</f>
        <v>1.5970869870827187E-2</v>
      </c>
      <c r="P41" s="5">
        <f>SUM(G41:H41)-SUM(C41:D41)</f>
        <v>640.5</v>
      </c>
      <c r="Q41" s="35">
        <f>SUM(G41:H41)/SUM(C41:D41)-1</f>
        <v>1.5941857643318125E-2</v>
      </c>
    </row>
    <row r="42" spans="2:17" x14ac:dyDescent="0.25">
      <c r="B42" s="32" t="s">
        <v>907</v>
      </c>
      <c r="C42" s="11">
        <f t="shared" ref="C42:H42" si="12">C24/C33</f>
        <v>7364.3076923076924</v>
      </c>
      <c r="D42" s="11">
        <f t="shared" si="12"/>
        <v>8256.7692307692305</v>
      </c>
      <c r="E42" s="11">
        <f t="shared" si="12"/>
        <v>4942.7142857142853</v>
      </c>
      <c r="F42" s="11">
        <f t="shared" si="12"/>
        <v>5724.5714285714284</v>
      </c>
      <c r="G42" s="11">
        <f t="shared" si="12"/>
        <v>7127</v>
      </c>
      <c r="H42" s="44">
        <f t="shared" si="12"/>
        <v>8447</v>
      </c>
      <c r="I42"/>
      <c r="J42" s="5">
        <f t="shared" si="10"/>
        <v>-237.30769230769238</v>
      </c>
      <c r="K42" s="35">
        <f t="shared" si="11"/>
        <v>-3.2224032756747678E-2</v>
      </c>
      <c r="M42" s="5">
        <f>H42-D42</f>
        <v>190.23076923076951</v>
      </c>
      <c r="N42" s="35">
        <f>H42/D42-1</f>
        <v>2.3039370959026639E-2</v>
      </c>
      <c r="P42" s="5">
        <f>SUM(G42:H42)-SUM(C42:D42)</f>
        <v>-47.076923076921958</v>
      </c>
      <c r="Q42" s="35">
        <f>SUM(G42:H42)/SUM(C42:D42)-1</f>
        <v>-3.0136797423598871E-3</v>
      </c>
    </row>
    <row r="43" spans="2:17" x14ac:dyDescent="0.25">
      <c r="B43" s="32" t="s">
        <v>905</v>
      </c>
      <c r="C43" s="11">
        <f t="shared" ref="C43:H43" si="13">C25/C34</f>
        <v>6905.3</v>
      </c>
      <c r="D43" s="11">
        <f t="shared" si="13"/>
        <v>8261.7999999999993</v>
      </c>
      <c r="E43" s="11">
        <f t="shared" si="13"/>
        <v>4597.636363636364</v>
      </c>
      <c r="F43" s="11">
        <f t="shared" si="13"/>
        <v>5920.090909090909</v>
      </c>
      <c r="G43" s="11">
        <f t="shared" si="13"/>
        <v>6842.272727272727</v>
      </c>
      <c r="H43" s="44">
        <f t="shared" si="13"/>
        <v>9181.2222222222226</v>
      </c>
      <c r="I43"/>
      <c r="J43" s="5">
        <f t="shared" si="10"/>
        <v>-63.027272727273157</v>
      </c>
      <c r="K43" s="35">
        <f t="shared" si="11"/>
        <v>-9.1273764684044467E-3</v>
      </c>
      <c r="M43" s="5">
        <f>H43-D43</f>
        <v>919.42222222222335</v>
      </c>
      <c r="N43" s="35">
        <f>H43/D43-1</f>
        <v>0.11128594522043911</v>
      </c>
      <c r="P43" s="5">
        <f>SUM(G43:H43)-SUM(C43:D43)</f>
        <v>856.39494949495202</v>
      </c>
      <c r="Q43" s="35">
        <f>SUM(G43:H43)/SUM(C43:D43)-1</f>
        <v>5.6463987808806682E-2</v>
      </c>
    </row>
    <row r="44" spans="2:17" x14ac:dyDescent="0.25">
      <c r="B44" s="30" t="s">
        <v>962</v>
      </c>
      <c r="C44" s="31">
        <f t="shared" ref="C44:H44" si="14">C26/C35</f>
        <v>16776.734693877552</v>
      </c>
      <c r="D44" s="31">
        <f t="shared" si="14"/>
        <v>18802.8</v>
      </c>
      <c r="E44" s="31">
        <f t="shared" si="14"/>
        <v>11288.5</v>
      </c>
      <c r="F44" s="31">
        <f t="shared" si="14"/>
        <v>13331.377358490567</v>
      </c>
      <c r="G44" s="31">
        <f t="shared" si="14"/>
        <v>16137.094339622641</v>
      </c>
      <c r="H44" s="45">
        <f t="shared" si="14"/>
        <v>19305.64</v>
      </c>
      <c r="I44"/>
      <c r="J44" s="5">
        <f t="shared" si="10"/>
        <v>-639.64035425491056</v>
      </c>
      <c r="K44" s="35">
        <f t="shared" si="11"/>
        <v>-3.8126629879194462E-2</v>
      </c>
      <c r="M44" s="42">
        <f>H44-D44</f>
        <v>502.84000000000015</v>
      </c>
      <c r="N44" s="43">
        <f>H44/D44-1</f>
        <v>2.6742825536622217E-2</v>
      </c>
      <c r="O44" s="17"/>
      <c r="P44" s="42">
        <f>SUM(G44:H44)-SUM(C44:D44)</f>
        <v>-136.80035425490496</v>
      </c>
      <c r="Q44" s="43">
        <f>SUM(G44:H44)/SUM(C44:D44)-1</f>
        <v>-3.8449169004575179E-3</v>
      </c>
    </row>
    <row r="46" spans="2:17" ht="15.6" x14ac:dyDescent="0.3">
      <c r="B46" s="47" t="s">
        <v>967</v>
      </c>
    </row>
    <row r="47" spans="2:17" x14ac:dyDescent="0.25">
      <c r="B47" s="17" t="s">
        <v>969</v>
      </c>
      <c r="C47" s="17"/>
      <c r="D47" s="17"/>
      <c r="E47" s="17"/>
      <c r="F47" s="17"/>
      <c r="G47" s="17"/>
      <c r="H47" s="17"/>
    </row>
    <row r="48" spans="2:17" x14ac:dyDescent="0.25">
      <c r="B48" s="20" t="s">
        <v>968</v>
      </c>
    </row>
    <row r="49" spans="2:2" x14ac:dyDescent="0.25">
      <c r="B49" s="20" t="s">
        <v>970</v>
      </c>
    </row>
    <row r="50" spans="2:2" x14ac:dyDescent="0.25">
      <c r="B50" s="20"/>
    </row>
    <row r="51" spans="2:2" x14ac:dyDescent="0.25">
      <c r="B51" s="20"/>
    </row>
    <row r="58" spans="2:2" x14ac:dyDescent="0.25">
      <c r="B58" s="20"/>
    </row>
    <row r="59" spans="2:2" x14ac:dyDescent="0.25">
      <c r="B59" s="20"/>
    </row>
    <row r="60" spans="2:2" x14ac:dyDescent="0.25">
      <c r="B60" s="20"/>
    </row>
    <row r="62" spans="2:2" x14ac:dyDescent="0.25">
      <c r="B62" s="20"/>
    </row>
    <row r="66" spans="9:10" x14ac:dyDescent="0.25">
      <c r="I66" s="11"/>
    </row>
    <row r="67" spans="9:10" x14ac:dyDescent="0.25">
      <c r="I67" s="11"/>
      <c r="J67" s="9"/>
    </row>
  </sheetData>
  <mergeCells count="10">
    <mergeCell ref="G3:H3"/>
    <mergeCell ref="G4:H4"/>
    <mergeCell ref="B3:C3"/>
    <mergeCell ref="B4:C4"/>
    <mergeCell ref="M20:N20"/>
    <mergeCell ref="M29:N29"/>
    <mergeCell ref="M38:N38"/>
    <mergeCell ref="J20:K20"/>
    <mergeCell ref="J29:K29"/>
    <mergeCell ref="J38:K38"/>
  </mergeCells>
  <pageMargins left="0.7" right="0.7" top="0.75" bottom="0.75" header="0.3" footer="0.3"/>
  <pageSetup paperSize="3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2D2EFBDE-4347-46C2-8E6C-7074250E604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H6</xm:sqref>
        </x14:conditionalFormatting>
        <x14:conditionalFormatting xmlns:xm="http://schemas.microsoft.com/office/excel/2006/main">
          <x14:cfRule type="iconSet" priority="10" id="{4936367B-B3A1-4184-B16C-6193F1104E7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C6</xm:sqref>
        </x14:conditionalFormatting>
        <x14:conditionalFormatting xmlns:xm="http://schemas.microsoft.com/office/excel/2006/main">
          <x14:cfRule type="iconSet" priority="9" id="{3C3085B5-87DB-4AE7-822B-13C07556025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N22:N26</xm:sqref>
        </x14:conditionalFormatting>
        <x14:conditionalFormatting xmlns:xm="http://schemas.microsoft.com/office/excel/2006/main">
          <x14:cfRule type="iconSet" priority="8" id="{B1AED398-12BC-42BB-9B84-AB4D2C45CDA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Q22:Q26</xm:sqref>
        </x14:conditionalFormatting>
        <x14:conditionalFormatting xmlns:xm="http://schemas.microsoft.com/office/excel/2006/main">
          <x14:cfRule type="iconSet" priority="7" id="{6BF51290-62C9-48F4-9D4C-090DB9170A5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6" id="{DB0121C8-7343-40CD-AE21-7ACF26717BE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5" id="{31AC12AD-12BF-4845-879D-CD8D2FFD0C9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N40:N44</xm:sqref>
        </x14:conditionalFormatting>
        <x14:conditionalFormatting xmlns:xm="http://schemas.microsoft.com/office/excel/2006/main">
          <x14:cfRule type="iconSet" priority="4" id="{6114AF76-81A4-4E41-8885-D4F5465009D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Q40:Q44</xm:sqref>
        </x14:conditionalFormatting>
        <x14:conditionalFormatting xmlns:xm="http://schemas.microsoft.com/office/excel/2006/main">
          <x14:cfRule type="iconSet" priority="3" id="{7D1D0B02-CC4A-4130-A8C4-4FE5B87D4CE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K22:K26</xm:sqref>
        </x14:conditionalFormatting>
        <x14:conditionalFormatting xmlns:xm="http://schemas.microsoft.com/office/excel/2006/main">
          <x14:cfRule type="iconSet" priority="2" id="{88401FB6-E31D-4C53-89F0-76102CDEAB6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E0B43FF3-214C-4736-A0DB-59A42D82B69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K40:K44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416F-F8EB-40A2-A1D7-73B4EE57AA24}">
  <dimension ref="A1:C54"/>
  <sheetViews>
    <sheetView workbookViewId="0">
      <selection activeCell="I9" sqref="I9"/>
    </sheetView>
  </sheetViews>
  <sheetFormatPr defaultRowHeight="13.2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6.4" x14ac:dyDescent="0.25">
      <c r="A2" t="s">
        <v>135</v>
      </c>
      <c r="B2" t="s">
        <v>57</v>
      </c>
      <c r="C2" s="2"/>
    </row>
    <row r="3" spans="1:3" ht="26.4" x14ac:dyDescent="0.25">
      <c r="A3" t="s">
        <v>136</v>
      </c>
      <c r="B3" t="s">
        <v>57</v>
      </c>
    </row>
    <row r="4" spans="1:3" ht="26.4" x14ac:dyDescent="0.25">
      <c r="A4" t="s">
        <v>137</v>
      </c>
      <c r="B4" t="s">
        <v>54</v>
      </c>
    </row>
    <row r="5" spans="1:3" ht="26.4" x14ac:dyDescent="0.25">
      <c r="A5" t="s">
        <v>138</v>
      </c>
      <c r="B5" t="s">
        <v>57</v>
      </c>
    </row>
    <row r="6" spans="1:3" ht="26.4" x14ac:dyDescent="0.25">
      <c r="A6" t="s">
        <v>139</v>
      </c>
      <c r="B6" t="s">
        <v>54</v>
      </c>
    </row>
    <row r="7" spans="1:3" ht="26.4" x14ac:dyDescent="0.25">
      <c r="A7" t="s">
        <v>140</v>
      </c>
      <c r="B7" t="s">
        <v>57</v>
      </c>
    </row>
    <row r="8" spans="1:3" ht="26.4" x14ac:dyDescent="0.25">
      <c r="A8" t="s">
        <v>141</v>
      </c>
      <c r="B8" t="s">
        <v>57</v>
      </c>
    </row>
    <row r="9" spans="1:3" ht="26.4" x14ac:dyDescent="0.25">
      <c r="A9" t="s">
        <v>142</v>
      </c>
      <c r="B9" t="s">
        <v>57</v>
      </c>
    </row>
    <row r="10" spans="1:3" ht="26.4" x14ac:dyDescent="0.25">
      <c r="A10" t="s">
        <v>143</v>
      </c>
      <c r="B10" t="s">
        <v>56</v>
      </c>
    </row>
    <row r="11" spans="1:3" ht="26.4" x14ac:dyDescent="0.25">
      <c r="A11" t="s">
        <v>144</v>
      </c>
      <c r="B11" t="s">
        <v>55</v>
      </c>
    </row>
    <row r="12" spans="1:3" ht="26.4" x14ac:dyDescent="0.25">
      <c r="A12" t="s">
        <v>145</v>
      </c>
      <c r="B12" t="s">
        <v>57</v>
      </c>
    </row>
    <row r="13" spans="1:3" ht="26.4" x14ac:dyDescent="0.25">
      <c r="A13" t="s">
        <v>146</v>
      </c>
      <c r="B13" t="s">
        <v>56</v>
      </c>
    </row>
    <row r="14" spans="1:3" ht="26.4" x14ac:dyDescent="0.25">
      <c r="A14" t="s">
        <v>147</v>
      </c>
      <c r="B14" t="s">
        <v>57</v>
      </c>
    </row>
    <row r="15" spans="1:3" ht="26.4" x14ac:dyDescent="0.25">
      <c r="A15" t="s">
        <v>148</v>
      </c>
      <c r="B15" t="s">
        <v>55</v>
      </c>
    </row>
    <row r="16" spans="1:3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68D5-63B3-47A4-8AC6-BFCBA758493C}">
  <dimension ref="A1:C908"/>
  <sheetViews>
    <sheetView workbookViewId="0">
      <selection activeCell="A3" sqref="A3:A17 A19:A35 A37:A52 A54:A65 A67:A83 A85:A90 A92:A108 A110:A126 A128:A144 A146:A162 A164:A180 A182:A198 A200:A215 A217:A233 A235:A251 A253:A269 A271:A287 A289:A305 A307:A317 A319:A335 A337:A348 A350:A366 A368:A384 A386:A392 A394:A410 A412:A428 A430:A446 A448:A464 A466:A482 A484:A498 A500:A516 A518:A534 A536:A552 A554:A570 A572:A588 A590:A606 A608:A624 A626:A642 A644:A660 A662:A678 A680:A696 A698:A714 A716:A732 A734:A750 A752:A768 A770:A786 A788:A804 A806:A822 A824:A840 A842:A858 A860:A876 A878:A890 A892:A908"/>
    </sheetView>
  </sheetViews>
  <sheetFormatPr defaultRowHeight="13.2" x14ac:dyDescent="0.25"/>
  <cols>
    <col min="1" max="1" width="8.33203125" style="3" bestFit="1" customWidth="1"/>
    <col min="2" max="2" width="10.109375" style="3" bestFit="1" customWidth="1"/>
    <col min="3" max="3" width="6" style="3" bestFit="1" customWidth="1"/>
    <col min="4" max="16384" width="8.88671875" style="3"/>
  </cols>
  <sheetData>
    <row r="1" spans="1:3" x14ac:dyDescent="0.25">
      <c r="A1" s="3" t="s">
        <v>0</v>
      </c>
      <c r="B1" s="3" t="s">
        <v>61</v>
      </c>
      <c r="C1" s="3" t="s">
        <v>133</v>
      </c>
    </row>
    <row r="2" spans="1:3" x14ac:dyDescent="0.25">
      <c r="A2" s="4" t="s">
        <v>23</v>
      </c>
      <c r="B2" s="4" t="s">
        <v>118</v>
      </c>
      <c r="C2" s="3" t="s">
        <v>188</v>
      </c>
    </row>
    <row r="3" spans="1:3" x14ac:dyDescent="0.25">
      <c r="A3" s="4" t="str">
        <f t="shared" ref="A3:A17" si="0">A2</f>
        <v>CL11420</v>
      </c>
      <c r="B3" s="4" t="s">
        <v>119</v>
      </c>
      <c r="C3" s="3" t="s">
        <v>189</v>
      </c>
    </row>
    <row r="4" spans="1:3" x14ac:dyDescent="0.25">
      <c r="A4" s="4" t="str">
        <f t="shared" si="0"/>
        <v>CL11420</v>
      </c>
      <c r="B4" s="4" t="s">
        <v>120</v>
      </c>
      <c r="C4" s="3" t="s">
        <v>190</v>
      </c>
    </row>
    <row r="5" spans="1:3" x14ac:dyDescent="0.25">
      <c r="A5" s="4" t="str">
        <f t="shared" si="0"/>
        <v>CL11420</v>
      </c>
      <c r="B5" s="4" t="s">
        <v>121</v>
      </c>
      <c r="C5" s="3" t="s">
        <v>102</v>
      </c>
    </row>
    <row r="6" spans="1:3" x14ac:dyDescent="0.25">
      <c r="A6" s="4" t="str">
        <f t="shared" si="0"/>
        <v>CL11420</v>
      </c>
      <c r="B6" s="4" t="s">
        <v>122</v>
      </c>
      <c r="C6" s="3" t="s">
        <v>191</v>
      </c>
    </row>
    <row r="7" spans="1:3" x14ac:dyDescent="0.25">
      <c r="A7" s="4" t="str">
        <f t="shared" si="0"/>
        <v>CL11420</v>
      </c>
      <c r="B7" s="4" t="s">
        <v>123</v>
      </c>
      <c r="C7" s="3" t="s">
        <v>79</v>
      </c>
    </row>
    <row r="8" spans="1:3" x14ac:dyDescent="0.25">
      <c r="A8" s="4" t="str">
        <f t="shared" si="0"/>
        <v>CL11420</v>
      </c>
      <c r="B8" s="4" t="s">
        <v>124</v>
      </c>
      <c r="C8" s="3" t="s">
        <v>192</v>
      </c>
    </row>
    <row r="9" spans="1:3" x14ac:dyDescent="0.25">
      <c r="A9" s="4" t="str">
        <f t="shared" si="0"/>
        <v>CL11420</v>
      </c>
      <c r="B9" s="4" t="s">
        <v>58</v>
      </c>
      <c r="C9" s="3" t="s">
        <v>193</v>
      </c>
    </row>
    <row r="10" spans="1:3" x14ac:dyDescent="0.25">
      <c r="A10" s="4" t="str">
        <f t="shared" si="0"/>
        <v>CL11420</v>
      </c>
      <c r="B10" s="4" t="s">
        <v>59</v>
      </c>
      <c r="C10" s="3" t="s">
        <v>194</v>
      </c>
    </row>
    <row r="11" spans="1:3" x14ac:dyDescent="0.25">
      <c r="A11" s="4" t="str">
        <f t="shared" si="0"/>
        <v>CL11420</v>
      </c>
      <c r="B11" s="4" t="s">
        <v>60</v>
      </c>
      <c r="C11" s="3" t="s">
        <v>195</v>
      </c>
    </row>
    <row r="12" spans="1:3" x14ac:dyDescent="0.25">
      <c r="A12" s="4" t="str">
        <f t="shared" si="0"/>
        <v>CL11420</v>
      </c>
      <c r="B12" s="4" t="s">
        <v>125</v>
      </c>
      <c r="C12" s="3" t="s">
        <v>196</v>
      </c>
    </row>
    <row r="13" spans="1:3" x14ac:dyDescent="0.25">
      <c r="A13" s="4" t="str">
        <f t="shared" si="0"/>
        <v>CL11420</v>
      </c>
      <c r="B13" s="4" t="s">
        <v>126</v>
      </c>
      <c r="C13" s="3" t="s">
        <v>197</v>
      </c>
    </row>
    <row r="14" spans="1:3" x14ac:dyDescent="0.25">
      <c r="A14" s="4" t="str">
        <f t="shared" si="0"/>
        <v>CL11420</v>
      </c>
      <c r="B14" s="4" t="s">
        <v>127</v>
      </c>
      <c r="C14" s="3" t="s">
        <v>116</v>
      </c>
    </row>
    <row r="15" spans="1:3" x14ac:dyDescent="0.25">
      <c r="A15" s="4" t="str">
        <f t="shared" si="0"/>
        <v>CL11420</v>
      </c>
      <c r="B15" s="4" t="s">
        <v>128</v>
      </c>
      <c r="C15" s="3" t="s">
        <v>198</v>
      </c>
    </row>
    <row r="16" spans="1:3" x14ac:dyDescent="0.25">
      <c r="A16" s="4" t="str">
        <f t="shared" si="0"/>
        <v>CL11420</v>
      </c>
      <c r="B16" s="4" t="s">
        <v>129</v>
      </c>
      <c r="C16" s="3" t="s">
        <v>199</v>
      </c>
    </row>
    <row r="17" spans="1:3" x14ac:dyDescent="0.25">
      <c r="A17" s="4" t="str">
        <f t="shared" si="0"/>
        <v>CL11420</v>
      </c>
      <c r="B17" s="4" t="s">
        <v>130</v>
      </c>
      <c r="C17" s="3" t="s">
        <v>91</v>
      </c>
    </row>
    <row r="18" spans="1:3" x14ac:dyDescent="0.25">
      <c r="A18" s="4" t="s">
        <v>33</v>
      </c>
      <c r="B18" s="4" t="s">
        <v>131</v>
      </c>
      <c r="C18" s="3" t="s">
        <v>200</v>
      </c>
    </row>
    <row r="19" spans="1:3" x14ac:dyDescent="0.25">
      <c r="A19" s="4" t="str">
        <f t="shared" ref="A19:A35" si="1">A18</f>
        <v>CL13213</v>
      </c>
      <c r="B19" s="4" t="s">
        <v>132</v>
      </c>
      <c r="C19" s="3" t="s">
        <v>201</v>
      </c>
    </row>
    <row r="20" spans="1:3" x14ac:dyDescent="0.25">
      <c r="A20" s="4" t="str">
        <f t="shared" si="1"/>
        <v>CL13213</v>
      </c>
      <c r="B20" s="4" t="s">
        <v>118</v>
      </c>
      <c r="C20" s="3" t="s">
        <v>202</v>
      </c>
    </row>
    <row r="21" spans="1:3" x14ac:dyDescent="0.25">
      <c r="A21" s="4" t="str">
        <f t="shared" si="1"/>
        <v>CL13213</v>
      </c>
      <c r="B21" s="4" t="s">
        <v>119</v>
      </c>
      <c r="C21" s="3" t="s">
        <v>203</v>
      </c>
    </row>
    <row r="22" spans="1:3" x14ac:dyDescent="0.25">
      <c r="A22" s="4" t="str">
        <f t="shared" si="1"/>
        <v>CL13213</v>
      </c>
      <c r="B22" s="4" t="s">
        <v>120</v>
      </c>
      <c r="C22" s="3" t="s">
        <v>112</v>
      </c>
    </row>
    <row r="23" spans="1:3" x14ac:dyDescent="0.25">
      <c r="A23" s="4" t="str">
        <f t="shared" si="1"/>
        <v>CL13213</v>
      </c>
      <c r="B23" s="4" t="s">
        <v>121</v>
      </c>
      <c r="C23" s="3" t="s">
        <v>204</v>
      </c>
    </row>
    <row r="24" spans="1:3" x14ac:dyDescent="0.25">
      <c r="A24" s="4" t="str">
        <f t="shared" si="1"/>
        <v>CL13213</v>
      </c>
      <c r="B24" s="4" t="s">
        <v>122</v>
      </c>
      <c r="C24" s="3" t="s">
        <v>205</v>
      </c>
    </row>
    <row r="25" spans="1:3" x14ac:dyDescent="0.25">
      <c r="A25" s="4" t="str">
        <f t="shared" si="1"/>
        <v>CL13213</v>
      </c>
      <c r="B25" s="4" t="s">
        <v>123</v>
      </c>
      <c r="C25" s="3" t="s">
        <v>206</v>
      </c>
    </row>
    <row r="26" spans="1:3" x14ac:dyDescent="0.25">
      <c r="A26" s="4" t="str">
        <f t="shared" si="1"/>
        <v>CL13213</v>
      </c>
      <c r="B26" s="4" t="s">
        <v>124</v>
      </c>
      <c r="C26" s="3" t="s">
        <v>207</v>
      </c>
    </row>
    <row r="27" spans="1:3" x14ac:dyDescent="0.25">
      <c r="A27" s="4" t="str">
        <f t="shared" si="1"/>
        <v>CL13213</v>
      </c>
      <c r="B27" s="4" t="s">
        <v>58</v>
      </c>
      <c r="C27" s="3" t="s">
        <v>208</v>
      </c>
    </row>
    <row r="28" spans="1:3" x14ac:dyDescent="0.25">
      <c r="A28" s="4" t="str">
        <f t="shared" si="1"/>
        <v>CL13213</v>
      </c>
      <c r="B28" s="4" t="s">
        <v>59</v>
      </c>
      <c r="C28" s="3" t="s">
        <v>209</v>
      </c>
    </row>
    <row r="29" spans="1:3" x14ac:dyDescent="0.25">
      <c r="A29" s="4" t="str">
        <f t="shared" si="1"/>
        <v>CL13213</v>
      </c>
      <c r="B29" s="4" t="s">
        <v>60</v>
      </c>
      <c r="C29" s="3" t="s">
        <v>210</v>
      </c>
    </row>
    <row r="30" spans="1:3" x14ac:dyDescent="0.25">
      <c r="A30" s="4" t="str">
        <f t="shared" si="1"/>
        <v>CL13213</v>
      </c>
      <c r="B30" s="4" t="s">
        <v>125</v>
      </c>
      <c r="C30" s="3" t="s">
        <v>211</v>
      </c>
    </row>
    <row r="31" spans="1:3" x14ac:dyDescent="0.25">
      <c r="A31" s="4" t="str">
        <f t="shared" si="1"/>
        <v>CL13213</v>
      </c>
      <c r="B31" s="4" t="s">
        <v>126</v>
      </c>
      <c r="C31" s="3" t="s">
        <v>212</v>
      </c>
    </row>
    <row r="32" spans="1:3" x14ac:dyDescent="0.25">
      <c r="A32" s="4" t="str">
        <f t="shared" si="1"/>
        <v>CL13213</v>
      </c>
      <c r="B32" s="4" t="s">
        <v>127</v>
      </c>
      <c r="C32" s="3" t="s">
        <v>213</v>
      </c>
    </row>
    <row r="33" spans="1:3" x14ac:dyDescent="0.25">
      <c r="A33" s="4" t="str">
        <f t="shared" si="1"/>
        <v>CL13213</v>
      </c>
      <c r="B33" s="4" t="s">
        <v>128</v>
      </c>
      <c r="C33" s="3" t="s">
        <v>214</v>
      </c>
    </row>
    <row r="34" spans="1:3" x14ac:dyDescent="0.25">
      <c r="A34" s="4" t="str">
        <f t="shared" si="1"/>
        <v>CL13213</v>
      </c>
      <c r="B34" s="4" t="s">
        <v>129</v>
      </c>
      <c r="C34" s="3" t="s">
        <v>215</v>
      </c>
    </row>
    <row r="35" spans="1:3" x14ac:dyDescent="0.25">
      <c r="A35" s="4" t="str">
        <f t="shared" si="1"/>
        <v>CL13213</v>
      </c>
      <c r="B35" s="4" t="s">
        <v>130</v>
      </c>
      <c r="C35" s="3" t="s">
        <v>216</v>
      </c>
    </row>
    <row r="36" spans="1:3" x14ac:dyDescent="0.25">
      <c r="A36" s="4" t="s">
        <v>22</v>
      </c>
      <c r="B36" s="4" t="s">
        <v>131</v>
      </c>
      <c r="C36" s="3" t="s">
        <v>217</v>
      </c>
    </row>
    <row r="37" spans="1:3" x14ac:dyDescent="0.25">
      <c r="A37" s="4" t="str">
        <f t="shared" ref="A37:A52" si="2">A36</f>
        <v>CL13257</v>
      </c>
      <c r="B37" s="4" t="s">
        <v>132</v>
      </c>
      <c r="C37" s="3" t="s">
        <v>218</v>
      </c>
    </row>
    <row r="38" spans="1:3" x14ac:dyDescent="0.25">
      <c r="A38" s="4" t="str">
        <f t="shared" si="2"/>
        <v>CL13257</v>
      </c>
      <c r="B38" s="4" t="s">
        <v>118</v>
      </c>
      <c r="C38" s="3" t="s">
        <v>219</v>
      </c>
    </row>
    <row r="39" spans="1:3" x14ac:dyDescent="0.25">
      <c r="A39" s="4" t="str">
        <f t="shared" si="2"/>
        <v>CL13257</v>
      </c>
      <c r="B39" s="4" t="s">
        <v>119</v>
      </c>
      <c r="C39" s="3" t="s">
        <v>220</v>
      </c>
    </row>
    <row r="40" spans="1:3" x14ac:dyDescent="0.25">
      <c r="A40" s="4" t="str">
        <f t="shared" si="2"/>
        <v>CL13257</v>
      </c>
      <c r="B40" s="4" t="s">
        <v>120</v>
      </c>
      <c r="C40" s="3" t="s">
        <v>218</v>
      </c>
    </row>
    <row r="41" spans="1:3" x14ac:dyDescent="0.25">
      <c r="A41" s="4" t="str">
        <f t="shared" si="2"/>
        <v>CL13257</v>
      </c>
      <c r="B41" s="4" t="s">
        <v>121</v>
      </c>
      <c r="C41" s="3" t="s">
        <v>221</v>
      </c>
    </row>
    <row r="42" spans="1:3" x14ac:dyDescent="0.25">
      <c r="A42" s="4" t="str">
        <f t="shared" si="2"/>
        <v>CL13257</v>
      </c>
      <c r="B42" s="4" t="s">
        <v>122</v>
      </c>
      <c r="C42" s="3" t="s">
        <v>222</v>
      </c>
    </row>
    <row r="43" spans="1:3" x14ac:dyDescent="0.25">
      <c r="A43" s="4" t="str">
        <f t="shared" si="2"/>
        <v>CL13257</v>
      </c>
      <c r="B43" s="4" t="s">
        <v>123</v>
      </c>
      <c r="C43" s="3" t="s">
        <v>223</v>
      </c>
    </row>
    <row r="44" spans="1:3" x14ac:dyDescent="0.25">
      <c r="A44" s="4" t="str">
        <f t="shared" si="2"/>
        <v>CL13257</v>
      </c>
      <c r="B44" s="4" t="s">
        <v>124</v>
      </c>
      <c r="C44" s="3" t="s">
        <v>224</v>
      </c>
    </row>
    <row r="45" spans="1:3" x14ac:dyDescent="0.25">
      <c r="A45" s="4" t="str">
        <f t="shared" si="2"/>
        <v>CL13257</v>
      </c>
      <c r="B45" s="4" t="s">
        <v>58</v>
      </c>
      <c r="C45" s="3" t="s">
        <v>225</v>
      </c>
    </row>
    <row r="46" spans="1:3" x14ac:dyDescent="0.25">
      <c r="A46" s="4" t="str">
        <f t="shared" si="2"/>
        <v>CL13257</v>
      </c>
      <c r="B46" s="4" t="s">
        <v>59</v>
      </c>
      <c r="C46" s="3" t="s">
        <v>226</v>
      </c>
    </row>
    <row r="47" spans="1:3" x14ac:dyDescent="0.25">
      <c r="A47" s="4" t="str">
        <f t="shared" si="2"/>
        <v>CL13257</v>
      </c>
      <c r="B47" s="4" t="s">
        <v>60</v>
      </c>
      <c r="C47" s="3" t="s">
        <v>221</v>
      </c>
    </row>
    <row r="48" spans="1:3" x14ac:dyDescent="0.25">
      <c r="A48" s="4" t="str">
        <f t="shared" si="2"/>
        <v>CL13257</v>
      </c>
      <c r="B48" s="4" t="s">
        <v>126</v>
      </c>
      <c r="C48" s="3" t="s">
        <v>227</v>
      </c>
    </row>
    <row r="49" spans="1:3" x14ac:dyDescent="0.25">
      <c r="A49" s="4" t="str">
        <f t="shared" si="2"/>
        <v>CL13257</v>
      </c>
      <c r="B49" s="4" t="s">
        <v>127</v>
      </c>
      <c r="C49" s="3" t="s">
        <v>228</v>
      </c>
    </row>
    <row r="50" spans="1:3" x14ac:dyDescent="0.25">
      <c r="A50" s="4" t="str">
        <f t="shared" si="2"/>
        <v>CL13257</v>
      </c>
      <c r="B50" s="4" t="s">
        <v>128</v>
      </c>
      <c r="C50" s="3" t="s">
        <v>229</v>
      </c>
    </row>
    <row r="51" spans="1:3" x14ac:dyDescent="0.25">
      <c r="A51" s="4" t="str">
        <f t="shared" si="2"/>
        <v>CL13257</v>
      </c>
      <c r="B51" s="4" t="s">
        <v>129</v>
      </c>
      <c r="C51" s="3" t="s">
        <v>86</v>
      </c>
    </row>
    <row r="52" spans="1:3" x14ac:dyDescent="0.25">
      <c r="A52" s="4" t="str">
        <f t="shared" si="2"/>
        <v>CL13257</v>
      </c>
      <c r="B52" s="4" t="s">
        <v>130</v>
      </c>
      <c r="C52" s="3" t="s">
        <v>88</v>
      </c>
    </row>
    <row r="53" spans="1:3" x14ac:dyDescent="0.25">
      <c r="A53" s="4" t="s">
        <v>49</v>
      </c>
      <c r="B53" s="4" t="s">
        <v>121</v>
      </c>
      <c r="C53" s="3" t="s">
        <v>230</v>
      </c>
    </row>
    <row r="54" spans="1:3" x14ac:dyDescent="0.25">
      <c r="A54" s="4" t="str">
        <f t="shared" ref="A54:A65" si="3">A53</f>
        <v>CL17270</v>
      </c>
      <c r="B54" s="4" t="s">
        <v>122</v>
      </c>
      <c r="C54" s="3" t="s">
        <v>231</v>
      </c>
    </row>
    <row r="55" spans="1:3" x14ac:dyDescent="0.25">
      <c r="A55" s="4" t="str">
        <f t="shared" si="3"/>
        <v>CL17270</v>
      </c>
      <c r="B55" s="4" t="s">
        <v>123</v>
      </c>
      <c r="C55" s="3" t="s">
        <v>232</v>
      </c>
    </row>
    <row r="56" spans="1:3" x14ac:dyDescent="0.25">
      <c r="A56" s="4" t="str">
        <f t="shared" si="3"/>
        <v>CL17270</v>
      </c>
      <c r="B56" s="4" t="s">
        <v>124</v>
      </c>
      <c r="C56" s="3" t="s">
        <v>233</v>
      </c>
    </row>
    <row r="57" spans="1:3" x14ac:dyDescent="0.25">
      <c r="A57" s="4" t="str">
        <f t="shared" si="3"/>
        <v>CL17270</v>
      </c>
      <c r="B57" s="4" t="s">
        <v>58</v>
      </c>
      <c r="C57" s="3" t="s">
        <v>234</v>
      </c>
    </row>
    <row r="58" spans="1:3" x14ac:dyDescent="0.25">
      <c r="A58" s="4" t="str">
        <f t="shared" si="3"/>
        <v>CL17270</v>
      </c>
      <c r="B58" s="4" t="s">
        <v>59</v>
      </c>
      <c r="C58" s="3" t="s">
        <v>235</v>
      </c>
    </row>
    <row r="59" spans="1:3" x14ac:dyDescent="0.25">
      <c r="A59" s="4" t="str">
        <f t="shared" si="3"/>
        <v>CL17270</v>
      </c>
      <c r="B59" s="4" t="s">
        <v>60</v>
      </c>
      <c r="C59" s="3" t="s">
        <v>230</v>
      </c>
    </row>
    <row r="60" spans="1:3" x14ac:dyDescent="0.25">
      <c r="A60" s="4" t="str">
        <f t="shared" si="3"/>
        <v>CL17270</v>
      </c>
      <c r="B60" s="4" t="s">
        <v>125</v>
      </c>
      <c r="C60" s="3" t="s">
        <v>98</v>
      </c>
    </row>
    <row r="61" spans="1:3" x14ac:dyDescent="0.25">
      <c r="A61" s="4" t="str">
        <f t="shared" si="3"/>
        <v>CL17270</v>
      </c>
      <c r="B61" s="4" t="s">
        <v>126</v>
      </c>
      <c r="C61" s="3" t="s">
        <v>236</v>
      </c>
    </row>
    <row r="62" spans="1:3" x14ac:dyDescent="0.25">
      <c r="A62" s="4" t="str">
        <f t="shared" si="3"/>
        <v>CL17270</v>
      </c>
      <c r="B62" s="4" t="s">
        <v>127</v>
      </c>
      <c r="C62" s="3" t="s">
        <v>237</v>
      </c>
    </row>
    <row r="63" spans="1:3" x14ac:dyDescent="0.25">
      <c r="A63" s="4" t="str">
        <f t="shared" si="3"/>
        <v>CL17270</v>
      </c>
      <c r="B63" s="4" t="s">
        <v>128</v>
      </c>
      <c r="C63" s="3" t="s">
        <v>238</v>
      </c>
    </row>
    <row r="64" spans="1:3" x14ac:dyDescent="0.25">
      <c r="A64" s="4" t="str">
        <f t="shared" si="3"/>
        <v>CL17270</v>
      </c>
      <c r="B64" s="4" t="s">
        <v>129</v>
      </c>
      <c r="C64" s="3" t="s">
        <v>239</v>
      </c>
    </row>
    <row r="65" spans="1:3" x14ac:dyDescent="0.25">
      <c r="A65" s="4" t="str">
        <f t="shared" si="3"/>
        <v>CL17270</v>
      </c>
      <c r="B65" s="4" t="s">
        <v>130</v>
      </c>
      <c r="C65" s="3" t="s">
        <v>240</v>
      </c>
    </row>
    <row r="66" spans="1:3" x14ac:dyDescent="0.25">
      <c r="A66" s="4" t="s">
        <v>35</v>
      </c>
      <c r="B66" s="4" t="s">
        <v>131</v>
      </c>
      <c r="C66" s="3" t="s">
        <v>241</v>
      </c>
    </row>
    <row r="67" spans="1:3" x14ac:dyDescent="0.25">
      <c r="A67" s="4" t="str">
        <f t="shared" ref="A67:A83" si="4">A66</f>
        <v>CL22140</v>
      </c>
      <c r="B67" s="4" t="s">
        <v>132</v>
      </c>
      <c r="C67" s="3" t="s">
        <v>242</v>
      </c>
    </row>
    <row r="68" spans="1:3" x14ac:dyDescent="0.25">
      <c r="A68" s="4" t="str">
        <f t="shared" si="4"/>
        <v>CL22140</v>
      </c>
      <c r="B68" s="4" t="s">
        <v>118</v>
      </c>
      <c r="C68" s="3" t="s">
        <v>243</v>
      </c>
    </row>
    <row r="69" spans="1:3" x14ac:dyDescent="0.25">
      <c r="A69" s="4" t="str">
        <f t="shared" si="4"/>
        <v>CL22140</v>
      </c>
      <c r="B69" s="4" t="s">
        <v>119</v>
      </c>
      <c r="C69" s="3" t="s">
        <v>244</v>
      </c>
    </row>
    <row r="70" spans="1:3" x14ac:dyDescent="0.25">
      <c r="A70" s="4" t="str">
        <f t="shared" si="4"/>
        <v>CL22140</v>
      </c>
      <c r="B70" s="4" t="s">
        <v>120</v>
      </c>
      <c r="C70" s="3" t="s">
        <v>245</v>
      </c>
    </row>
    <row r="71" spans="1:3" x14ac:dyDescent="0.25">
      <c r="A71" s="4" t="str">
        <f t="shared" si="4"/>
        <v>CL22140</v>
      </c>
      <c r="B71" s="4" t="s">
        <v>121</v>
      </c>
      <c r="C71" s="3" t="s">
        <v>246</v>
      </c>
    </row>
    <row r="72" spans="1:3" x14ac:dyDescent="0.25">
      <c r="A72" s="4" t="str">
        <f t="shared" si="4"/>
        <v>CL22140</v>
      </c>
      <c r="B72" s="4" t="s">
        <v>122</v>
      </c>
      <c r="C72" s="3" t="s">
        <v>247</v>
      </c>
    </row>
    <row r="73" spans="1:3" x14ac:dyDescent="0.25">
      <c r="A73" s="4" t="str">
        <f t="shared" si="4"/>
        <v>CL22140</v>
      </c>
      <c r="B73" s="4" t="s">
        <v>123</v>
      </c>
      <c r="C73" s="3" t="s">
        <v>248</v>
      </c>
    </row>
    <row r="74" spans="1:3" x14ac:dyDescent="0.25">
      <c r="A74" s="4" t="str">
        <f t="shared" si="4"/>
        <v>CL22140</v>
      </c>
      <c r="B74" s="4" t="s">
        <v>124</v>
      </c>
      <c r="C74" s="3" t="s">
        <v>249</v>
      </c>
    </row>
    <row r="75" spans="1:3" x14ac:dyDescent="0.25">
      <c r="A75" s="4" t="str">
        <f t="shared" si="4"/>
        <v>CL22140</v>
      </c>
      <c r="B75" s="4" t="s">
        <v>58</v>
      </c>
      <c r="C75" s="3" t="s">
        <v>250</v>
      </c>
    </row>
    <row r="76" spans="1:3" x14ac:dyDescent="0.25">
      <c r="A76" s="4" t="str">
        <f t="shared" si="4"/>
        <v>CL22140</v>
      </c>
      <c r="B76" s="4" t="s">
        <v>59</v>
      </c>
      <c r="C76" s="3" t="s">
        <v>251</v>
      </c>
    </row>
    <row r="77" spans="1:3" x14ac:dyDescent="0.25">
      <c r="A77" s="4" t="str">
        <f t="shared" si="4"/>
        <v>CL22140</v>
      </c>
      <c r="B77" s="4" t="s">
        <v>60</v>
      </c>
      <c r="C77" s="3" t="s">
        <v>243</v>
      </c>
    </row>
    <row r="78" spans="1:3" x14ac:dyDescent="0.25">
      <c r="A78" s="4" t="str">
        <f t="shared" si="4"/>
        <v>CL22140</v>
      </c>
      <c r="B78" s="4" t="s">
        <v>125</v>
      </c>
      <c r="C78" s="3" t="s">
        <v>252</v>
      </c>
    </row>
    <row r="79" spans="1:3" x14ac:dyDescent="0.25">
      <c r="A79" s="4" t="str">
        <f t="shared" si="4"/>
        <v>CL22140</v>
      </c>
      <c r="B79" s="4" t="s">
        <v>126</v>
      </c>
      <c r="C79" s="3" t="s">
        <v>253</v>
      </c>
    </row>
    <row r="80" spans="1:3" x14ac:dyDescent="0.25">
      <c r="A80" s="4" t="str">
        <f t="shared" si="4"/>
        <v>CL22140</v>
      </c>
      <c r="B80" s="4" t="s">
        <v>127</v>
      </c>
      <c r="C80" s="3" t="s">
        <v>254</v>
      </c>
    </row>
    <row r="81" spans="1:3" x14ac:dyDescent="0.25">
      <c r="A81" s="4" t="str">
        <f t="shared" si="4"/>
        <v>CL22140</v>
      </c>
      <c r="B81" s="4" t="s">
        <v>128</v>
      </c>
      <c r="C81" s="3" t="s">
        <v>255</v>
      </c>
    </row>
    <row r="82" spans="1:3" x14ac:dyDescent="0.25">
      <c r="A82" s="4" t="str">
        <f t="shared" si="4"/>
        <v>CL22140</v>
      </c>
      <c r="B82" s="4" t="s">
        <v>129</v>
      </c>
      <c r="C82" s="3" t="s">
        <v>256</v>
      </c>
    </row>
    <row r="83" spans="1:3" x14ac:dyDescent="0.25">
      <c r="A83" s="4" t="str">
        <f t="shared" si="4"/>
        <v>CL22140</v>
      </c>
      <c r="B83" s="4" t="s">
        <v>130</v>
      </c>
      <c r="C83" s="3" t="s">
        <v>257</v>
      </c>
    </row>
    <row r="84" spans="1:3" x14ac:dyDescent="0.25">
      <c r="A84" s="4" t="s">
        <v>44</v>
      </c>
      <c r="B84" s="4" t="s">
        <v>124</v>
      </c>
      <c r="C84" s="3" t="s">
        <v>258</v>
      </c>
    </row>
    <row r="85" spans="1:3" x14ac:dyDescent="0.25">
      <c r="A85" s="4" t="str">
        <f t="shared" ref="A85:A90" si="5">A84</f>
        <v>CL22675</v>
      </c>
      <c r="B85" s="4" t="s">
        <v>58</v>
      </c>
      <c r="C85" s="3" t="s">
        <v>104</v>
      </c>
    </row>
    <row r="86" spans="1:3" x14ac:dyDescent="0.25">
      <c r="A86" s="4" t="str">
        <f t="shared" si="5"/>
        <v>CL22675</v>
      </c>
      <c r="B86" s="4" t="s">
        <v>59</v>
      </c>
      <c r="C86" s="3" t="s">
        <v>259</v>
      </c>
    </row>
    <row r="87" spans="1:3" x14ac:dyDescent="0.25">
      <c r="A87" s="4" t="str">
        <f t="shared" si="5"/>
        <v>CL22675</v>
      </c>
      <c r="B87" s="4" t="s">
        <v>60</v>
      </c>
      <c r="C87" s="3" t="s">
        <v>260</v>
      </c>
    </row>
    <row r="88" spans="1:3" x14ac:dyDescent="0.25">
      <c r="A88" s="4" t="str">
        <f t="shared" si="5"/>
        <v>CL22675</v>
      </c>
      <c r="B88" s="4" t="s">
        <v>128</v>
      </c>
      <c r="C88" s="3" t="s">
        <v>261</v>
      </c>
    </row>
    <row r="89" spans="1:3" x14ac:dyDescent="0.25">
      <c r="A89" s="4" t="str">
        <f t="shared" si="5"/>
        <v>CL22675</v>
      </c>
      <c r="B89" s="4" t="s">
        <v>129</v>
      </c>
      <c r="C89" s="3" t="s">
        <v>262</v>
      </c>
    </row>
    <row r="90" spans="1:3" x14ac:dyDescent="0.25">
      <c r="A90" s="4" t="str">
        <f t="shared" si="5"/>
        <v>CL22675</v>
      </c>
      <c r="B90" s="4" t="s">
        <v>130</v>
      </c>
      <c r="C90" s="3" t="s">
        <v>101</v>
      </c>
    </row>
    <row r="91" spans="1:3" x14ac:dyDescent="0.25">
      <c r="A91" s="4" t="s">
        <v>28</v>
      </c>
      <c r="B91" s="4" t="s">
        <v>131</v>
      </c>
      <c r="C91" s="3" t="s">
        <v>263</v>
      </c>
    </row>
    <row r="92" spans="1:3" x14ac:dyDescent="0.25">
      <c r="A92" s="4" t="str">
        <f t="shared" ref="A92:A108" si="6">A91</f>
        <v>CL23634</v>
      </c>
      <c r="B92" s="4" t="s">
        <v>132</v>
      </c>
      <c r="C92" s="3" t="s">
        <v>264</v>
      </c>
    </row>
    <row r="93" spans="1:3" x14ac:dyDescent="0.25">
      <c r="A93" s="4" t="str">
        <f t="shared" si="6"/>
        <v>CL23634</v>
      </c>
      <c r="B93" s="4" t="s">
        <v>118</v>
      </c>
      <c r="C93" s="3" t="s">
        <v>265</v>
      </c>
    </row>
    <row r="94" spans="1:3" x14ac:dyDescent="0.25">
      <c r="A94" s="4" t="str">
        <f t="shared" si="6"/>
        <v>CL23634</v>
      </c>
      <c r="B94" s="4" t="s">
        <v>119</v>
      </c>
      <c r="C94" s="3" t="s">
        <v>266</v>
      </c>
    </row>
    <row r="95" spans="1:3" x14ac:dyDescent="0.25">
      <c r="A95" s="4" t="str">
        <f t="shared" si="6"/>
        <v>CL23634</v>
      </c>
      <c r="B95" s="4" t="s">
        <v>120</v>
      </c>
      <c r="C95" s="3" t="s">
        <v>267</v>
      </c>
    </row>
    <row r="96" spans="1:3" x14ac:dyDescent="0.25">
      <c r="A96" s="4" t="str">
        <f t="shared" si="6"/>
        <v>CL23634</v>
      </c>
      <c r="B96" s="4" t="s">
        <v>121</v>
      </c>
      <c r="C96" s="3" t="s">
        <v>111</v>
      </c>
    </row>
    <row r="97" spans="1:3" x14ac:dyDescent="0.25">
      <c r="A97" s="4" t="str">
        <f t="shared" si="6"/>
        <v>CL23634</v>
      </c>
      <c r="B97" s="4" t="s">
        <v>122</v>
      </c>
      <c r="C97" s="3" t="s">
        <v>268</v>
      </c>
    </row>
    <row r="98" spans="1:3" x14ac:dyDescent="0.25">
      <c r="A98" s="4" t="str">
        <f t="shared" si="6"/>
        <v>CL23634</v>
      </c>
      <c r="B98" s="4" t="s">
        <v>123</v>
      </c>
      <c r="C98" s="3" t="s">
        <v>269</v>
      </c>
    </row>
    <row r="99" spans="1:3" x14ac:dyDescent="0.25">
      <c r="A99" s="4" t="str">
        <f t="shared" si="6"/>
        <v>CL23634</v>
      </c>
      <c r="B99" s="4" t="s">
        <v>124</v>
      </c>
      <c r="C99" s="3" t="s">
        <v>88</v>
      </c>
    </row>
    <row r="100" spans="1:3" x14ac:dyDescent="0.25">
      <c r="A100" s="4" t="str">
        <f t="shared" si="6"/>
        <v>CL23634</v>
      </c>
      <c r="B100" s="4" t="s">
        <v>58</v>
      </c>
      <c r="C100" s="3" t="s">
        <v>218</v>
      </c>
    </row>
    <row r="101" spans="1:3" x14ac:dyDescent="0.25">
      <c r="A101" s="4" t="str">
        <f t="shared" si="6"/>
        <v>CL23634</v>
      </c>
      <c r="B101" s="4" t="s">
        <v>59</v>
      </c>
      <c r="C101" s="3" t="s">
        <v>270</v>
      </c>
    </row>
    <row r="102" spans="1:3" x14ac:dyDescent="0.25">
      <c r="A102" s="4" t="str">
        <f t="shared" si="6"/>
        <v>CL23634</v>
      </c>
      <c r="B102" s="4" t="s">
        <v>60</v>
      </c>
      <c r="C102" s="3" t="s">
        <v>271</v>
      </c>
    </row>
    <row r="103" spans="1:3" x14ac:dyDescent="0.25">
      <c r="A103" s="4" t="str">
        <f t="shared" si="6"/>
        <v>CL23634</v>
      </c>
      <c r="B103" s="4" t="s">
        <v>125</v>
      </c>
      <c r="C103" s="3" t="s">
        <v>94</v>
      </c>
    </row>
    <row r="104" spans="1:3" x14ac:dyDescent="0.25">
      <c r="A104" s="4" t="str">
        <f t="shared" si="6"/>
        <v>CL23634</v>
      </c>
      <c r="B104" s="4" t="s">
        <v>126</v>
      </c>
      <c r="C104" s="3" t="s">
        <v>272</v>
      </c>
    </row>
    <row r="105" spans="1:3" x14ac:dyDescent="0.25">
      <c r="A105" s="4" t="str">
        <f t="shared" si="6"/>
        <v>CL23634</v>
      </c>
      <c r="B105" s="4" t="s">
        <v>127</v>
      </c>
      <c r="C105" s="3" t="s">
        <v>273</v>
      </c>
    </row>
    <row r="106" spans="1:3" x14ac:dyDescent="0.25">
      <c r="A106" s="4" t="str">
        <f t="shared" si="6"/>
        <v>CL23634</v>
      </c>
      <c r="B106" s="4" t="s">
        <v>128</v>
      </c>
      <c r="C106" s="3" t="s">
        <v>274</v>
      </c>
    </row>
    <row r="107" spans="1:3" x14ac:dyDescent="0.25">
      <c r="A107" s="4" t="str">
        <f t="shared" si="6"/>
        <v>CL23634</v>
      </c>
      <c r="B107" s="4" t="s">
        <v>129</v>
      </c>
      <c r="C107" s="3" t="s">
        <v>190</v>
      </c>
    </row>
    <row r="108" spans="1:3" x14ac:dyDescent="0.25">
      <c r="A108" s="4" t="str">
        <f t="shared" si="6"/>
        <v>CL23634</v>
      </c>
      <c r="B108" s="4" t="s">
        <v>130</v>
      </c>
      <c r="C108" s="3" t="s">
        <v>275</v>
      </c>
    </row>
    <row r="109" spans="1:3" x14ac:dyDescent="0.25">
      <c r="A109" s="4" t="s">
        <v>30</v>
      </c>
      <c r="B109" s="4" t="s">
        <v>131</v>
      </c>
      <c r="C109" s="3" t="s">
        <v>276</v>
      </c>
    </row>
    <row r="110" spans="1:3" x14ac:dyDescent="0.25">
      <c r="A110" s="4" t="str">
        <f t="shared" ref="A110:A126" si="7">A109</f>
        <v>CL24510</v>
      </c>
      <c r="B110" s="4" t="s">
        <v>132</v>
      </c>
      <c r="C110" s="3" t="s">
        <v>100</v>
      </c>
    </row>
    <row r="111" spans="1:3" x14ac:dyDescent="0.25">
      <c r="A111" s="4" t="str">
        <f t="shared" si="7"/>
        <v>CL24510</v>
      </c>
      <c r="B111" s="4" t="s">
        <v>118</v>
      </c>
      <c r="C111" s="3" t="s">
        <v>277</v>
      </c>
    </row>
    <row r="112" spans="1:3" x14ac:dyDescent="0.25">
      <c r="A112" s="4" t="str">
        <f t="shared" si="7"/>
        <v>CL24510</v>
      </c>
      <c r="B112" s="4" t="s">
        <v>119</v>
      </c>
      <c r="C112" s="3" t="s">
        <v>278</v>
      </c>
    </row>
    <row r="113" spans="1:3" x14ac:dyDescent="0.25">
      <c r="A113" s="4" t="str">
        <f t="shared" si="7"/>
        <v>CL24510</v>
      </c>
      <c r="B113" s="4" t="s">
        <v>120</v>
      </c>
      <c r="C113" s="3" t="s">
        <v>279</v>
      </c>
    </row>
    <row r="114" spans="1:3" x14ac:dyDescent="0.25">
      <c r="A114" s="4" t="str">
        <f t="shared" si="7"/>
        <v>CL24510</v>
      </c>
      <c r="B114" s="4" t="s">
        <v>121</v>
      </c>
      <c r="C114" s="3" t="s">
        <v>280</v>
      </c>
    </row>
    <row r="115" spans="1:3" x14ac:dyDescent="0.25">
      <c r="A115" s="4" t="str">
        <f t="shared" si="7"/>
        <v>CL24510</v>
      </c>
      <c r="B115" s="4" t="s">
        <v>122</v>
      </c>
      <c r="C115" s="3" t="s">
        <v>281</v>
      </c>
    </row>
    <row r="116" spans="1:3" x14ac:dyDescent="0.25">
      <c r="A116" s="4" t="str">
        <f t="shared" si="7"/>
        <v>CL24510</v>
      </c>
      <c r="B116" s="4" t="s">
        <v>123</v>
      </c>
      <c r="C116" s="3" t="s">
        <v>282</v>
      </c>
    </row>
    <row r="117" spans="1:3" x14ac:dyDescent="0.25">
      <c r="A117" s="4" t="str">
        <f t="shared" si="7"/>
        <v>CL24510</v>
      </c>
      <c r="B117" s="4" t="s">
        <v>124</v>
      </c>
      <c r="C117" s="3" t="s">
        <v>83</v>
      </c>
    </row>
    <row r="118" spans="1:3" x14ac:dyDescent="0.25">
      <c r="A118" s="4" t="str">
        <f t="shared" si="7"/>
        <v>CL24510</v>
      </c>
      <c r="B118" s="4" t="s">
        <v>58</v>
      </c>
      <c r="C118" s="3" t="s">
        <v>83</v>
      </c>
    </row>
    <row r="119" spans="1:3" x14ac:dyDescent="0.25">
      <c r="A119" s="4" t="str">
        <f t="shared" si="7"/>
        <v>CL24510</v>
      </c>
      <c r="B119" s="4" t="s">
        <v>59</v>
      </c>
      <c r="C119" s="3" t="s">
        <v>283</v>
      </c>
    </row>
    <row r="120" spans="1:3" x14ac:dyDescent="0.25">
      <c r="A120" s="4" t="str">
        <f t="shared" si="7"/>
        <v>CL24510</v>
      </c>
      <c r="B120" s="4" t="s">
        <v>60</v>
      </c>
      <c r="C120" s="3" t="s">
        <v>284</v>
      </c>
    </row>
    <row r="121" spans="1:3" x14ac:dyDescent="0.25">
      <c r="A121" s="4" t="str">
        <f t="shared" si="7"/>
        <v>CL24510</v>
      </c>
      <c r="B121" s="4" t="s">
        <v>125</v>
      </c>
      <c r="C121" s="3" t="s">
        <v>285</v>
      </c>
    </row>
    <row r="122" spans="1:3" x14ac:dyDescent="0.25">
      <c r="A122" s="4" t="str">
        <f t="shared" si="7"/>
        <v>CL24510</v>
      </c>
      <c r="B122" s="4" t="s">
        <v>126</v>
      </c>
      <c r="C122" s="3" t="s">
        <v>286</v>
      </c>
    </row>
    <row r="123" spans="1:3" x14ac:dyDescent="0.25">
      <c r="A123" s="4" t="str">
        <f t="shared" si="7"/>
        <v>CL24510</v>
      </c>
      <c r="B123" s="4" t="s">
        <v>127</v>
      </c>
      <c r="C123" s="3" t="s">
        <v>287</v>
      </c>
    </row>
    <row r="124" spans="1:3" x14ac:dyDescent="0.25">
      <c r="A124" s="4" t="str">
        <f t="shared" si="7"/>
        <v>CL24510</v>
      </c>
      <c r="B124" s="4" t="s">
        <v>128</v>
      </c>
      <c r="C124" s="3" t="s">
        <v>288</v>
      </c>
    </row>
    <row r="125" spans="1:3" x14ac:dyDescent="0.25">
      <c r="A125" s="4" t="str">
        <f t="shared" si="7"/>
        <v>CL24510</v>
      </c>
      <c r="B125" s="4" t="s">
        <v>129</v>
      </c>
      <c r="C125" s="3" t="s">
        <v>289</v>
      </c>
    </row>
    <row r="126" spans="1:3" x14ac:dyDescent="0.25">
      <c r="A126" s="4" t="str">
        <f t="shared" si="7"/>
        <v>CL24510</v>
      </c>
      <c r="B126" s="4" t="s">
        <v>130</v>
      </c>
      <c r="C126" s="3" t="s">
        <v>228</v>
      </c>
    </row>
    <row r="127" spans="1:3" x14ac:dyDescent="0.25">
      <c r="A127" s="4" t="s">
        <v>6</v>
      </c>
      <c r="B127" s="4" t="s">
        <v>131</v>
      </c>
      <c r="C127" s="3" t="s">
        <v>71</v>
      </c>
    </row>
    <row r="128" spans="1:3" x14ac:dyDescent="0.25">
      <c r="A128" s="4" t="str">
        <f t="shared" ref="A128:A144" si="8">A127</f>
        <v>CL28683</v>
      </c>
      <c r="B128" s="4" t="s">
        <v>132</v>
      </c>
      <c r="C128" s="3" t="s">
        <v>290</v>
      </c>
    </row>
    <row r="129" spans="1:3" x14ac:dyDescent="0.25">
      <c r="A129" s="4" t="str">
        <f t="shared" si="8"/>
        <v>CL28683</v>
      </c>
      <c r="B129" s="4" t="s">
        <v>118</v>
      </c>
      <c r="C129" s="3" t="s">
        <v>80</v>
      </c>
    </row>
    <row r="130" spans="1:3" x14ac:dyDescent="0.25">
      <c r="A130" s="4" t="str">
        <f t="shared" si="8"/>
        <v>CL28683</v>
      </c>
      <c r="B130" s="4" t="s">
        <v>119</v>
      </c>
      <c r="C130" s="3" t="s">
        <v>291</v>
      </c>
    </row>
    <row r="131" spans="1:3" x14ac:dyDescent="0.25">
      <c r="A131" s="4" t="str">
        <f t="shared" si="8"/>
        <v>CL28683</v>
      </c>
      <c r="B131" s="4" t="s">
        <v>120</v>
      </c>
      <c r="C131" s="3" t="s">
        <v>292</v>
      </c>
    </row>
    <row r="132" spans="1:3" x14ac:dyDescent="0.25">
      <c r="A132" s="4" t="str">
        <f t="shared" si="8"/>
        <v>CL28683</v>
      </c>
      <c r="B132" s="4" t="s">
        <v>121</v>
      </c>
      <c r="C132" s="3" t="s">
        <v>293</v>
      </c>
    </row>
    <row r="133" spans="1:3" x14ac:dyDescent="0.25">
      <c r="A133" s="4" t="str">
        <f t="shared" si="8"/>
        <v>CL28683</v>
      </c>
      <c r="B133" s="4" t="s">
        <v>122</v>
      </c>
      <c r="C133" s="3" t="s">
        <v>72</v>
      </c>
    </row>
    <row r="134" spans="1:3" x14ac:dyDescent="0.25">
      <c r="A134" s="4" t="str">
        <f t="shared" si="8"/>
        <v>CL28683</v>
      </c>
      <c r="B134" s="4" t="s">
        <v>123</v>
      </c>
      <c r="C134" s="3" t="s">
        <v>294</v>
      </c>
    </row>
    <row r="135" spans="1:3" x14ac:dyDescent="0.25">
      <c r="A135" s="4" t="str">
        <f t="shared" si="8"/>
        <v>CL28683</v>
      </c>
      <c r="B135" s="4" t="s">
        <v>124</v>
      </c>
      <c r="C135" s="3" t="s">
        <v>293</v>
      </c>
    </row>
    <row r="136" spans="1:3" x14ac:dyDescent="0.25">
      <c r="A136" s="4" t="str">
        <f t="shared" si="8"/>
        <v>CL28683</v>
      </c>
      <c r="B136" s="4" t="s">
        <v>58</v>
      </c>
      <c r="C136" s="3" t="s">
        <v>295</v>
      </c>
    </row>
    <row r="137" spans="1:3" x14ac:dyDescent="0.25">
      <c r="A137" s="4" t="str">
        <f t="shared" si="8"/>
        <v>CL28683</v>
      </c>
      <c r="B137" s="4" t="s">
        <v>59</v>
      </c>
      <c r="C137" s="3" t="s">
        <v>296</v>
      </c>
    </row>
    <row r="138" spans="1:3" x14ac:dyDescent="0.25">
      <c r="A138" s="4" t="str">
        <f t="shared" si="8"/>
        <v>CL28683</v>
      </c>
      <c r="B138" s="4" t="s">
        <v>60</v>
      </c>
      <c r="C138" s="3" t="s">
        <v>297</v>
      </c>
    </row>
    <row r="139" spans="1:3" x14ac:dyDescent="0.25">
      <c r="A139" s="4" t="str">
        <f t="shared" si="8"/>
        <v>CL28683</v>
      </c>
      <c r="B139" s="4" t="s">
        <v>125</v>
      </c>
      <c r="C139" s="3" t="s">
        <v>298</v>
      </c>
    </row>
    <row r="140" spans="1:3" x14ac:dyDescent="0.25">
      <c r="A140" s="4" t="str">
        <f t="shared" si="8"/>
        <v>CL28683</v>
      </c>
      <c r="B140" s="4" t="s">
        <v>126</v>
      </c>
      <c r="C140" s="3" t="s">
        <v>299</v>
      </c>
    </row>
    <row r="141" spans="1:3" x14ac:dyDescent="0.25">
      <c r="A141" s="4" t="str">
        <f t="shared" si="8"/>
        <v>CL28683</v>
      </c>
      <c r="B141" s="4" t="s">
        <v>127</v>
      </c>
      <c r="C141" s="3" t="s">
        <v>80</v>
      </c>
    </row>
    <row r="142" spans="1:3" x14ac:dyDescent="0.25">
      <c r="A142" s="4" t="str">
        <f t="shared" si="8"/>
        <v>CL28683</v>
      </c>
      <c r="B142" s="4" t="s">
        <v>128</v>
      </c>
      <c r="C142" s="3" t="s">
        <v>300</v>
      </c>
    </row>
    <row r="143" spans="1:3" x14ac:dyDescent="0.25">
      <c r="A143" s="4" t="str">
        <f t="shared" si="8"/>
        <v>CL28683</v>
      </c>
      <c r="B143" s="4" t="s">
        <v>129</v>
      </c>
      <c r="C143" s="3" t="s">
        <v>301</v>
      </c>
    </row>
    <row r="144" spans="1:3" x14ac:dyDescent="0.25">
      <c r="A144" s="4" t="str">
        <f t="shared" si="8"/>
        <v>CL28683</v>
      </c>
      <c r="B144" s="4" t="s">
        <v>130</v>
      </c>
      <c r="C144" s="3" t="s">
        <v>302</v>
      </c>
    </row>
    <row r="145" spans="1:3" x14ac:dyDescent="0.25">
      <c r="A145" s="4" t="s">
        <v>15</v>
      </c>
      <c r="B145" s="4" t="s">
        <v>131</v>
      </c>
      <c r="C145" s="3" t="s">
        <v>303</v>
      </c>
    </row>
    <row r="146" spans="1:3" x14ac:dyDescent="0.25">
      <c r="A146" s="4" t="str">
        <f t="shared" ref="A146:A162" si="9">A145</f>
        <v>CL29380</v>
      </c>
      <c r="B146" s="4" t="s">
        <v>132</v>
      </c>
      <c r="C146" s="3" t="s">
        <v>304</v>
      </c>
    </row>
    <row r="147" spans="1:3" x14ac:dyDescent="0.25">
      <c r="A147" s="4" t="str">
        <f t="shared" si="9"/>
        <v>CL29380</v>
      </c>
      <c r="B147" s="4" t="s">
        <v>118</v>
      </c>
      <c r="C147" s="3" t="s">
        <v>305</v>
      </c>
    </row>
    <row r="148" spans="1:3" x14ac:dyDescent="0.25">
      <c r="A148" s="4" t="str">
        <f t="shared" si="9"/>
        <v>CL29380</v>
      </c>
      <c r="B148" s="4" t="s">
        <v>119</v>
      </c>
      <c r="C148" s="3" t="s">
        <v>306</v>
      </c>
    </row>
    <row r="149" spans="1:3" x14ac:dyDescent="0.25">
      <c r="A149" s="4" t="str">
        <f t="shared" si="9"/>
        <v>CL29380</v>
      </c>
      <c r="B149" s="4" t="s">
        <v>120</v>
      </c>
      <c r="C149" s="3" t="s">
        <v>307</v>
      </c>
    </row>
    <row r="150" spans="1:3" x14ac:dyDescent="0.25">
      <c r="A150" s="4" t="str">
        <f t="shared" si="9"/>
        <v>CL29380</v>
      </c>
      <c r="B150" s="4" t="s">
        <v>121</v>
      </c>
      <c r="C150" s="3" t="s">
        <v>308</v>
      </c>
    </row>
    <row r="151" spans="1:3" x14ac:dyDescent="0.25">
      <c r="A151" s="4" t="str">
        <f t="shared" si="9"/>
        <v>CL29380</v>
      </c>
      <c r="B151" s="4" t="s">
        <v>122</v>
      </c>
      <c r="C151" s="3" t="s">
        <v>309</v>
      </c>
    </row>
    <row r="152" spans="1:3" x14ac:dyDescent="0.25">
      <c r="A152" s="4" t="str">
        <f t="shared" si="9"/>
        <v>CL29380</v>
      </c>
      <c r="B152" s="4" t="s">
        <v>123</v>
      </c>
      <c r="C152" s="3" t="s">
        <v>303</v>
      </c>
    </row>
    <row r="153" spans="1:3" x14ac:dyDescent="0.25">
      <c r="A153" s="4" t="str">
        <f t="shared" si="9"/>
        <v>CL29380</v>
      </c>
      <c r="B153" s="4" t="s">
        <v>124</v>
      </c>
      <c r="C153" s="3" t="s">
        <v>310</v>
      </c>
    </row>
    <row r="154" spans="1:3" x14ac:dyDescent="0.25">
      <c r="A154" s="4" t="str">
        <f t="shared" si="9"/>
        <v>CL29380</v>
      </c>
      <c r="B154" s="4" t="s">
        <v>58</v>
      </c>
      <c r="C154" s="3" t="s">
        <v>311</v>
      </c>
    </row>
    <row r="155" spans="1:3" x14ac:dyDescent="0.25">
      <c r="A155" s="4" t="str">
        <f t="shared" si="9"/>
        <v>CL29380</v>
      </c>
      <c r="B155" s="4" t="s">
        <v>59</v>
      </c>
      <c r="C155" s="3" t="s">
        <v>312</v>
      </c>
    </row>
    <row r="156" spans="1:3" x14ac:dyDescent="0.25">
      <c r="A156" s="4" t="str">
        <f t="shared" si="9"/>
        <v>CL29380</v>
      </c>
      <c r="B156" s="4" t="s">
        <v>60</v>
      </c>
      <c r="C156" s="3" t="s">
        <v>313</v>
      </c>
    </row>
    <row r="157" spans="1:3" x14ac:dyDescent="0.25">
      <c r="A157" s="4" t="str">
        <f t="shared" si="9"/>
        <v>CL29380</v>
      </c>
      <c r="B157" s="4" t="s">
        <v>125</v>
      </c>
      <c r="C157" s="3" t="s">
        <v>314</v>
      </c>
    </row>
    <row r="158" spans="1:3" x14ac:dyDescent="0.25">
      <c r="A158" s="4" t="str">
        <f t="shared" si="9"/>
        <v>CL29380</v>
      </c>
      <c r="B158" s="4" t="s">
        <v>126</v>
      </c>
      <c r="C158" s="3" t="s">
        <v>315</v>
      </c>
    </row>
    <row r="159" spans="1:3" x14ac:dyDescent="0.25">
      <c r="A159" s="4" t="str">
        <f t="shared" si="9"/>
        <v>CL29380</v>
      </c>
      <c r="B159" s="4" t="s">
        <v>127</v>
      </c>
      <c r="C159" s="3" t="s">
        <v>316</v>
      </c>
    </row>
    <row r="160" spans="1:3" x14ac:dyDescent="0.25">
      <c r="A160" s="4" t="str">
        <f t="shared" si="9"/>
        <v>CL29380</v>
      </c>
      <c r="B160" s="4" t="s">
        <v>128</v>
      </c>
      <c r="C160" s="3" t="s">
        <v>317</v>
      </c>
    </row>
    <row r="161" spans="1:3" x14ac:dyDescent="0.25">
      <c r="A161" s="4" t="str">
        <f t="shared" si="9"/>
        <v>CL29380</v>
      </c>
      <c r="B161" s="4" t="s">
        <v>129</v>
      </c>
      <c r="C161" s="3" t="s">
        <v>102</v>
      </c>
    </row>
    <row r="162" spans="1:3" x14ac:dyDescent="0.25">
      <c r="A162" s="4" t="str">
        <f t="shared" si="9"/>
        <v>CL29380</v>
      </c>
      <c r="B162" s="4" t="s">
        <v>130</v>
      </c>
      <c r="C162" s="3" t="s">
        <v>75</v>
      </c>
    </row>
    <row r="163" spans="1:3" x14ac:dyDescent="0.25">
      <c r="A163" s="4" t="s">
        <v>36</v>
      </c>
      <c r="B163" s="4" t="s">
        <v>131</v>
      </c>
      <c r="C163" s="3" t="s">
        <v>318</v>
      </c>
    </row>
    <row r="164" spans="1:3" x14ac:dyDescent="0.25">
      <c r="A164" s="4" t="str">
        <f t="shared" ref="A164:A180" si="10">A163</f>
        <v>CL31601</v>
      </c>
      <c r="B164" s="4" t="s">
        <v>132</v>
      </c>
      <c r="C164" s="3" t="s">
        <v>319</v>
      </c>
    </row>
    <row r="165" spans="1:3" x14ac:dyDescent="0.25">
      <c r="A165" s="4" t="str">
        <f t="shared" si="10"/>
        <v>CL31601</v>
      </c>
      <c r="B165" s="4" t="s">
        <v>118</v>
      </c>
      <c r="C165" s="3" t="s">
        <v>320</v>
      </c>
    </row>
    <row r="166" spans="1:3" x14ac:dyDescent="0.25">
      <c r="A166" s="4" t="str">
        <f t="shared" si="10"/>
        <v>CL31601</v>
      </c>
      <c r="B166" s="4" t="s">
        <v>119</v>
      </c>
      <c r="C166" s="3" t="s">
        <v>321</v>
      </c>
    </row>
    <row r="167" spans="1:3" x14ac:dyDescent="0.25">
      <c r="A167" s="4" t="str">
        <f t="shared" si="10"/>
        <v>CL31601</v>
      </c>
      <c r="B167" s="4" t="s">
        <v>120</v>
      </c>
      <c r="C167" s="3" t="s">
        <v>322</v>
      </c>
    </row>
    <row r="168" spans="1:3" x14ac:dyDescent="0.25">
      <c r="A168" s="4" t="str">
        <f t="shared" si="10"/>
        <v>CL31601</v>
      </c>
      <c r="B168" s="4" t="s">
        <v>121</v>
      </c>
      <c r="C168" s="3" t="s">
        <v>323</v>
      </c>
    </row>
    <row r="169" spans="1:3" x14ac:dyDescent="0.25">
      <c r="A169" s="4" t="str">
        <f t="shared" si="10"/>
        <v>CL31601</v>
      </c>
      <c r="B169" s="4" t="s">
        <v>122</v>
      </c>
      <c r="C169" s="3" t="s">
        <v>324</v>
      </c>
    </row>
    <row r="170" spans="1:3" x14ac:dyDescent="0.25">
      <c r="A170" s="4" t="str">
        <f t="shared" si="10"/>
        <v>CL31601</v>
      </c>
      <c r="B170" s="4" t="s">
        <v>123</v>
      </c>
      <c r="C170" s="3" t="s">
        <v>325</v>
      </c>
    </row>
    <row r="171" spans="1:3" x14ac:dyDescent="0.25">
      <c r="A171" s="4" t="str">
        <f t="shared" si="10"/>
        <v>CL31601</v>
      </c>
      <c r="B171" s="4" t="s">
        <v>124</v>
      </c>
      <c r="C171" s="3" t="s">
        <v>326</v>
      </c>
    </row>
    <row r="172" spans="1:3" x14ac:dyDescent="0.25">
      <c r="A172" s="4" t="str">
        <f t="shared" si="10"/>
        <v>CL31601</v>
      </c>
      <c r="B172" s="4" t="s">
        <v>58</v>
      </c>
      <c r="C172" s="3" t="s">
        <v>327</v>
      </c>
    </row>
    <row r="173" spans="1:3" x14ac:dyDescent="0.25">
      <c r="A173" s="4" t="str">
        <f t="shared" si="10"/>
        <v>CL31601</v>
      </c>
      <c r="B173" s="4" t="s">
        <v>59</v>
      </c>
      <c r="C173" s="3" t="s">
        <v>328</v>
      </c>
    </row>
    <row r="174" spans="1:3" x14ac:dyDescent="0.25">
      <c r="A174" s="4" t="str">
        <f t="shared" si="10"/>
        <v>CL31601</v>
      </c>
      <c r="B174" s="4" t="s">
        <v>60</v>
      </c>
      <c r="C174" s="3" t="s">
        <v>328</v>
      </c>
    </row>
    <row r="175" spans="1:3" x14ac:dyDescent="0.25">
      <c r="A175" s="4" t="str">
        <f t="shared" si="10"/>
        <v>CL31601</v>
      </c>
      <c r="B175" s="4" t="s">
        <v>125</v>
      </c>
      <c r="C175" s="3" t="s">
        <v>329</v>
      </c>
    </row>
    <row r="176" spans="1:3" x14ac:dyDescent="0.25">
      <c r="A176" s="4" t="str">
        <f t="shared" si="10"/>
        <v>CL31601</v>
      </c>
      <c r="B176" s="4" t="s">
        <v>126</v>
      </c>
      <c r="C176" s="3" t="s">
        <v>330</v>
      </c>
    </row>
    <row r="177" spans="1:3" x14ac:dyDescent="0.25">
      <c r="A177" s="4" t="str">
        <f t="shared" si="10"/>
        <v>CL31601</v>
      </c>
      <c r="B177" s="4" t="s">
        <v>127</v>
      </c>
      <c r="C177" s="3" t="s">
        <v>331</v>
      </c>
    </row>
    <row r="178" spans="1:3" x14ac:dyDescent="0.25">
      <c r="A178" s="4" t="str">
        <f t="shared" si="10"/>
        <v>CL31601</v>
      </c>
      <c r="B178" s="4" t="s">
        <v>128</v>
      </c>
      <c r="C178" s="3" t="s">
        <v>332</v>
      </c>
    </row>
    <row r="179" spans="1:3" x14ac:dyDescent="0.25">
      <c r="A179" s="4" t="str">
        <f t="shared" si="10"/>
        <v>CL31601</v>
      </c>
      <c r="B179" s="4" t="s">
        <v>129</v>
      </c>
      <c r="C179" s="3" t="s">
        <v>333</v>
      </c>
    </row>
    <row r="180" spans="1:3" x14ac:dyDescent="0.25">
      <c r="A180" s="4" t="str">
        <f t="shared" si="10"/>
        <v>CL31601</v>
      </c>
      <c r="B180" s="4" t="s">
        <v>130</v>
      </c>
      <c r="C180" s="3" t="s">
        <v>334</v>
      </c>
    </row>
    <row r="181" spans="1:3" x14ac:dyDescent="0.25">
      <c r="A181" s="4" t="s">
        <v>3</v>
      </c>
      <c r="B181" s="4" t="s">
        <v>131</v>
      </c>
      <c r="C181" s="3" t="s">
        <v>335</v>
      </c>
    </row>
    <row r="182" spans="1:3" x14ac:dyDescent="0.25">
      <c r="A182" s="4" t="str">
        <f t="shared" ref="A182:A198" si="11">A181</f>
        <v>CL33189</v>
      </c>
      <c r="B182" s="4" t="s">
        <v>132</v>
      </c>
      <c r="C182" s="3" t="s">
        <v>336</v>
      </c>
    </row>
    <row r="183" spans="1:3" x14ac:dyDescent="0.25">
      <c r="A183" s="4" t="str">
        <f t="shared" si="11"/>
        <v>CL33189</v>
      </c>
      <c r="B183" s="4" t="s">
        <v>118</v>
      </c>
      <c r="C183" s="3" t="s">
        <v>337</v>
      </c>
    </row>
    <row r="184" spans="1:3" x14ac:dyDescent="0.25">
      <c r="A184" s="4" t="str">
        <f t="shared" si="11"/>
        <v>CL33189</v>
      </c>
      <c r="B184" s="4" t="s">
        <v>119</v>
      </c>
      <c r="C184" s="3" t="s">
        <v>338</v>
      </c>
    </row>
    <row r="185" spans="1:3" x14ac:dyDescent="0.25">
      <c r="A185" s="4" t="str">
        <f t="shared" si="11"/>
        <v>CL33189</v>
      </c>
      <c r="B185" s="4" t="s">
        <v>120</v>
      </c>
      <c r="C185" s="3" t="s">
        <v>339</v>
      </c>
    </row>
    <row r="186" spans="1:3" x14ac:dyDescent="0.25">
      <c r="A186" s="4" t="str">
        <f t="shared" si="11"/>
        <v>CL33189</v>
      </c>
      <c r="B186" s="4" t="s">
        <v>121</v>
      </c>
      <c r="C186" s="3" t="s">
        <v>340</v>
      </c>
    </row>
    <row r="187" spans="1:3" x14ac:dyDescent="0.25">
      <c r="A187" s="4" t="str">
        <f t="shared" si="11"/>
        <v>CL33189</v>
      </c>
      <c r="B187" s="4" t="s">
        <v>122</v>
      </c>
      <c r="C187" s="3" t="s">
        <v>341</v>
      </c>
    </row>
    <row r="188" spans="1:3" x14ac:dyDescent="0.25">
      <c r="A188" s="4" t="str">
        <f t="shared" si="11"/>
        <v>CL33189</v>
      </c>
      <c r="B188" s="4" t="s">
        <v>123</v>
      </c>
      <c r="C188" s="3" t="s">
        <v>335</v>
      </c>
    </row>
    <row r="189" spans="1:3" x14ac:dyDescent="0.25">
      <c r="A189" s="4" t="str">
        <f t="shared" si="11"/>
        <v>CL33189</v>
      </c>
      <c r="B189" s="4" t="s">
        <v>124</v>
      </c>
      <c r="C189" s="3" t="s">
        <v>342</v>
      </c>
    </row>
    <row r="190" spans="1:3" x14ac:dyDescent="0.25">
      <c r="A190" s="4" t="str">
        <f t="shared" si="11"/>
        <v>CL33189</v>
      </c>
      <c r="B190" s="4" t="s">
        <v>58</v>
      </c>
      <c r="C190" s="3" t="s">
        <v>343</v>
      </c>
    </row>
    <row r="191" spans="1:3" x14ac:dyDescent="0.25">
      <c r="A191" s="4" t="str">
        <f t="shared" si="11"/>
        <v>CL33189</v>
      </c>
      <c r="B191" s="4" t="s">
        <v>59</v>
      </c>
      <c r="C191" s="3" t="s">
        <v>344</v>
      </c>
    </row>
    <row r="192" spans="1:3" x14ac:dyDescent="0.25">
      <c r="A192" s="4" t="str">
        <f t="shared" si="11"/>
        <v>CL33189</v>
      </c>
      <c r="B192" s="4" t="s">
        <v>60</v>
      </c>
      <c r="C192" s="3" t="s">
        <v>345</v>
      </c>
    </row>
    <row r="193" spans="1:3" x14ac:dyDescent="0.25">
      <c r="A193" s="4" t="str">
        <f t="shared" si="11"/>
        <v>CL33189</v>
      </c>
      <c r="B193" s="4" t="s">
        <v>125</v>
      </c>
      <c r="C193" s="3" t="s">
        <v>346</v>
      </c>
    </row>
    <row r="194" spans="1:3" x14ac:dyDescent="0.25">
      <c r="A194" s="4" t="str">
        <f t="shared" si="11"/>
        <v>CL33189</v>
      </c>
      <c r="B194" s="4" t="s">
        <v>126</v>
      </c>
      <c r="C194" s="3" t="s">
        <v>347</v>
      </c>
    </row>
    <row r="195" spans="1:3" x14ac:dyDescent="0.25">
      <c r="A195" s="4" t="str">
        <f t="shared" si="11"/>
        <v>CL33189</v>
      </c>
      <c r="B195" s="4" t="s">
        <v>127</v>
      </c>
      <c r="C195" s="3" t="s">
        <v>348</v>
      </c>
    </row>
    <row r="196" spans="1:3" x14ac:dyDescent="0.25">
      <c r="A196" s="4" t="str">
        <f t="shared" si="11"/>
        <v>CL33189</v>
      </c>
      <c r="B196" s="4" t="s">
        <v>128</v>
      </c>
      <c r="C196" s="3" t="s">
        <v>349</v>
      </c>
    </row>
    <row r="197" spans="1:3" x14ac:dyDescent="0.25">
      <c r="A197" s="4" t="str">
        <f t="shared" si="11"/>
        <v>CL33189</v>
      </c>
      <c r="B197" s="4" t="s">
        <v>129</v>
      </c>
      <c r="C197" s="3" t="s">
        <v>350</v>
      </c>
    </row>
    <row r="198" spans="1:3" x14ac:dyDescent="0.25">
      <c r="A198" s="4" t="str">
        <f t="shared" si="11"/>
        <v>CL33189</v>
      </c>
      <c r="B198" s="4" t="s">
        <v>130</v>
      </c>
      <c r="C198" s="3" t="s">
        <v>351</v>
      </c>
    </row>
    <row r="199" spans="1:3" x14ac:dyDescent="0.25">
      <c r="A199" s="4" t="s">
        <v>25</v>
      </c>
      <c r="B199" s="4" t="s">
        <v>132</v>
      </c>
      <c r="C199" s="3" t="s">
        <v>87</v>
      </c>
    </row>
    <row r="200" spans="1:3" x14ac:dyDescent="0.25">
      <c r="A200" s="4" t="str">
        <f t="shared" ref="A200:A215" si="12">A199</f>
        <v>CL35993</v>
      </c>
      <c r="B200" s="4" t="s">
        <v>118</v>
      </c>
      <c r="C200" s="3" t="s">
        <v>352</v>
      </c>
    </row>
    <row r="201" spans="1:3" x14ac:dyDescent="0.25">
      <c r="A201" s="4" t="str">
        <f t="shared" si="12"/>
        <v>CL35993</v>
      </c>
      <c r="B201" s="4" t="s">
        <v>119</v>
      </c>
      <c r="C201" s="3" t="s">
        <v>108</v>
      </c>
    </row>
    <row r="202" spans="1:3" x14ac:dyDescent="0.25">
      <c r="A202" s="4" t="str">
        <f t="shared" si="12"/>
        <v>CL35993</v>
      </c>
      <c r="B202" s="4" t="s">
        <v>120</v>
      </c>
      <c r="C202" s="3" t="s">
        <v>353</v>
      </c>
    </row>
    <row r="203" spans="1:3" x14ac:dyDescent="0.25">
      <c r="A203" s="4" t="str">
        <f t="shared" si="12"/>
        <v>CL35993</v>
      </c>
      <c r="B203" s="4" t="s">
        <v>121</v>
      </c>
      <c r="C203" s="3" t="s">
        <v>354</v>
      </c>
    </row>
    <row r="204" spans="1:3" x14ac:dyDescent="0.25">
      <c r="A204" s="4" t="str">
        <f t="shared" si="12"/>
        <v>CL35993</v>
      </c>
      <c r="B204" s="4" t="s">
        <v>122</v>
      </c>
      <c r="C204" s="3" t="s">
        <v>96</v>
      </c>
    </row>
    <row r="205" spans="1:3" x14ac:dyDescent="0.25">
      <c r="A205" s="4" t="str">
        <f t="shared" si="12"/>
        <v>CL35993</v>
      </c>
      <c r="B205" s="4" t="s">
        <v>123</v>
      </c>
      <c r="C205" s="3" t="s">
        <v>355</v>
      </c>
    </row>
    <row r="206" spans="1:3" x14ac:dyDescent="0.25">
      <c r="A206" s="4" t="str">
        <f t="shared" si="12"/>
        <v>CL35993</v>
      </c>
      <c r="B206" s="4" t="s">
        <v>124</v>
      </c>
      <c r="C206" s="3" t="s">
        <v>356</v>
      </c>
    </row>
    <row r="207" spans="1:3" x14ac:dyDescent="0.25">
      <c r="A207" s="4" t="str">
        <f t="shared" si="12"/>
        <v>CL35993</v>
      </c>
      <c r="B207" s="4" t="s">
        <v>58</v>
      </c>
      <c r="C207" s="3" t="s">
        <v>357</v>
      </c>
    </row>
    <row r="208" spans="1:3" x14ac:dyDescent="0.25">
      <c r="A208" s="4" t="str">
        <f t="shared" si="12"/>
        <v>CL35993</v>
      </c>
      <c r="B208" s="4" t="s">
        <v>59</v>
      </c>
      <c r="C208" s="3" t="s">
        <v>358</v>
      </c>
    </row>
    <row r="209" spans="1:3" x14ac:dyDescent="0.25">
      <c r="A209" s="4" t="str">
        <f t="shared" si="12"/>
        <v>CL35993</v>
      </c>
      <c r="B209" s="4" t="s">
        <v>60</v>
      </c>
      <c r="C209" s="3" t="s">
        <v>354</v>
      </c>
    </row>
    <row r="210" spans="1:3" x14ac:dyDescent="0.25">
      <c r="A210" s="4" t="str">
        <f t="shared" si="12"/>
        <v>CL35993</v>
      </c>
      <c r="B210" s="4" t="s">
        <v>125</v>
      </c>
      <c r="C210" s="3" t="s">
        <v>83</v>
      </c>
    </row>
    <row r="211" spans="1:3" x14ac:dyDescent="0.25">
      <c r="A211" s="4" t="str">
        <f t="shared" si="12"/>
        <v>CL35993</v>
      </c>
      <c r="B211" s="4" t="s">
        <v>126</v>
      </c>
      <c r="C211" s="3" t="s">
        <v>359</v>
      </c>
    </row>
    <row r="212" spans="1:3" x14ac:dyDescent="0.25">
      <c r="A212" s="4" t="str">
        <f t="shared" si="12"/>
        <v>CL35993</v>
      </c>
      <c r="B212" s="4" t="s">
        <v>127</v>
      </c>
      <c r="C212" s="3" t="s">
        <v>106</v>
      </c>
    </row>
    <row r="213" spans="1:3" x14ac:dyDescent="0.25">
      <c r="A213" s="4" t="str">
        <f t="shared" si="12"/>
        <v>CL35993</v>
      </c>
      <c r="B213" s="4" t="s">
        <v>128</v>
      </c>
      <c r="C213" s="3" t="s">
        <v>360</v>
      </c>
    </row>
    <row r="214" spans="1:3" x14ac:dyDescent="0.25">
      <c r="A214" s="4" t="str">
        <f t="shared" si="12"/>
        <v>CL35993</v>
      </c>
      <c r="B214" s="4" t="s">
        <v>129</v>
      </c>
      <c r="C214" s="3" t="s">
        <v>361</v>
      </c>
    </row>
    <row r="215" spans="1:3" x14ac:dyDescent="0.25">
      <c r="A215" s="4" t="str">
        <f t="shared" si="12"/>
        <v>CL35993</v>
      </c>
      <c r="B215" s="4" t="s">
        <v>130</v>
      </c>
      <c r="C215" s="3" t="s">
        <v>362</v>
      </c>
    </row>
    <row r="216" spans="1:3" x14ac:dyDescent="0.25">
      <c r="A216" s="4" t="s">
        <v>41</v>
      </c>
      <c r="B216" s="4" t="s">
        <v>131</v>
      </c>
      <c r="C216" s="3" t="s">
        <v>363</v>
      </c>
    </row>
    <row r="217" spans="1:3" x14ac:dyDescent="0.25">
      <c r="A217" s="4" t="str">
        <f t="shared" ref="A217:A233" si="13">A216</f>
        <v>CL36191</v>
      </c>
      <c r="B217" s="4" t="s">
        <v>132</v>
      </c>
      <c r="C217" s="3" t="s">
        <v>364</v>
      </c>
    </row>
    <row r="218" spans="1:3" x14ac:dyDescent="0.25">
      <c r="A218" s="4" t="str">
        <f t="shared" si="13"/>
        <v>CL36191</v>
      </c>
      <c r="B218" s="4" t="s">
        <v>118</v>
      </c>
      <c r="C218" s="3" t="s">
        <v>365</v>
      </c>
    </row>
    <row r="219" spans="1:3" x14ac:dyDescent="0.25">
      <c r="A219" s="4" t="str">
        <f t="shared" si="13"/>
        <v>CL36191</v>
      </c>
      <c r="B219" s="4" t="s">
        <v>119</v>
      </c>
      <c r="C219" s="3" t="s">
        <v>366</v>
      </c>
    </row>
    <row r="220" spans="1:3" x14ac:dyDescent="0.25">
      <c r="A220" s="4" t="str">
        <f t="shared" si="13"/>
        <v>CL36191</v>
      </c>
      <c r="B220" s="4" t="s">
        <v>120</v>
      </c>
      <c r="C220" s="3" t="s">
        <v>367</v>
      </c>
    </row>
    <row r="221" spans="1:3" x14ac:dyDescent="0.25">
      <c r="A221" s="4" t="str">
        <f t="shared" si="13"/>
        <v>CL36191</v>
      </c>
      <c r="B221" s="4" t="s">
        <v>121</v>
      </c>
      <c r="C221" s="3" t="s">
        <v>286</v>
      </c>
    </row>
    <row r="222" spans="1:3" x14ac:dyDescent="0.25">
      <c r="A222" s="4" t="str">
        <f t="shared" si="13"/>
        <v>CL36191</v>
      </c>
      <c r="B222" s="4" t="s">
        <v>122</v>
      </c>
      <c r="C222" s="3" t="s">
        <v>368</v>
      </c>
    </row>
    <row r="223" spans="1:3" x14ac:dyDescent="0.25">
      <c r="A223" s="4" t="str">
        <f t="shared" si="13"/>
        <v>CL36191</v>
      </c>
      <c r="B223" s="4" t="s">
        <v>123</v>
      </c>
      <c r="C223" s="3" t="s">
        <v>369</v>
      </c>
    </row>
    <row r="224" spans="1:3" x14ac:dyDescent="0.25">
      <c r="A224" s="4" t="str">
        <f t="shared" si="13"/>
        <v>CL36191</v>
      </c>
      <c r="B224" s="4" t="s">
        <v>124</v>
      </c>
      <c r="C224" s="3" t="s">
        <v>370</v>
      </c>
    </row>
    <row r="225" spans="1:3" x14ac:dyDescent="0.25">
      <c r="A225" s="4" t="str">
        <f t="shared" si="13"/>
        <v>CL36191</v>
      </c>
      <c r="B225" s="4" t="s">
        <v>58</v>
      </c>
      <c r="C225" s="3" t="s">
        <v>288</v>
      </c>
    </row>
    <row r="226" spans="1:3" x14ac:dyDescent="0.25">
      <c r="A226" s="4" t="str">
        <f t="shared" si="13"/>
        <v>CL36191</v>
      </c>
      <c r="B226" s="4" t="s">
        <v>59</v>
      </c>
      <c r="C226" s="3" t="s">
        <v>371</v>
      </c>
    </row>
    <row r="227" spans="1:3" x14ac:dyDescent="0.25">
      <c r="A227" s="4" t="str">
        <f t="shared" si="13"/>
        <v>CL36191</v>
      </c>
      <c r="B227" s="4" t="s">
        <v>60</v>
      </c>
      <c r="C227" s="3" t="s">
        <v>203</v>
      </c>
    </row>
    <row r="228" spans="1:3" x14ac:dyDescent="0.25">
      <c r="A228" s="4" t="str">
        <f t="shared" si="13"/>
        <v>CL36191</v>
      </c>
      <c r="B228" s="4" t="s">
        <v>125</v>
      </c>
      <c r="C228" s="3" t="s">
        <v>372</v>
      </c>
    </row>
    <row r="229" spans="1:3" x14ac:dyDescent="0.25">
      <c r="A229" s="4" t="str">
        <f t="shared" si="13"/>
        <v>CL36191</v>
      </c>
      <c r="B229" s="4" t="s">
        <v>126</v>
      </c>
      <c r="C229" s="3" t="s">
        <v>109</v>
      </c>
    </row>
    <row r="230" spans="1:3" x14ac:dyDescent="0.25">
      <c r="A230" s="4" t="str">
        <f t="shared" si="13"/>
        <v>CL36191</v>
      </c>
      <c r="B230" s="4" t="s">
        <v>127</v>
      </c>
      <c r="C230" s="3" t="s">
        <v>373</v>
      </c>
    </row>
    <row r="231" spans="1:3" x14ac:dyDescent="0.25">
      <c r="A231" s="4" t="str">
        <f t="shared" si="13"/>
        <v>CL36191</v>
      </c>
      <c r="B231" s="4" t="s">
        <v>128</v>
      </c>
      <c r="C231" s="3" t="s">
        <v>107</v>
      </c>
    </row>
    <row r="232" spans="1:3" x14ac:dyDescent="0.25">
      <c r="A232" s="4" t="str">
        <f t="shared" si="13"/>
        <v>CL36191</v>
      </c>
      <c r="B232" s="4" t="s">
        <v>129</v>
      </c>
      <c r="C232" s="3" t="s">
        <v>117</v>
      </c>
    </row>
    <row r="233" spans="1:3" x14ac:dyDescent="0.25">
      <c r="A233" s="4" t="str">
        <f t="shared" si="13"/>
        <v>CL36191</v>
      </c>
      <c r="B233" s="4" t="s">
        <v>130</v>
      </c>
      <c r="C233" s="3" t="s">
        <v>374</v>
      </c>
    </row>
    <row r="234" spans="1:3" x14ac:dyDescent="0.25">
      <c r="A234" s="4" t="s">
        <v>21</v>
      </c>
      <c r="B234" s="4" t="s">
        <v>131</v>
      </c>
      <c r="C234" s="3" t="s">
        <v>375</v>
      </c>
    </row>
    <row r="235" spans="1:3" x14ac:dyDescent="0.25">
      <c r="A235" s="4" t="str">
        <f t="shared" ref="A235:A251" si="14">A234</f>
        <v>CL37714</v>
      </c>
      <c r="B235" s="4" t="s">
        <v>132</v>
      </c>
      <c r="C235" s="3" t="s">
        <v>326</v>
      </c>
    </row>
    <row r="236" spans="1:3" x14ac:dyDescent="0.25">
      <c r="A236" s="4" t="str">
        <f t="shared" si="14"/>
        <v>CL37714</v>
      </c>
      <c r="B236" s="4" t="s">
        <v>118</v>
      </c>
      <c r="C236" s="3" t="s">
        <v>376</v>
      </c>
    </row>
    <row r="237" spans="1:3" x14ac:dyDescent="0.25">
      <c r="A237" s="4" t="str">
        <f t="shared" si="14"/>
        <v>CL37714</v>
      </c>
      <c r="B237" s="4" t="s">
        <v>119</v>
      </c>
      <c r="C237" s="3" t="s">
        <v>377</v>
      </c>
    </row>
    <row r="238" spans="1:3" x14ac:dyDescent="0.25">
      <c r="A238" s="4" t="str">
        <f t="shared" si="14"/>
        <v>CL37714</v>
      </c>
      <c r="B238" s="4" t="s">
        <v>120</v>
      </c>
      <c r="C238" s="3" t="s">
        <v>378</v>
      </c>
    </row>
    <row r="239" spans="1:3" x14ac:dyDescent="0.25">
      <c r="A239" s="4" t="str">
        <f t="shared" si="14"/>
        <v>CL37714</v>
      </c>
      <c r="B239" s="4" t="s">
        <v>121</v>
      </c>
      <c r="C239" s="3" t="s">
        <v>379</v>
      </c>
    </row>
    <row r="240" spans="1:3" x14ac:dyDescent="0.25">
      <c r="A240" s="4" t="str">
        <f t="shared" si="14"/>
        <v>CL37714</v>
      </c>
      <c r="B240" s="4" t="s">
        <v>122</v>
      </c>
      <c r="C240" s="3" t="s">
        <v>380</v>
      </c>
    </row>
    <row r="241" spans="1:3" x14ac:dyDescent="0.25">
      <c r="A241" s="4" t="str">
        <f t="shared" si="14"/>
        <v>CL37714</v>
      </c>
      <c r="B241" s="4" t="s">
        <v>123</v>
      </c>
      <c r="C241" s="3" t="s">
        <v>381</v>
      </c>
    </row>
    <row r="242" spans="1:3" x14ac:dyDescent="0.25">
      <c r="A242" s="4" t="str">
        <f t="shared" si="14"/>
        <v>CL37714</v>
      </c>
      <c r="B242" s="4" t="s">
        <v>124</v>
      </c>
      <c r="C242" s="3" t="s">
        <v>382</v>
      </c>
    </row>
    <row r="243" spans="1:3" x14ac:dyDescent="0.25">
      <c r="A243" s="4" t="str">
        <f t="shared" si="14"/>
        <v>CL37714</v>
      </c>
      <c r="B243" s="4" t="s">
        <v>58</v>
      </c>
      <c r="C243" s="3" t="s">
        <v>383</v>
      </c>
    </row>
    <row r="244" spans="1:3" x14ac:dyDescent="0.25">
      <c r="A244" s="4" t="str">
        <f t="shared" si="14"/>
        <v>CL37714</v>
      </c>
      <c r="B244" s="4" t="s">
        <v>59</v>
      </c>
      <c r="C244" s="3" t="s">
        <v>379</v>
      </c>
    </row>
    <row r="245" spans="1:3" x14ac:dyDescent="0.25">
      <c r="A245" s="4" t="str">
        <f t="shared" si="14"/>
        <v>CL37714</v>
      </c>
      <c r="B245" s="4" t="s">
        <v>60</v>
      </c>
      <c r="C245" s="3" t="s">
        <v>384</v>
      </c>
    </row>
    <row r="246" spans="1:3" x14ac:dyDescent="0.25">
      <c r="A246" s="4" t="str">
        <f t="shared" si="14"/>
        <v>CL37714</v>
      </c>
      <c r="B246" s="4" t="s">
        <v>125</v>
      </c>
      <c r="C246" s="3" t="s">
        <v>385</v>
      </c>
    </row>
    <row r="247" spans="1:3" x14ac:dyDescent="0.25">
      <c r="A247" s="4" t="str">
        <f t="shared" si="14"/>
        <v>CL37714</v>
      </c>
      <c r="B247" s="4" t="s">
        <v>126</v>
      </c>
      <c r="C247" s="3" t="s">
        <v>386</v>
      </c>
    </row>
    <row r="248" spans="1:3" x14ac:dyDescent="0.25">
      <c r="A248" s="4" t="str">
        <f t="shared" si="14"/>
        <v>CL37714</v>
      </c>
      <c r="B248" s="4" t="s">
        <v>127</v>
      </c>
      <c r="C248" s="3" t="s">
        <v>387</v>
      </c>
    </row>
    <row r="249" spans="1:3" x14ac:dyDescent="0.25">
      <c r="A249" s="4" t="str">
        <f t="shared" si="14"/>
        <v>CL37714</v>
      </c>
      <c r="B249" s="4" t="s">
        <v>128</v>
      </c>
      <c r="C249" s="3" t="s">
        <v>388</v>
      </c>
    </row>
    <row r="250" spans="1:3" x14ac:dyDescent="0.25">
      <c r="A250" s="4" t="str">
        <f t="shared" si="14"/>
        <v>CL37714</v>
      </c>
      <c r="B250" s="4" t="s">
        <v>129</v>
      </c>
      <c r="C250" s="3" t="s">
        <v>389</v>
      </c>
    </row>
    <row r="251" spans="1:3" x14ac:dyDescent="0.25">
      <c r="A251" s="4" t="str">
        <f t="shared" si="14"/>
        <v>CL37714</v>
      </c>
      <c r="B251" s="4" t="s">
        <v>130</v>
      </c>
      <c r="C251" s="3" t="s">
        <v>390</v>
      </c>
    </row>
    <row r="252" spans="1:3" x14ac:dyDescent="0.25">
      <c r="A252" s="4" t="s">
        <v>14</v>
      </c>
      <c r="B252" s="4" t="s">
        <v>131</v>
      </c>
      <c r="C252" s="3" t="s">
        <v>391</v>
      </c>
    </row>
    <row r="253" spans="1:3" x14ac:dyDescent="0.25">
      <c r="A253" s="4" t="str">
        <f t="shared" ref="A253:A269" si="15">A252</f>
        <v>CL37879</v>
      </c>
      <c r="B253" s="4" t="s">
        <v>132</v>
      </c>
      <c r="C253" s="3" t="s">
        <v>392</v>
      </c>
    </row>
    <row r="254" spans="1:3" x14ac:dyDescent="0.25">
      <c r="A254" s="4" t="str">
        <f t="shared" si="15"/>
        <v>CL37879</v>
      </c>
      <c r="B254" s="4" t="s">
        <v>118</v>
      </c>
      <c r="C254" s="3" t="s">
        <v>393</v>
      </c>
    </row>
    <row r="255" spans="1:3" x14ac:dyDescent="0.25">
      <c r="A255" s="4" t="str">
        <f t="shared" si="15"/>
        <v>CL37879</v>
      </c>
      <c r="B255" s="4" t="s">
        <v>119</v>
      </c>
      <c r="C255" s="3" t="s">
        <v>394</v>
      </c>
    </row>
    <row r="256" spans="1:3" x14ac:dyDescent="0.25">
      <c r="A256" s="4" t="str">
        <f t="shared" si="15"/>
        <v>CL37879</v>
      </c>
      <c r="B256" s="4" t="s">
        <v>120</v>
      </c>
      <c r="C256" s="3" t="s">
        <v>395</v>
      </c>
    </row>
    <row r="257" spans="1:3" x14ac:dyDescent="0.25">
      <c r="A257" s="4" t="str">
        <f t="shared" si="15"/>
        <v>CL37879</v>
      </c>
      <c r="B257" s="4" t="s">
        <v>121</v>
      </c>
      <c r="C257" s="3" t="s">
        <v>393</v>
      </c>
    </row>
    <row r="258" spans="1:3" x14ac:dyDescent="0.25">
      <c r="A258" s="4" t="str">
        <f t="shared" si="15"/>
        <v>CL37879</v>
      </c>
      <c r="B258" s="4" t="s">
        <v>122</v>
      </c>
      <c r="C258" s="3" t="s">
        <v>396</v>
      </c>
    </row>
    <row r="259" spans="1:3" x14ac:dyDescent="0.25">
      <c r="A259" s="4" t="str">
        <f t="shared" si="15"/>
        <v>CL37879</v>
      </c>
      <c r="B259" s="4" t="s">
        <v>123</v>
      </c>
      <c r="C259" s="3" t="s">
        <v>397</v>
      </c>
    </row>
    <row r="260" spans="1:3" x14ac:dyDescent="0.25">
      <c r="A260" s="4" t="str">
        <f t="shared" si="15"/>
        <v>CL37879</v>
      </c>
      <c r="B260" s="4" t="s">
        <v>124</v>
      </c>
      <c r="C260" s="3" t="s">
        <v>398</v>
      </c>
    </row>
    <row r="261" spans="1:3" x14ac:dyDescent="0.25">
      <c r="A261" s="4" t="str">
        <f t="shared" si="15"/>
        <v>CL37879</v>
      </c>
      <c r="B261" s="4" t="s">
        <v>58</v>
      </c>
      <c r="C261" s="3" t="s">
        <v>399</v>
      </c>
    </row>
    <row r="262" spans="1:3" x14ac:dyDescent="0.25">
      <c r="A262" s="4" t="str">
        <f t="shared" si="15"/>
        <v>CL37879</v>
      </c>
      <c r="B262" s="4" t="s">
        <v>59</v>
      </c>
      <c r="C262" s="3" t="s">
        <v>400</v>
      </c>
    </row>
    <row r="263" spans="1:3" x14ac:dyDescent="0.25">
      <c r="A263" s="4" t="str">
        <f t="shared" si="15"/>
        <v>CL37879</v>
      </c>
      <c r="B263" s="4" t="s">
        <v>60</v>
      </c>
      <c r="C263" s="3" t="s">
        <v>222</v>
      </c>
    </row>
    <row r="264" spans="1:3" x14ac:dyDescent="0.25">
      <c r="A264" s="4" t="str">
        <f t="shared" si="15"/>
        <v>CL37879</v>
      </c>
      <c r="B264" s="4" t="s">
        <v>125</v>
      </c>
      <c r="C264" s="3" t="s">
        <v>401</v>
      </c>
    </row>
    <row r="265" spans="1:3" x14ac:dyDescent="0.25">
      <c r="A265" s="4" t="str">
        <f t="shared" si="15"/>
        <v>CL37879</v>
      </c>
      <c r="B265" s="4" t="s">
        <v>126</v>
      </c>
      <c r="C265" s="3" t="s">
        <v>308</v>
      </c>
    </row>
    <row r="266" spans="1:3" x14ac:dyDescent="0.25">
      <c r="A266" s="4" t="str">
        <f t="shared" si="15"/>
        <v>CL37879</v>
      </c>
      <c r="B266" s="4" t="s">
        <v>127</v>
      </c>
      <c r="C266" s="3" t="s">
        <v>402</v>
      </c>
    </row>
    <row r="267" spans="1:3" x14ac:dyDescent="0.25">
      <c r="A267" s="4" t="str">
        <f t="shared" si="15"/>
        <v>CL37879</v>
      </c>
      <c r="B267" s="4" t="s">
        <v>128</v>
      </c>
      <c r="C267" s="3" t="s">
        <v>403</v>
      </c>
    </row>
    <row r="268" spans="1:3" x14ac:dyDescent="0.25">
      <c r="A268" s="4" t="str">
        <f t="shared" si="15"/>
        <v>CL37879</v>
      </c>
      <c r="B268" s="4" t="s">
        <v>129</v>
      </c>
      <c r="C268" s="3" t="s">
        <v>404</v>
      </c>
    </row>
    <row r="269" spans="1:3" x14ac:dyDescent="0.25">
      <c r="A269" s="4" t="str">
        <f t="shared" si="15"/>
        <v>CL37879</v>
      </c>
      <c r="B269" s="4" t="s">
        <v>130</v>
      </c>
      <c r="C269" s="3" t="s">
        <v>391</v>
      </c>
    </row>
    <row r="270" spans="1:3" x14ac:dyDescent="0.25">
      <c r="A270" s="4" t="s">
        <v>17</v>
      </c>
      <c r="B270" s="4" t="s">
        <v>131</v>
      </c>
      <c r="C270" s="3" t="s">
        <v>405</v>
      </c>
    </row>
    <row r="271" spans="1:3" x14ac:dyDescent="0.25">
      <c r="A271" s="4" t="str">
        <f t="shared" ref="A271:A287" si="16">A270</f>
        <v>CL38496</v>
      </c>
      <c r="B271" s="4" t="s">
        <v>132</v>
      </c>
      <c r="C271" s="3" t="s">
        <v>406</v>
      </c>
    </row>
    <row r="272" spans="1:3" x14ac:dyDescent="0.25">
      <c r="A272" s="4" t="str">
        <f t="shared" si="16"/>
        <v>CL38496</v>
      </c>
      <c r="B272" s="4" t="s">
        <v>118</v>
      </c>
      <c r="C272" s="3" t="s">
        <v>407</v>
      </c>
    </row>
    <row r="273" spans="1:3" x14ac:dyDescent="0.25">
      <c r="A273" s="4" t="str">
        <f t="shared" si="16"/>
        <v>CL38496</v>
      </c>
      <c r="B273" s="4" t="s">
        <v>119</v>
      </c>
      <c r="C273" s="3" t="s">
        <v>408</v>
      </c>
    </row>
    <row r="274" spans="1:3" x14ac:dyDescent="0.25">
      <c r="A274" s="4" t="str">
        <f t="shared" si="16"/>
        <v>CL38496</v>
      </c>
      <c r="B274" s="4" t="s">
        <v>120</v>
      </c>
      <c r="C274" s="3" t="s">
        <v>409</v>
      </c>
    </row>
    <row r="275" spans="1:3" x14ac:dyDescent="0.25">
      <c r="A275" s="4" t="str">
        <f t="shared" si="16"/>
        <v>CL38496</v>
      </c>
      <c r="B275" s="4" t="s">
        <v>121</v>
      </c>
      <c r="C275" s="3" t="s">
        <v>410</v>
      </c>
    </row>
    <row r="276" spans="1:3" x14ac:dyDescent="0.25">
      <c r="A276" s="4" t="str">
        <f t="shared" si="16"/>
        <v>CL38496</v>
      </c>
      <c r="B276" s="4" t="s">
        <v>122</v>
      </c>
      <c r="C276" s="3" t="s">
        <v>345</v>
      </c>
    </row>
    <row r="277" spans="1:3" x14ac:dyDescent="0.25">
      <c r="A277" s="4" t="str">
        <f t="shared" si="16"/>
        <v>CL38496</v>
      </c>
      <c r="B277" s="4" t="s">
        <v>123</v>
      </c>
      <c r="C277" s="3" t="s">
        <v>411</v>
      </c>
    </row>
    <row r="278" spans="1:3" x14ac:dyDescent="0.25">
      <c r="A278" s="4" t="str">
        <f t="shared" si="16"/>
        <v>CL38496</v>
      </c>
      <c r="B278" s="4" t="s">
        <v>124</v>
      </c>
      <c r="C278" s="3" t="s">
        <v>412</v>
      </c>
    </row>
    <row r="279" spans="1:3" x14ac:dyDescent="0.25">
      <c r="A279" s="4" t="str">
        <f t="shared" si="16"/>
        <v>CL38496</v>
      </c>
      <c r="B279" s="4" t="s">
        <v>58</v>
      </c>
      <c r="C279" s="3" t="s">
        <v>413</v>
      </c>
    </row>
    <row r="280" spans="1:3" x14ac:dyDescent="0.25">
      <c r="A280" s="4" t="str">
        <f t="shared" si="16"/>
        <v>CL38496</v>
      </c>
      <c r="B280" s="4" t="s">
        <v>59</v>
      </c>
      <c r="C280" s="3" t="s">
        <v>414</v>
      </c>
    </row>
    <row r="281" spans="1:3" x14ac:dyDescent="0.25">
      <c r="A281" s="4" t="str">
        <f t="shared" si="16"/>
        <v>CL38496</v>
      </c>
      <c r="B281" s="4" t="s">
        <v>60</v>
      </c>
      <c r="C281" s="3" t="s">
        <v>415</v>
      </c>
    </row>
    <row r="282" spans="1:3" x14ac:dyDescent="0.25">
      <c r="A282" s="4" t="str">
        <f t="shared" si="16"/>
        <v>CL38496</v>
      </c>
      <c r="B282" s="4" t="s">
        <v>125</v>
      </c>
      <c r="C282" s="3" t="s">
        <v>416</v>
      </c>
    </row>
    <row r="283" spans="1:3" x14ac:dyDescent="0.25">
      <c r="A283" s="4" t="str">
        <f t="shared" si="16"/>
        <v>CL38496</v>
      </c>
      <c r="B283" s="4" t="s">
        <v>126</v>
      </c>
      <c r="C283" s="3" t="s">
        <v>417</v>
      </c>
    </row>
    <row r="284" spans="1:3" x14ac:dyDescent="0.25">
      <c r="A284" s="4" t="str">
        <f t="shared" si="16"/>
        <v>CL38496</v>
      </c>
      <c r="B284" s="4" t="s">
        <v>127</v>
      </c>
      <c r="C284" s="3" t="s">
        <v>418</v>
      </c>
    </row>
    <row r="285" spans="1:3" x14ac:dyDescent="0.25">
      <c r="A285" s="4" t="str">
        <f t="shared" si="16"/>
        <v>CL38496</v>
      </c>
      <c r="B285" s="4" t="s">
        <v>128</v>
      </c>
      <c r="C285" s="3" t="s">
        <v>419</v>
      </c>
    </row>
    <row r="286" spans="1:3" x14ac:dyDescent="0.25">
      <c r="A286" s="4" t="str">
        <f t="shared" si="16"/>
        <v>CL38496</v>
      </c>
      <c r="B286" s="4" t="s">
        <v>129</v>
      </c>
      <c r="C286" s="3" t="s">
        <v>420</v>
      </c>
    </row>
    <row r="287" spans="1:3" x14ac:dyDescent="0.25">
      <c r="A287" s="4" t="str">
        <f t="shared" si="16"/>
        <v>CL38496</v>
      </c>
      <c r="B287" s="4" t="s">
        <v>130</v>
      </c>
      <c r="C287" s="3" t="s">
        <v>421</v>
      </c>
    </row>
    <row r="288" spans="1:3" x14ac:dyDescent="0.25">
      <c r="A288" s="4" t="s">
        <v>8</v>
      </c>
      <c r="B288" s="4" t="s">
        <v>131</v>
      </c>
      <c r="C288" s="3" t="s">
        <v>422</v>
      </c>
    </row>
    <row r="289" spans="1:3" x14ac:dyDescent="0.25">
      <c r="A289" s="4" t="str">
        <f t="shared" ref="A289:A305" si="17">A288</f>
        <v>CL43946</v>
      </c>
      <c r="B289" s="4" t="s">
        <v>132</v>
      </c>
      <c r="C289" s="3" t="s">
        <v>423</v>
      </c>
    </row>
    <row r="290" spans="1:3" x14ac:dyDescent="0.25">
      <c r="A290" s="4" t="str">
        <f t="shared" si="17"/>
        <v>CL43946</v>
      </c>
      <c r="B290" s="4" t="s">
        <v>118</v>
      </c>
      <c r="C290" s="3" t="s">
        <v>424</v>
      </c>
    </row>
    <row r="291" spans="1:3" x14ac:dyDescent="0.25">
      <c r="A291" s="4" t="str">
        <f t="shared" si="17"/>
        <v>CL43946</v>
      </c>
      <c r="B291" s="4" t="s">
        <v>119</v>
      </c>
      <c r="C291" s="3" t="s">
        <v>425</v>
      </c>
    </row>
    <row r="292" spans="1:3" x14ac:dyDescent="0.25">
      <c r="A292" s="4" t="str">
        <f t="shared" si="17"/>
        <v>CL43946</v>
      </c>
      <c r="B292" s="4" t="s">
        <v>120</v>
      </c>
      <c r="C292" s="3" t="s">
        <v>426</v>
      </c>
    </row>
    <row r="293" spans="1:3" x14ac:dyDescent="0.25">
      <c r="A293" s="4" t="str">
        <f t="shared" si="17"/>
        <v>CL43946</v>
      </c>
      <c r="B293" s="4" t="s">
        <v>121</v>
      </c>
      <c r="C293" s="3" t="s">
        <v>427</v>
      </c>
    </row>
    <row r="294" spans="1:3" x14ac:dyDescent="0.25">
      <c r="A294" s="4" t="str">
        <f t="shared" si="17"/>
        <v>CL43946</v>
      </c>
      <c r="B294" s="4" t="s">
        <v>122</v>
      </c>
      <c r="C294" s="3" t="s">
        <v>428</v>
      </c>
    </row>
    <row r="295" spans="1:3" x14ac:dyDescent="0.25">
      <c r="A295" s="4" t="str">
        <f t="shared" si="17"/>
        <v>CL43946</v>
      </c>
      <c r="B295" s="4" t="s">
        <v>123</v>
      </c>
      <c r="C295" s="3" t="s">
        <v>429</v>
      </c>
    </row>
    <row r="296" spans="1:3" x14ac:dyDescent="0.25">
      <c r="A296" s="4" t="str">
        <f t="shared" si="17"/>
        <v>CL43946</v>
      </c>
      <c r="B296" s="4" t="s">
        <v>124</v>
      </c>
      <c r="C296" s="3" t="s">
        <v>430</v>
      </c>
    </row>
    <row r="297" spans="1:3" x14ac:dyDescent="0.25">
      <c r="A297" s="4" t="str">
        <f t="shared" si="17"/>
        <v>CL43946</v>
      </c>
      <c r="B297" s="4" t="s">
        <v>58</v>
      </c>
      <c r="C297" s="3" t="s">
        <v>422</v>
      </c>
    </row>
    <row r="298" spans="1:3" x14ac:dyDescent="0.25">
      <c r="A298" s="4" t="str">
        <f t="shared" si="17"/>
        <v>CL43946</v>
      </c>
      <c r="B298" s="4" t="s">
        <v>59</v>
      </c>
      <c r="C298" s="3" t="s">
        <v>431</v>
      </c>
    </row>
    <row r="299" spans="1:3" x14ac:dyDescent="0.25">
      <c r="A299" s="4" t="str">
        <f t="shared" si="17"/>
        <v>CL43946</v>
      </c>
      <c r="B299" s="4" t="s">
        <v>60</v>
      </c>
      <c r="C299" s="3" t="s">
        <v>432</v>
      </c>
    </row>
    <row r="300" spans="1:3" x14ac:dyDescent="0.25">
      <c r="A300" s="4" t="str">
        <f t="shared" si="17"/>
        <v>CL43946</v>
      </c>
      <c r="B300" s="4" t="s">
        <v>125</v>
      </c>
      <c r="C300" s="3" t="s">
        <v>433</v>
      </c>
    </row>
    <row r="301" spans="1:3" x14ac:dyDescent="0.25">
      <c r="A301" s="4" t="str">
        <f t="shared" si="17"/>
        <v>CL43946</v>
      </c>
      <c r="B301" s="4" t="s">
        <v>126</v>
      </c>
      <c r="C301" s="3" t="s">
        <v>434</v>
      </c>
    </row>
    <row r="302" spans="1:3" x14ac:dyDescent="0.25">
      <c r="A302" s="4" t="str">
        <f t="shared" si="17"/>
        <v>CL43946</v>
      </c>
      <c r="B302" s="4" t="s">
        <v>127</v>
      </c>
      <c r="C302" s="3" t="s">
        <v>435</v>
      </c>
    </row>
    <row r="303" spans="1:3" x14ac:dyDescent="0.25">
      <c r="A303" s="4" t="str">
        <f t="shared" si="17"/>
        <v>CL43946</v>
      </c>
      <c r="B303" s="4" t="s">
        <v>128</v>
      </c>
      <c r="C303" s="3" t="s">
        <v>436</v>
      </c>
    </row>
    <row r="304" spans="1:3" x14ac:dyDescent="0.25">
      <c r="A304" s="4" t="str">
        <f t="shared" si="17"/>
        <v>CL43946</v>
      </c>
      <c r="B304" s="4" t="s">
        <v>129</v>
      </c>
      <c r="C304" s="3" t="s">
        <v>437</v>
      </c>
    </row>
    <row r="305" spans="1:3" x14ac:dyDescent="0.25">
      <c r="A305" s="4" t="str">
        <f t="shared" si="17"/>
        <v>CL43946</v>
      </c>
      <c r="B305" s="4" t="s">
        <v>130</v>
      </c>
      <c r="C305" s="3" t="s">
        <v>438</v>
      </c>
    </row>
    <row r="306" spans="1:3" x14ac:dyDescent="0.25">
      <c r="A306" s="4" t="s">
        <v>12</v>
      </c>
      <c r="B306" s="4" t="s">
        <v>122</v>
      </c>
      <c r="C306" s="3" t="s">
        <v>439</v>
      </c>
    </row>
    <row r="307" spans="1:3" x14ac:dyDescent="0.25">
      <c r="A307" s="4" t="str">
        <f t="shared" ref="A307:A317" si="18">A306</f>
        <v>CL44634</v>
      </c>
      <c r="B307" s="4" t="s">
        <v>123</v>
      </c>
      <c r="C307" s="3" t="s">
        <v>440</v>
      </c>
    </row>
    <row r="308" spans="1:3" x14ac:dyDescent="0.25">
      <c r="A308" s="4" t="str">
        <f t="shared" si="18"/>
        <v>CL44634</v>
      </c>
      <c r="B308" s="4" t="s">
        <v>124</v>
      </c>
      <c r="C308" s="3" t="s">
        <v>441</v>
      </c>
    </row>
    <row r="309" spans="1:3" x14ac:dyDescent="0.25">
      <c r="A309" s="4" t="str">
        <f t="shared" si="18"/>
        <v>CL44634</v>
      </c>
      <c r="B309" s="4" t="s">
        <v>58</v>
      </c>
      <c r="C309" s="3" t="s">
        <v>442</v>
      </c>
    </row>
    <row r="310" spans="1:3" x14ac:dyDescent="0.25">
      <c r="A310" s="4" t="str">
        <f t="shared" si="18"/>
        <v>CL44634</v>
      </c>
      <c r="B310" s="4" t="s">
        <v>59</v>
      </c>
      <c r="C310" s="3" t="s">
        <v>443</v>
      </c>
    </row>
    <row r="311" spans="1:3" x14ac:dyDescent="0.25">
      <c r="A311" s="4" t="str">
        <f t="shared" si="18"/>
        <v>CL44634</v>
      </c>
      <c r="B311" s="4" t="s">
        <v>60</v>
      </c>
      <c r="C311" s="3" t="s">
        <v>444</v>
      </c>
    </row>
    <row r="312" spans="1:3" x14ac:dyDescent="0.25">
      <c r="A312" s="4" t="str">
        <f t="shared" si="18"/>
        <v>CL44634</v>
      </c>
      <c r="B312" s="4" t="s">
        <v>125</v>
      </c>
      <c r="C312" s="3" t="s">
        <v>445</v>
      </c>
    </row>
    <row r="313" spans="1:3" x14ac:dyDescent="0.25">
      <c r="A313" s="4" t="str">
        <f t="shared" si="18"/>
        <v>CL44634</v>
      </c>
      <c r="B313" s="4" t="s">
        <v>126</v>
      </c>
      <c r="C313" s="3" t="s">
        <v>446</v>
      </c>
    </row>
    <row r="314" spans="1:3" x14ac:dyDescent="0.25">
      <c r="A314" s="4" t="str">
        <f t="shared" si="18"/>
        <v>CL44634</v>
      </c>
      <c r="B314" s="4" t="s">
        <v>127</v>
      </c>
      <c r="C314" s="3" t="s">
        <v>447</v>
      </c>
    </row>
    <row r="315" spans="1:3" x14ac:dyDescent="0.25">
      <c r="A315" s="4" t="str">
        <f t="shared" si="18"/>
        <v>CL44634</v>
      </c>
      <c r="B315" s="4" t="s">
        <v>128</v>
      </c>
      <c r="C315" s="3" t="s">
        <v>448</v>
      </c>
    </row>
    <row r="316" spans="1:3" x14ac:dyDescent="0.25">
      <c r="A316" s="4" t="str">
        <f t="shared" si="18"/>
        <v>CL44634</v>
      </c>
      <c r="B316" s="4" t="s">
        <v>129</v>
      </c>
      <c r="C316" s="3" t="s">
        <v>449</v>
      </c>
    </row>
    <row r="317" spans="1:3" x14ac:dyDescent="0.25">
      <c r="A317" s="4" t="str">
        <f t="shared" si="18"/>
        <v>CL44634</v>
      </c>
      <c r="B317" s="4" t="s">
        <v>130</v>
      </c>
      <c r="C317" s="3" t="s">
        <v>74</v>
      </c>
    </row>
    <row r="318" spans="1:3" x14ac:dyDescent="0.25">
      <c r="A318" s="4" t="s">
        <v>51</v>
      </c>
      <c r="B318" s="4" t="s">
        <v>131</v>
      </c>
      <c r="C318" s="3" t="s">
        <v>450</v>
      </c>
    </row>
    <row r="319" spans="1:3" x14ac:dyDescent="0.25">
      <c r="A319" s="4" t="str">
        <f t="shared" ref="A319:A335" si="19">A318</f>
        <v>CL46663</v>
      </c>
      <c r="B319" s="4" t="s">
        <v>132</v>
      </c>
      <c r="C319" s="3" t="s">
        <v>451</v>
      </c>
    </row>
    <row r="320" spans="1:3" x14ac:dyDescent="0.25">
      <c r="A320" s="4" t="str">
        <f t="shared" si="19"/>
        <v>CL46663</v>
      </c>
      <c r="B320" s="4" t="s">
        <v>118</v>
      </c>
      <c r="C320" s="3" t="s">
        <v>452</v>
      </c>
    </row>
    <row r="321" spans="1:3" x14ac:dyDescent="0.25">
      <c r="A321" s="4" t="str">
        <f t="shared" si="19"/>
        <v>CL46663</v>
      </c>
      <c r="B321" s="4" t="s">
        <v>119</v>
      </c>
      <c r="C321" s="3" t="s">
        <v>453</v>
      </c>
    </row>
    <row r="322" spans="1:3" x14ac:dyDescent="0.25">
      <c r="A322" s="4" t="str">
        <f t="shared" si="19"/>
        <v>CL46663</v>
      </c>
      <c r="B322" s="4" t="s">
        <v>120</v>
      </c>
      <c r="C322" s="3" t="s">
        <v>454</v>
      </c>
    </row>
    <row r="323" spans="1:3" x14ac:dyDescent="0.25">
      <c r="A323" s="4" t="str">
        <f t="shared" si="19"/>
        <v>CL46663</v>
      </c>
      <c r="B323" s="4" t="s">
        <v>121</v>
      </c>
      <c r="C323" s="3" t="s">
        <v>455</v>
      </c>
    </row>
    <row r="324" spans="1:3" x14ac:dyDescent="0.25">
      <c r="A324" s="4" t="str">
        <f t="shared" si="19"/>
        <v>CL46663</v>
      </c>
      <c r="B324" s="4" t="s">
        <v>122</v>
      </c>
      <c r="C324" s="3" t="s">
        <v>456</v>
      </c>
    </row>
    <row r="325" spans="1:3" x14ac:dyDescent="0.25">
      <c r="A325" s="4" t="str">
        <f t="shared" si="19"/>
        <v>CL46663</v>
      </c>
      <c r="B325" s="4" t="s">
        <v>123</v>
      </c>
      <c r="C325" s="3" t="s">
        <v>457</v>
      </c>
    </row>
    <row r="326" spans="1:3" x14ac:dyDescent="0.25">
      <c r="A326" s="4" t="str">
        <f t="shared" si="19"/>
        <v>CL46663</v>
      </c>
      <c r="B326" s="4" t="s">
        <v>124</v>
      </c>
      <c r="C326" s="3" t="s">
        <v>458</v>
      </c>
    </row>
    <row r="327" spans="1:3" x14ac:dyDescent="0.25">
      <c r="A327" s="4" t="str">
        <f t="shared" si="19"/>
        <v>CL46663</v>
      </c>
      <c r="B327" s="4" t="s">
        <v>58</v>
      </c>
      <c r="C327" s="3" t="s">
        <v>459</v>
      </c>
    </row>
    <row r="328" spans="1:3" x14ac:dyDescent="0.25">
      <c r="A328" s="4" t="str">
        <f t="shared" si="19"/>
        <v>CL46663</v>
      </c>
      <c r="B328" s="4" t="s">
        <v>59</v>
      </c>
      <c r="C328" s="3" t="s">
        <v>450</v>
      </c>
    </row>
    <row r="329" spans="1:3" x14ac:dyDescent="0.25">
      <c r="A329" s="4" t="str">
        <f t="shared" si="19"/>
        <v>CL46663</v>
      </c>
      <c r="B329" s="4" t="s">
        <v>60</v>
      </c>
      <c r="C329" s="3" t="s">
        <v>460</v>
      </c>
    </row>
    <row r="330" spans="1:3" x14ac:dyDescent="0.25">
      <c r="A330" s="4" t="str">
        <f t="shared" si="19"/>
        <v>CL46663</v>
      </c>
      <c r="B330" s="4" t="s">
        <v>125</v>
      </c>
      <c r="C330" s="3" t="s">
        <v>461</v>
      </c>
    </row>
    <row r="331" spans="1:3" x14ac:dyDescent="0.25">
      <c r="A331" s="4" t="str">
        <f t="shared" si="19"/>
        <v>CL46663</v>
      </c>
      <c r="B331" s="4" t="s">
        <v>126</v>
      </c>
      <c r="C331" s="3" t="s">
        <v>462</v>
      </c>
    </row>
    <row r="332" spans="1:3" x14ac:dyDescent="0.25">
      <c r="A332" s="4" t="str">
        <f t="shared" si="19"/>
        <v>CL46663</v>
      </c>
      <c r="B332" s="4" t="s">
        <v>127</v>
      </c>
      <c r="C332" s="3" t="s">
        <v>463</v>
      </c>
    </row>
    <row r="333" spans="1:3" x14ac:dyDescent="0.25">
      <c r="A333" s="4" t="str">
        <f t="shared" si="19"/>
        <v>CL46663</v>
      </c>
      <c r="B333" s="4" t="s">
        <v>128</v>
      </c>
      <c r="C333" s="3" t="s">
        <v>464</v>
      </c>
    </row>
    <row r="334" spans="1:3" x14ac:dyDescent="0.25">
      <c r="A334" s="4" t="str">
        <f t="shared" si="19"/>
        <v>CL46663</v>
      </c>
      <c r="B334" s="4" t="s">
        <v>129</v>
      </c>
      <c r="C334" s="3" t="s">
        <v>465</v>
      </c>
    </row>
    <row r="335" spans="1:3" x14ac:dyDescent="0.25">
      <c r="A335" s="4" t="str">
        <f t="shared" si="19"/>
        <v>CL46663</v>
      </c>
      <c r="B335" s="4" t="s">
        <v>130</v>
      </c>
      <c r="C335" s="3" t="s">
        <v>466</v>
      </c>
    </row>
    <row r="336" spans="1:3" x14ac:dyDescent="0.25">
      <c r="A336" s="4" t="s">
        <v>16</v>
      </c>
      <c r="B336" s="4" t="s">
        <v>131</v>
      </c>
      <c r="C336" s="3" t="s">
        <v>467</v>
      </c>
    </row>
    <row r="337" spans="1:3" x14ac:dyDescent="0.25">
      <c r="A337" s="4" t="str">
        <f t="shared" ref="A337:A348" si="20">A336</f>
        <v>CL49900</v>
      </c>
      <c r="B337" s="4" t="s">
        <v>132</v>
      </c>
      <c r="C337" s="3" t="s">
        <v>468</v>
      </c>
    </row>
    <row r="338" spans="1:3" x14ac:dyDescent="0.25">
      <c r="A338" s="4" t="str">
        <f t="shared" si="20"/>
        <v>CL49900</v>
      </c>
      <c r="B338" s="4" t="s">
        <v>118</v>
      </c>
      <c r="C338" s="3" t="s">
        <v>469</v>
      </c>
    </row>
    <row r="339" spans="1:3" x14ac:dyDescent="0.25">
      <c r="A339" s="4" t="str">
        <f t="shared" si="20"/>
        <v>CL49900</v>
      </c>
      <c r="B339" s="4" t="s">
        <v>119</v>
      </c>
      <c r="C339" s="3" t="s">
        <v>354</v>
      </c>
    </row>
    <row r="340" spans="1:3" x14ac:dyDescent="0.25">
      <c r="A340" s="4" t="str">
        <f t="shared" si="20"/>
        <v>CL49900</v>
      </c>
      <c r="B340" s="4" t="s">
        <v>120</v>
      </c>
      <c r="C340" s="3" t="s">
        <v>470</v>
      </c>
    </row>
    <row r="341" spans="1:3" x14ac:dyDescent="0.25">
      <c r="A341" s="4" t="str">
        <f t="shared" si="20"/>
        <v>CL49900</v>
      </c>
      <c r="B341" s="4" t="s">
        <v>121</v>
      </c>
      <c r="C341" s="3" t="s">
        <v>85</v>
      </c>
    </row>
    <row r="342" spans="1:3" x14ac:dyDescent="0.25">
      <c r="A342" s="4" t="str">
        <f t="shared" si="20"/>
        <v>CL49900</v>
      </c>
      <c r="B342" s="4" t="s">
        <v>122</v>
      </c>
      <c r="C342" s="3" t="s">
        <v>471</v>
      </c>
    </row>
    <row r="343" spans="1:3" x14ac:dyDescent="0.25">
      <c r="A343" s="4" t="str">
        <f t="shared" si="20"/>
        <v>CL49900</v>
      </c>
      <c r="B343" s="4" t="s">
        <v>123</v>
      </c>
      <c r="C343" s="3" t="s">
        <v>472</v>
      </c>
    </row>
    <row r="344" spans="1:3" x14ac:dyDescent="0.25">
      <c r="A344" s="4" t="str">
        <f t="shared" si="20"/>
        <v>CL49900</v>
      </c>
      <c r="B344" s="4" t="s">
        <v>124</v>
      </c>
      <c r="C344" s="3" t="s">
        <v>473</v>
      </c>
    </row>
    <row r="345" spans="1:3" x14ac:dyDescent="0.25">
      <c r="A345" s="4" t="str">
        <f t="shared" si="20"/>
        <v>CL49900</v>
      </c>
      <c r="B345" s="4" t="s">
        <v>58</v>
      </c>
      <c r="C345" s="3" t="s">
        <v>474</v>
      </c>
    </row>
    <row r="346" spans="1:3" x14ac:dyDescent="0.25">
      <c r="A346" s="4" t="str">
        <f t="shared" si="20"/>
        <v>CL49900</v>
      </c>
      <c r="B346" s="4" t="s">
        <v>59</v>
      </c>
      <c r="C346" s="3" t="s">
        <v>475</v>
      </c>
    </row>
    <row r="347" spans="1:3" x14ac:dyDescent="0.25">
      <c r="A347" s="4" t="str">
        <f t="shared" si="20"/>
        <v>CL49900</v>
      </c>
      <c r="B347" s="4" t="s">
        <v>60</v>
      </c>
      <c r="C347" s="3" t="s">
        <v>476</v>
      </c>
    </row>
    <row r="348" spans="1:3" x14ac:dyDescent="0.25">
      <c r="A348" s="4" t="str">
        <f t="shared" si="20"/>
        <v>CL49900</v>
      </c>
      <c r="B348" s="4" t="s">
        <v>130</v>
      </c>
      <c r="C348" s="3" t="s">
        <v>477</v>
      </c>
    </row>
    <row r="349" spans="1:3" x14ac:dyDescent="0.25">
      <c r="A349" s="4" t="s">
        <v>43</v>
      </c>
      <c r="B349" s="4" t="s">
        <v>131</v>
      </c>
      <c r="C349" s="3" t="s">
        <v>478</v>
      </c>
    </row>
    <row r="350" spans="1:3" x14ac:dyDescent="0.25">
      <c r="A350" s="4" t="str">
        <f t="shared" ref="A350:A366" si="21">A349</f>
        <v>CL49960</v>
      </c>
      <c r="B350" s="4" t="s">
        <v>132</v>
      </c>
      <c r="C350" s="3" t="s">
        <v>411</v>
      </c>
    </row>
    <row r="351" spans="1:3" x14ac:dyDescent="0.25">
      <c r="A351" s="4" t="str">
        <f t="shared" si="21"/>
        <v>CL49960</v>
      </c>
      <c r="B351" s="4" t="s">
        <v>118</v>
      </c>
      <c r="C351" s="3" t="s">
        <v>377</v>
      </c>
    </row>
    <row r="352" spans="1:3" x14ac:dyDescent="0.25">
      <c r="A352" s="4" t="str">
        <f t="shared" si="21"/>
        <v>CL49960</v>
      </c>
      <c r="B352" s="4" t="s">
        <v>119</v>
      </c>
      <c r="C352" s="3" t="s">
        <v>405</v>
      </c>
    </row>
    <row r="353" spans="1:3" x14ac:dyDescent="0.25">
      <c r="A353" s="4" t="str">
        <f t="shared" si="21"/>
        <v>CL49960</v>
      </c>
      <c r="B353" s="4" t="s">
        <v>120</v>
      </c>
      <c r="C353" s="3" t="s">
        <v>479</v>
      </c>
    </row>
    <row r="354" spans="1:3" x14ac:dyDescent="0.25">
      <c r="A354" s="4" t="str">
        <f t="shared" si="21"/>
        <v>CL49960</v>
      </c>
      <c r="B354" s="4" t="s">
        <v>121</v>
      </c>
      <c r="C354" s="3" t="s">
        <v>478</v>
      </c>
    </row>
    <row r="355" spans="1:3" x14ac:dyDescent="0.25">
      <c r="A355" s="4" t="str">
        <f t="shared" si="21"/>
        <v>CL49960</v>
      </c>
      <c r="B355" s="4" t="s">
        <v>122</v>
      </c>
      <c r="C355" s="3" t="s">
        <v>341</v>
      </c>
    </row>
    <row r="356" spans="1:3" x14ac:dyDescent="0.25">
      <c r="A356" s="4" t="str">
        <f t="shared" si="21"/>
        <v>CL49960</v>
      </c>
      <c r="B356" s="4" t="s">
        <v>123</v>
      </c>
      <c r="C356" s="3" t="s">
        <v>480</v>
      </c>
    </row>
    <row r="357" spans="1:3" x14ac:dyDescent="0.25">
      <c r="A357" s="4" t="str">
        <f t="shared" si="21"/>
        <v>CL49960</v>
      </c>
      <c r="B357" s="4" t="s">
        <v>124</v>
      </c>
      <c r="C357" s="3" t="s">
        <v>481</v>
      </c>
    </row>
    <row r="358" spans="1:3" x14ac:dyDescent="0.25">
      <c r="A358" s="4" t="str">
        <f t="shared" si="21"/>
        <v>CL49960</v>
      </c>
      <c r="B358" s="4" t="s">
        <v>58</v>
      </c>
      <c r="C358" s="3" t="s">
        <v>482</v>
      </c>
    </row>
    <row r="359" spans="1:3" x14ac:dyDescent="0.25">
      <c r="A359" s="4" t="str">
        <f t="shared" si="21"/>
        <v>CL49960</v>
      </c>
      <c r="B359" s="4" t="s">
        <v>59</v>
      </c>
      <c r="C359" s="3" t="s">
        <v>483</v>
      </c>
    </row>
    <row r="360" spans="1:3" x14ac:dyDescent="0.25">
      <c r="A360" s="4" t="str">
        <f t="shared" si="21"/>
        <v>CL49960</v>
      </c>
      <c r="B360" s="4" t="s">
        <v>60</v>
      </c>
      <c r="C360" s="3" t="s">
        <v>484</v>
      </c>
    </row>
    <row r="361" spans="1:3" x14ac:dyDescent="0.25">
      <c r="A361" s="4" t="str">
        <f t="shared" si="21"/>
        <v>CL49960</v>
      </c>
      <c r="B361" s="4" t="s">
        <v>125</v>
      </c>
      <c r="C361" s="3" t="s">
        <v>485</v>
      </c>
    </row>
    <row r="362" spans="1:3" x14ac:dyDescent="0.25">
      <c r="A362" s="4" t="str">
        <f t="shared" si="21"/>
        <v>CL49960</v>
      </c>
      <c r="B362" s="4" t="s">
        <v>126</v>
      </c>
      <c r="C362" s="3" t="s">
        <v>486</v>
      </c>
    </row>
    <row r="363" spans="1:3" x14ac:dyDescent="0.25">
      <c r="A363" s="4" t="str">
        <f t="shared" si="21"/>
        <v>CL49960</v>
      </c>
      <c r="B363" s="4" t="s">
        <v>127</v>
      </c>
      <c r="C363" s="3" t="s">
        <v>487</v>
      </c>
    </row>
    <row r="364" spans="1:3" x14ac:dyDescent="0.25">
      <c r="A364" s="4" t="str">
        <f t="shared" si="21"/>
        <v>CL49960</v>
      </c>
      <c r="B364" s="4" t="s">
        <v>128</v>
      </c>
      <c r="C364" s="3" t="s">
        <v>488</v>
      </c>
    </row>
    <row r="365" spans="1:3" x14ac:dyDescent="0.25">
      <c r="A365" s="4" t="str">
        <f t="shared" si="21"/>
        <v>CL49960</v>
      </c>
      <c r="B365" s="4" t="s">
        <v>129</v>
      </c>
      <c r="C365" s="3" t="s">
        <v>489</v>
      </c>
    </row>
    <row r="366" spans="1:3" x14ac:dyDescent="0.25">
      <c r="A366" s="4" t="str">
        <f t="shared" si="21"/>
        <v>CL49960</v>
      </c>
      <c r="B366" s="4" t="s">
        <v>130</v>
      </c>
      <c r="C366" s="3" t="s">
        <v>490</v>
      </c>
    </row>
    <row r="367" spans="1:3" x14ac:dyDescent="0.25">
      <c r="A367" s="4" t="s">
        <v>26</v>
      </c>
      <c r="B367" s="4" t="s">
        <v>131</v>
      </c>
      <c r="C367" s="3" t="s">
        <v>491</v>
      </c>
    </row>
    <row r="368" spans="1:3" x14ac:dyDescent="0.25">
      <c r="A368" s="4" t="str">
        <f t="shared" ref="A368:A384" si="22">A367</f>
        <v>CL50297</v>
      </c>
      <c r="B368" s="4" t="s">
        <v>132</v>
      </c>
      <c r="C368" s="3" t="s">
        <v>492</v>
      </c>
    </row>
    <row r="369" spans="1:3" x14ac:dyDescent="0.25">
      <c r="A369" s="4" t="str">
        <f t="shared" si="22"/>
        <v>CL50297</v>
      </c>
      <c r="B369" s="4" t="s">
        <v>118</v>
      </c>
      <c r="C369" s="3" t="s">
        <v>493</v>
      </c>
    </row>
    <row r="370" spans="1:3" x14ac:dyDescent="0.25">
      <c r="A370" s="4" t="str">
        <f t="shared" si="22"/>
        <v>CL50297</v>
      </c>
      <c r="B370" s="4" t="s">
        <v>119</v>
      </c>
      <c r="C370" s="3" t="s">
        <v>494</v>
      </c>
    </row>
    <row r="371" spans="1:3" x14ac:dyDescent="0.25">
      <c r="A371" s="4" t="str">
        <f t="shared" si="22"/>
        <v>CL50297</v>
      </c>
      <c r="B371" s="4" t="s">
        <v>120</v>
      </c>
      <c r="C371" s="3" t="s">
        <v>495</v>
      </c>
    </row>
    <row r="372" spans="1:3" x14ac:dyDescent="0.25">
      <c r="A372" s="4" t="str">
        <f t="shared" si="22"/>
        <v>CL50297</v>
      </c>
      <c r="B372" s="4" t="s">
        <v>121</v>
      </c>
      <c r="C372" s="3" t="s">
        <v>496</v>
      </c>
    </row>
    <row r="373" spans="1:3" x14ac:dyDescent="0.25">
      <c r="A373" s="4" t="str">
        <f t="shared" si="22"/>
        <v>CL50297</v>
      </c>
      <c r="B373" s="4" t="s">
        <v>122</v>
      </c>
      <c r="C373" s="3" t="s">
        <v>227</v>
      </c>
    </row>
    <row r="374" spans="1:3" x14ac:dyDescent="0.25">
      <c r="A374" s="4" t="str">
        <f t="shared" si="22"/>
        <v>CL50297</v>
      </c>
      <c r="B374" s="4" t="s">
        <v>123</v>
      </c>
      <c r="C374" s="3" t="s">
        <v>77</v>
      </c>
    </row>
    <row r="375" spans="1:3" x14ac:dyDescent="0.25">
      <c r="A375" s="4" t="str">
        <f t="shared" si="22"/>
        <v>CL50297</v>
      </c>
      <c r="B375" s="4" t="s">
        <v>124</v>
      </c>
      <c r="C375" s="3" t="s">
        <v>497</v>
      </c>
    </row>
    <row r="376" spans="1:3" x14ac:dyDescent="0.25">
      <c r="A376" s="4" t="str">
        <f t="shared" si="22"/>
        <v>CL50297</v>
      </c>
      <c r="B376" s="4" t="s">
        <v>58</v>
      </c>
      <c r="C376" s="3" t="s">
        <v>498</v>
      </c>
    </row>
    <row r="377" spans="1:3" x14ac:dyDescent="0.25">
      <c r="A377" s="4" t="str">
        <f t="shared" si="22"/>
        <v>CL50297</v>
      </c>
      <c r="B377" s="4" t="s">
        <v>59</v>
      </c>
      <c r="C377" s="3" t="s">
        <v>94</v>
      </c>
    </row>
    <row r="378" spans="1:3" x14ac:dyDescent="0.25">
      <c r="A378" s="4" t="str">
        <f t="shared" si="22"/>
        <v>CL50297</v>
      </c>
      <c r="B378" s="4" t="s">
        <v>60</v>
      </c>
      <c r="C378" s="3" t="s">
        <v>496</v>
      </c>
    </row>
    <row r="379" spans="1:3" x14ac:dyDescent="0.25">
      <c r="A379" s="4" t="str">
        <f t="shared" si="22"/>
        <v>CL50297</v>
      </c>
      <c r="B379" s="4" t="s">
        <v>125</v>
      </c>
      <c r="C379" s="3" t="s">
        <v>221</v>
      </c>
    </row>
    <row r="380" spans="1:3" x14ac:dyDescent="0.25">
      <c r="A380" s="4" t="str">
        <f t="shared" si="22"/>
        <v>CL50297</v>
      </c>
      <c r="B380" s="4" t="s">
        <v>126</v>
      </c>
      <c r="C380" s="3" t="s">
        <v>499</v>
      </c>
    </row>
    <row r="381" spans="1:3" x14ac:dyDescent="0.25">
      <c r="A381" s="4" t="str">
        <f t="shared" si="22"/>
        <v>CL50297</v>
      </c>
      <c r="B381" s="4" t="s">
        <v>127</v>
      </c>
      <c r="C381" s="3" t="s">
        <v>500</v>
      </c>
    </row>
    <row r="382" spans="1:3" x14ac:dyDescent="0.25">
      <c r="A382" s="4" t="str">
        <f t="shared" si="22"/>
        <v>CL50297</v>
      </c>
      <c r="B382" s="4" t="s">
        <v>128</v>
      </c>
      <c r="C382" s="3" t="s">
        <v>501</v>
      </c>
    </row>
    <row r="383" spans="1:3" x14ac:dyDescent="0.25">
      <c r="A383" s="4" t="str">
        <f t="shared" si="22"/>
        <v>CL50297</v>
      </c>
      <c r="B383" s="4" t="s">
        <v>129</v>
      </c>
      <c r="C383" s="3" t="s">
        <v>502</v>
      </c>
    </row>
    <row r="384" spans="1:3" x14ac:dyDescent="0.25">
      <c r="A384" s="4" t="str">
        <f t="shared" si="22"/>
        <v>CL50297</v>
      </c>
      <c r="B384" s="4" t="s">
        <v>130</v>
      </c>
      <c r="C384" s="3" t="s">
        <v>503</v>
      </c>
    </row>
    <row r="385" spans="1:3" x14ac:dyDescent="0.25">
      <c r="A385" s="4" t="s">
        <v>34</v>
      </c>
      <c r="B385" s="4" t="s">
        <v>59</v>
      </c>
      <c r="C385" s="3" t="s">
        <v>504</v>
      </c>
    </row>
    <row r="386" spans="1:3" x14ac:dyDescent="0.25">
      <c r="A386" s="4" t="str">
        <f t="shared" ref="A386:A392" si="23">A385</f>
        <v>CL50651</v>
      </c>
      <c r="B386" s="4" t="s">
        <v>60</v>
      </c>
      <c r="C386" s="3" t="s">
        <v>505</v>
      </c>
    </row>
    <row r="387" spans="1:3" x14ac:dyDescent="0.25">
      <c r="A387" s="4" t="str">
        <f t="shared" si="23"/>
        <v>CL50651</v>
      </c>
      <c r="B387" s="4" t="s">
        <v>125</v>
      </c>
      <c r="C387" s="3" t="s">
        <v>506</v>
      </c>
    </row>
    <row r="388" spans="1:3" x14ac:dyDescent="0.25">
      <c r="A388" s="4" t="str">
        <f t="shared" si="23"/>
        <v>CL50651</v>
      </c>
      <c r="B388" s="4" t="s">
        <v>126</v>
      </c>
      <c r="C388" s="3" t="s">
        <v>507</v>
      </c>
    </row>
    <row r="389" spans="1:3" x14ac:dyDescent="0.25">
      <c r="A389" s="4" t="str">
        <f t="shared" si="23"/>
        <v>CL50651</v>
      </c>
      <c r="B389" s="4" t="s">
        <v>127</v>
      </c>
      <c r="C389" s="3" t="s">
        <v>508</v>
      </c>
    </row>
    <row r="390" spans="1:3" x14ac:dyDescent="0.25">
      <c r="A390" s="4" t="str">
        <f t="shared" si="23"/>
        <v>CL50651</v>
      </c>
      <c r="B390" s="4" t="s">
        <v>128</v>
      </c>
      <c r="C390" s="3" t="s">
        <v>99</v>
      </c>
    </row>
    <row r="391" spans="1:3" x14ac:dyDescent="0.25">
      <c r="A391" s="4" t="str">
        <f t="shared" si="23"/>
        <v>CL50651</v>
      </c>
      <c r="B391" s="4" t="s">
        <v>129</v>
      </c>
      <c r="C391" s="3" t="s">
        <v>509</v>
      </c>
    </row>
    <row r="392" spans="1:3" x14ac:dyDescent="0.25">
      <c r="A392" s="4" t="str">
        <f t="shared" si="23"/>
        <v>CL50651</v>
      </c>
      <c r="B392" s="4" t="s">
        <v>130</v>
      </c>
      <c r="C392" s="3" t="s">
        <v>100</v>
      </c>
    </row>
    <row r="393" spans="1:3" x14ac:dyDescent="0.25">
      <c r="A393" s="4" t="s">
        <v>38</v>
      </c>
      <c r="B393" s="4" t="s">
        <v>131</v>
      </c>
      <c r="C393" s="3" t="s">
        <v>510</v>
      </c>
    </row>
    <row r="394" spans="1:3" x14ac:dyDescent="0.25">
      <c r="A394" s="4" t="str">
        <f t="shared" ref="A394:A410" si="24">A393</f>
        <v>CL52426</v>
      </c>
      <c r="B394" s="4" t="s">
        <v>132</v>
      </c>
      <c r="C394" s="3" t="s">
        <v>511</v>
      </c>
    </row>
    <row r="395" spans="1:3" x14ac:dyDescent="0.25">
      <c r="A395" s="4" t="str">
        <f t="shared" si="24"/>
        <v>CL52426</v>
      </c>
      <c r="B395" s="4" t="s">
        <v>118</v>
      </c>
      <c r="C395" s="3" t="s">
        <v>512</v>
      </c>
    </row>
    <row r="396" spans="1:3" x14ac:dyDescent="0.25">
      <c r="A396" s="4" t="str">
        <f t="shared" si="24"/>
        <v>CL52426</v>
      </c>
      <c r="B396" s="4" t="s">
        <v>119</v>
      </c>
      <c r="C396" s="3" t="s">
        <v>513</v>
      </c>
    </row>
    <row r="397" spans="1:3" x14ac:dyDescent="0.25">
      <c r="A397" s="4" t="str">
        <f t="shared" si="24"/>
        <v>CL52426</v>
      </c>
      <c r="B397" s="4" t="s">
        <v>120</v>
      </c>
      <c r="C397" s="3" t="s">
        <v>514</v>
      </c>
    </row>
    <row r="398" spans="1:3" x14ac:dyDescent="0.25">
      <c r="A398" s="4" t="str">
        <f t="shared" si="24"/>
        <v>CL52426</v>
      </c>
      <c r="B398" s="4" t="s">
        <v>121</v>
      </c>
      <c r="C398" s="3" t="s">
        <v>515</v>
      </c>
    </row>
    <row r="399" spans="1:3" x14ac:dyDescent="0.25">
      <c r="A399" s="4" t="str">
        <f t="shared" si="24"/>
        <v>CL52426</v>
      </c>
      <c r="B399" s="4" t="s">
        <v>122</v>
      </c>
      <c r="C399" s="3" t="s">
        <v>220</v>
      </c>
    </row>
    <row r="400" spans="1:3" x14ac:dyDescent="0.25">
      <c r="A400" s="4" t="str">
        <f t="shared" si="24"/>
        <v>CL52426</v>
      </c>
      <c r="B400" s="4" t="s">
        <v>123</v>
      </c>
      <c r="C400" s="3" t="s">
        <v>516</v>
      </c>
    </row>
    <row r="401" spans="1:3" x14ac:dyDescent="0.25">
      <c r="A401" s="4" t="str">
        <f t="shared" si="24"/>
        <v>CL52426</v>
      </c>
      <c r="B401" s="4" t="s">
        <v>124</v>
      </c>
      <c r="C401" s="3" t="s">
        <v>516</v>
      </c>
    </row>
    <row r="402" spans="1:3" x14ac:dyDescent="0.25">
      <c r="A402" s="4" t="str">
        <f t="shared" si="24"/>
        <v>CL52426</v>
      </c>
      <c r="B402" s="4" t="s">
        <v>58</v>
      </c>
      <c r="C402" s="3" t="s">
        <v>517</v>
      </c>
    </row>
    <row r="403" spans="1:3" x14ac:dyDescent="0.25">
      <c r="A403" s="4" t="str">
        <f t="shared" si="24"/>
        <v>CL52426</v>
      </c>
      <c r="B403" s="4" t="s">
        <v>59</v>
      </c>
      <c r="C403" s="3" t="s">
        <v>518</v>
      </c>
    </row>
    <row r="404" spans="1:3" x14ac:dyDescent="0.25">
      <c r="A404" s="4" t="str">
        <f t="shared" si="24"/>
        <v>CL52426</v>
      </c>
      <c r="B404" s="4" t="s">
        <v>60</v>
      </c>
      <c r="C404" s="3" t="s">
        <v>510</v>
      </c>
    </row>
    <row r="405" spans="1:3" x14ac:dyDescent="0.25">
      <c r="A405" s="4" t="str">
        <f t="shared" si="24"/>
        <v>CL52426</v>
      </c>
      <c r="B405" s="4" t="s">
        <v>125</v>
      </c>
      <c r="C405" s="3" t="s">
        <v>519</v>
      </c>
    </row>
    <row r="406" spans="1:3" x14ac:dyDescent="0.25">
      <c r="A406" s="4" t="str">
        <f t="shared" si="24"/>
        <v>CL52426</v>
      </c>
      <c r="B406" s="4" t="s">
        <v>126</v>
      </c>
      <c r="C406" s="3" t="s">
        <v>520</v>
      </c>
    </row>
    <row r="407" spans="1:3" x14ac:dyDescent="0.25">
      <c r="A407" s="4" t="str">
        <f t="shared" si="24"/>
        <v>CL52426</v>
      </c>
      <c r="B407" s="4" t="s">
        <v>127</v>
      </c>
      <c r="C407" s="3" t="s">
        <v>521</v>
      </c>
    </row>
    <row r="408" spans="1:3" x14ac:dyDescent="0.25">
      <c r="A408" s="4" t="str">
        <f t="shared" si="24"/>
        <v>CL52426</v>
      </c>
      <c r="B408" s="4" t="s">
        <v>128</v>
      </c>
      <c r="C408" s="3" t="s">
        <v>522</v>
      </c>
    </row>
    <row r="409" spans="1:3" x14ac:dyDescent="0.25">
      <c r="A409" s="4" t="str">
        <f t="shared" si="24"/>
        <v>CL52426</v>
      </c>
      <c r="B409" s="4" t="s">
        <v>129</v>
      </c>
      <c r="C409" s="3" t="s">
        <v>523</v>
      </c>
    </row>
    <row r="410" spans="1:3" x14ac:dyDescent="0.25">
      <c r="A410" s="4" t="str">
        <f t="shared" si="24"/>
        <v>CL52426</v>
      </c>
      <c r="B410" s="4" t="s">
        <v>130</v>
      </c>
      <c r="C410" s="3" t="s">
        <v>519</v>
      </c>
    </row>
    <row r="411" spans="1:3" x14ac:dyDescent="0.25">
      <c r="A411" s="4" t="s">
        <v>13</v>
      </c>
      <c r="B411" s="4" t="s">
        <v>131</v>
      </c>
      <c r="C411" s="3" t="s">
        <v>524</v>
      </c>
    </row>
    <row r="412" spans="1:3" x14ac:dyDescent="0.25">
      <c r="A412" s="4" t="str">
        <f t="shared" ref="A412:A428" si="25">A411</f>
        <v>CL55399</v>
      </c>
      <c r="B412" s="4" t="s">
        <v>132</v>
      </c>
      <c r="C412" s="3" t="s">
        <v>525</v>
      </c>
    </row>
    <row r="413" spans="1:3" x14ac:dyDescent="0.25">
      <c r="A413" s="4" t="str">
        <f t="shared" si="25"/>
        <v>CL55399</v>
      </c>
      <c r="B413" s="4" t="s">
        <v>118</v>
      </c>
      <c r="C413" s="3" t="s">
        <v>526</v>
      </c>
    </row>
    <row r="414" spans="1:3" x14ac:dyDescent="0.25">
      <c r="A414" s="4" t="str">
        <f t="shared" si="25"/>
        <v>CL55399</v>
      </c>
      <c r="B414" s="4" t="s">
        <v>119</v>
      </c>
      <c r="C414" s="3" t="s">
        <v>527</v>
      </c>
    </row>
    <row r="415" spans="1:3" x14ac:dyDescent="0.25">
      <c r="A415" s="4" t="str">
        <f t="shared" si="25"/>
        <v>CL55399</v>
      </c>
      <c r="B415" s="4" t="s">
        <v>120</v>
      </c>
      <c r="C415" s="3" t="s">
        <v>222</v>
      </c>
    </row>
    <row r="416" spans="1:3" x14ac:dyDescent="0.25">
      <c r="A416" s="4" t="str">
        <f t="shared" si="25"/>
        <v>CL55399</v>
      </c>
      <c r="B416" s="4" t="s">
        <v>121</v>
      </c>
      <c r="C416" s="3" t="s">
        <v>528</v>
      </c>
    </row>
    <row r="417" spans="1:3" x14ac:dyDescent="0.25">
      <c r="A417" s="4" t="str">
        <f t="shared" si="25"/>
        <v>CL55399</v>
      </c>
      <c r="B417" s="4" t="s">
        <v>122</v>
      </c>
      <c r="C417" s="3" t="s">
        <v>529</v>
      </c>
    </row>
    <row r="418" spans="1:3" x14ac:dyDescent="0.25">
      <c r="A418" s="4" t="str">
        <f t="shared" si="25"/>
        <v>CL55399</v>
      </c>
      <c r="B418" s="4" t="s">
        <v>123</v>
      </c>
      <c r="C418" s="3" t="s">
        <v>530</v>
      </c>
    </row>
    <row r="419" spans="1:3" x14ac:dyDescent="0.25">
      <c r="A419" s="4" t="str">
        <f t="shared" si="25"/>
        <v>CL55399</v>
      </c>
      <c r="B419" s="4" t="s">
        <v>124</v>
      </c>
      <c r="C419" s="3" t="s">
        <v>531</v>
      </c>
    </row>
    <row r="420" spans="1:3" x14ac:dyDescent="0.25">
      <c r="A420" s="4" t="str">
        <f t="shared" si="25"/>
        <v>CL55399</v>
      </c>
      <c r="B420" s="4" t="s">
        <v>58</v>
      </c>
      <c r="C420" s="3" t="s">
        <v>532</v>
      </c>
    </row>
    <row r="421" spans="1:3" x14ac:dyDescent="0.25">
      <c r="A421" s="4" t="str">
        <f t="shared" si="25"/>
        <v>CL55399</v>
      </c>
      <c r="B421" s="4" t="s">
        <v>59</v>
      </c>
      <c r="C421" s="3" t="s">
        <v>533</v>
      </c>
    </row>
    <row r="422" spans="1:3" x14ac:dyDescent="0.25">
      <c r="A422" s="4" t="str">
        <f t="shared" si="25"/>
        <v>CL55399</v>
      </c>
      <c r="B422" s="4" t="s">
        <v>60</v>
      </c>
      <c r="C422" s="3" t="s">
        <v>534</v>
      </c>
    </row>
    <row r="423" spans="1:3" x14ac:dyDescent="0.25">
      <c r="A423" s="4" t="str">
        <f t="shared" si="25"/>
        <v>CL55399</v>
      </c>
      <c r="B423" s="4" t="s">
        <v>125</v>
      </c>
      <c r="C423" s="3" t="s">
        <v>535</v>
      </c>
    </row>
    <row r="424" spans="1:3" x14ac:dyDescent="0.25">
      <c r="A424" s="4" t="str">
        <f t="shared" si="25"/>
        <v>CL55399</v>
      </c>
      <c r="B424" s="4" t="s">
        <v>126</v>
      </c>
      <c r="C424" s="3" t="s">
        <v>403</v>
      </c>
    </row>
    <row r="425" spans="1:3" x14ac:dyDescent="0.25">
      <c r="A425" s="4" t="str">
        <f t="shared" si="25"/>
        <v>CL55399</v>
      </c>
      <c r="B425" s="4" t="s">
        <v>127</v>
      </c>
      <c r="C425" s="3" t="s">
        <v>536</v>
      </c>
    </row>
    <row r="426" spans="1:3" x14ac:dyDescent="0.25">
      <c r="A426" s="4" t="str">
        <f t="shared" si="25"/>
        <v>CL55399</v>
      </c>
      <c r="B426" s="4" t="s">
        <v>128</v>
      </c>
      <c r="C426" s="3" t="s">
        <v>84</v>
      </c>
    </row>
    <row r="427" spans="1:3" x14ac:dyDescent="0.25">
      <c r="A427" s="4" t="str">
        <f t="shared" si="25"/>
        <v>CL55399</v>
      </c>
      <c r="B427" s="4" t="s">
        <v>129</v>
      </c>
      <c r="C427" s="3" t="s">
        <v>537</v>
      </c>
    </row>
    <row r="428" spans="1:3" x14ac:dyDescent="0.25">
      <c r="A428" s="4" t="str">
        <f t="shared" si="25"/>
        <v>CL55399</v>
      </c>
      <c r="B428" s="4" t="s">
        <v>130</v>
      </c>
      <c r="C428" s="3" t="s">
        <v>78</v>
      </c>
    </row>
    <row r="429" spans="1:3" x14ac:dyDescent="0.25">
      <c r="A429" s="4" t="s">
        <v>48</v>
      </c>
      <c r="B429" s="4" t="s">
        <v>131</v>
      </c>
      <c r="C429" s="3" t="s">
        <v>538</v>
      </c>
    </row>
    <row r="430" spans="1:3" x14ac:dyDescent="0.25">
      <c r="A430" s="4" t="str">
        <f t="shared" ref="A430:A446" si="26">A429</f>
        <v>CL57593</v>
      </c>
      <c r="B430" s="4" t="s">
        <v>132</v>
      </c>
      <c r="C430" s="3" t="s">
        <v>539</v>
      </c>
    </row>
    <row r="431" spans="1:3" x14ac:dyDescent="0.25">
      <c r="A431" s="4" t="str">
        <f t="shared" si="26"/>
        <v>CL57593</v>
      </c>
      <c r="B431" s="4" t="s">
        <v>118</v>
      </c>
      <c r="C431" s="3" t="s">
        <v>540</v>
      </c>
    </row>
    <row r="432" spans="1:3" x14ac:dyDescent="0.25">
      <c r="A432" s="4" t="str">
        <f t="shared" si="26"/>
        <v>CL57593</v>
      </c>
      <c r="B432" s="4" t="s">
        <v>119</v>
      </c>
      <c r="C432" s="3" t="s">
        <v>541</v>
      </c>
    </row>
    <row r="433" spans="1:3" x14ac:dyDescent="0.25">
      <c r="A433" s="4" t="str">
        <f t="shared" si="26"/>
        <v>CL57593</v>
      </c>
      <c r="B433" s="4" t="s">
        <v>120</v>
      </c>
      <c r="C433" s="3" t="s">
        <v>542</v>
      </c>
    </row>
    <row r="434" spans="1:3" x14ac:dyDescent="0.25">
      <c r="A434" s="4" t="str">
        <f t="shared" si="26"/>
        <v>CL57593</v>
      </c>
      <c r="B434" s="4" t="s">
        <v>121</v>
      </c>
      <c r="C434" s="3" t="s">
        <v>543</v>
      </c>
    </row>
    <row r="435" spans="1:3" x14ac:dyDescent="0.25">
      <c r="A435" s="4" t="str">
        <f t="shared" si="26"/>
        <v>CL57593</v>
      </c>
      <c r="B435" s="4" t="s">
        <v>122</v>
      </c>
      <c r="C435" s="3" t="s">
        <v>544</v>
      </c>
    </row>
    <row r="436" spans="1:3" x14ac:dyDescent="0.25">
      <c r="A436" s="4" t="str">
        <f t="shared" si="26"/>
        <v>CL57593</v>
      </c>
      <c r="B436" s="4" t="s">
        <v>123</v>
      </c>
      <c r="C436" s="3" t="s">
        <v>545</v>
      </c>
    </row>
    <row r="437" spans="1:3" x14ac:dyDescent="0.25">
      <c r="A437" s="4" t="str">
        <f t="shared" si="26"/>
        <v>CL57593</v>
      </c>
      <c r="B437" s="4" t="s">
        <v>124</v>
      </c>
      <c r="C437" s="3" t="s">
        <v>546</v>
      </c>
    </row>
    <row r="438" spans="1:3" x14ac:dyDescent="0.25">
      <c r="A438" s="4" t="str">
        <f t="shared" si="26"/>
        <v>CL57593</v>
      </c>
      <c r="B438" s="4" t="s">
        <v>58</v>
      </c>
      <c r="C438" s="3" t="s">
        <v>544</v>
      </c>
    </row>
    <row r="439" spans="1:3" x14ac:dyDescent="0.25">
      <c r="A439" s="4" t="str">
        <f t="shared" si="26"/>
        <v>CL57593</v>
      </c>
      <c r="B439" s="4" t="s">
        <v>59</v>
      </c>
      <c r="C439" s="3" t="s">
        <v>538</v>
      </c>
    </row>
    <row r="440" spans="1:3" x14ac:dyDescent="0.25">
      <c r="A440" s="4" t="str">
        <f t="shared" si="26"/>
        <v>CL57593</v>
      </c>
      <c r="B440" s="4" t="s">
        <v>60</v>
      </c>
      <c r="C440" s="3" t="s">
        <v>543</v>
      </c>
    </row>
    <row r="441" spans="1:3" x14ac:dyDescent="0.25">
      <c r="A441" s="4" t="str">
        <f t="shared" si="26"/>
        <v>CL57593</v>
      </c>
      <c r="B441" s="4" t="s">
        <v>125</v>
      </c>
      <c r="C441" s="3" t="s">
        <v>547</v>
      </c>
    </row>
    <row r="442" spans="1:3" x14ac:dyDescent="0.25">
      <c r="A442" s="4" t="str">
        <f t="shared" si="26"/>
        <v>CL57593</v>
      </c>
      <c r="B442" s="4" t="s">
        <v>126</v>
      </c>
      <c r="C442" s="3" t="s">
        <v>548</v>
      </c>
    </row>
    <row r="443" spans="1:3" x14ac:dyDescent="0.25">
      <c r="A443" s="4" t="str">
        <f t="shared" si="26"/>
        <v>CL57593</v>
      </c>
      <c r="B443" s="4" t="s">
        <v>127</v>
      </c>
      <c r="C443" s="3" t="s">
        <v>549</v>
      </c>
    </row>
    <row r="444" spans="1:3" x14ac:dyDescent="0.25">
      <c r="A444" s="4" t="str">
        <f t="shared" si="26"/>
        <v>CL57593</v>
      </c>
      <c r="B444" s="4" t="s">
        <v>128</v>
      </c>
      <c r="C444" s="3" t="s">
        <v>550</v>
      </c>
    </row>
    <row r="445" spans="1:3" x14ac:dyDescent="0.25">
      <c r="A445" s="4" t="str">
        <f t="shared" si="26"/>
        <v>CL57593</v>
      </c>
      <c r="B445" s="4" t="s">
        <v>129</v>
      </c>
      <c r="C445" s="3" t="s">
        <v>551</v>
      </c>
    </row>
    <row r="446" spans="1:3" x14ac:dyDescent="0.25">
      <c r="A446" s="4" t="str">
        <f t="shared" si="26"/>
        <v>CL57593</v>
      </c>
      <c r="B446" s="4" t="s">
        <v>130</v>
      </c>
      <c r="C446" s="3" t="s">
        <v>552</v>
      </c>
    </row>
    <row r="447" spans="1:3" x14ac:dyDescent="0.25">
      <c r="A447" s="4" t="s">
        <v>24</v>
      </c>
      <c r="B447" s="4" t="s">
        <v>131</v>
      </c>
      <c r="C447" s="3" t="s">
        <v>553</v>
      </c>
    </row>
    <row r="448" spans="1:3" x14ac:dyDescent="0.25">
      <c r="A448" s="4" t="str">
        <f t="shared" ref="A448:A464" si="27">A447</f>
        <v>CL60563</v>
      </c>
      <c r="B448" s="4" t="s">
        <v>132</v>
      </c>
      <c r="C448" s="3" t="s">
        <v>554</v>
      </c>
    </row>
    <row r="449" spans="1:3" x14ac:dyDescent="0.25">
      <c r="A449" s="4" t="str">
        <f t="shared" si="27"/>
        <v>CL60563</v>
      </c>
      <c r="B449" s="4" t="s">
        <v>118</v>
      </c>
      <c r="C449" s="3" t="s">
        <v>554</v>
      </c>
    </row>
    <row r="450" spans="1:3" x14ac:dyDescent="0.25">
      <c r="A450" s="4" t="str">
        <f t="shared" si="27"/>
        <v>CL60563</v>
      </c>
      <c r="B450" s="4" t="s">
        <v>119</v>
      </c>
      <c r="C450" s="3" t="s">
        <v>555</v>
      </c>
    </row>
    <row r="451" spans="1:3" x14ac:dyDescent="0.25">
      <c r="A451" s="4" t="str">
        <f t="shared" si="27"/>
        <v>CL60563</v>
      </c>
      <c r="B451" s="4" t="s">
        <v>120</v>
      </c>
      <c r="C451" s="3" t="s">
        <v>556</v>
      </c>
    </row>
    <row r="452" spans="1:3" x14ac:dyDescent="0.25">
      <c r="A452" s="4" t="str">
        <f t="shared" si="27"/>
        <v>CL60563</v>
      </c>
      <c r="B452" s="4" t="s">
        <v>121</v>
      </c>
      <c r="C452" s="3" t="s">
        <v>557</v>
      </c>
    </row>
    <row r="453" spans="1:3" x14ac:dyDescent="0.25">
      <c r="A453" s="4" t="str">
        <f t="shared" si="27"/>
        <v>CL60563</v>
      </c>
      <c r="B453" s="4" t="s">
        <v>122</v>
      </c>
      <c r="C453" s="3" t="s">
        <v>558</v>
      </c>
    </row>
    <row r="454" spans="1:3" x14ac:dyDescent="0.25">
      <c r="A454" s="4" t="str">
        <f t="shared" si="27"/>
        <v>CL60563</v>
      </c>
      <c r="B454" s="4" t="s">
        <v>123</v>
      </c>
      <c r="C454" s="3" t="s">
        <v>559</v>
      </c>
    </row>
    <row r="455" spans="1:3" x14ac:dyDescent="0.25">
      <c r="A455" s="4" t="str">
        <f t="shared" si="27"/>
        <v>CL60563</v>
      </c>
      <c r="B455" s="4" t="s">
        <v>124</v>
      </c>
      <c r="C455" s="3" t="s">
        <v>560</v>
      </c>
    </row>
    <row r="456" spans="1:3" x14ac:dyDescent="0.25">
      <c r="A456" s="4" t="str">
        <f t="shared" si="27"/>
        <v>CL60563</v>
      </c>
      <c r="B456" s="4" t="s">
        <v>58</v>
      </c>
      <c r="C456" s="3" t="s">
        <v>561</v>
      </c>
    </row>
    <row r="457" spans="1:3" x14ac:dyDescent="0.25">
      <c r="A457" s="4" t="str">
        <f t="shared" si="27"/>
        <v>CL60563</v>
      </c>
      <c r="B457" s="4" t="s">
        <v>59</v>
      </c>
      <c r="C457" s="3" t="s">
        <v>562</v>
      </c>
    </row>
    <row r="458" spans="1:3" x14ac:dyDescent="0.25">
      <c r="A458" s="4" t="str">
        <f t="shared" si="27"/>
        <v>CL60563</v>
      </c>
      <c r="B458" s="4" t="s">
        <v>60</v>
      </c>
      <c r="C458" s="3" t="s">
        <v>563</v>
      </c>
    </row>
    <row r="459" spans="1:3" x14ac:dyDescent="0.25">
      <c r="A459" s="4" t="str">
        <f t="shared" si="27"/>
        <v>CL60563</v>
      </c>
      <c r="B459" s="4" t="s">
        <v>125</v>
      </c>
      <c r="C459" s="3" t="s">
        <v>564</v>
      </c>
    </row>
    <row r="460" spans="1:3" x14ac:dyDescent="0.25">
      <c r="A460" s="4" t="str">
        <f t="shared" si="27"/>
        <v>CL60563</v>
      </c>
      <c r="B460" s="4" t="s">
        <v>126</v>
      </c>
      <c r="C460" s="3" t="s">
        <v>565</v>
      </c>
    </row>
    <row r="461" spans="1:3" x14ac:dyDescent="0.25">
      <c r="A461" s="4" t="str">
        <f t="shared" si="27"/>
        <v>CL60563</v>
      </c>
      <c r="B461" s="4" t="s">
        <v>127</v>
      </c>
      <c r="C461" s="3" t="s">
        <v>566</v>
      </c>
    </row>
    <row r="462" spans="1:3" x14ac:dyDescent="0.25">
      <c r="A462" s="4" t="str">
        <f t="shared" si="27"/>
        <v>CL60563</v>
      </c>
      <c r="B462" s="4" t="s">
        <v>128</v>
      </c>
      <c r="C462" s="3" t="s">
        <v>93</v>
      </c>
    </row>
    <row r="463" spans="1:3" x14ac:dyDescent="0.25">
      <c r="A463" s="4" t="str">
        <f t="shared" si="27"/>
        <v>CL60563</v>
      </c>
      <c r="B463" s="4" t="s">
        <v>129</v>
      </c>
      <c r="C463" s="3" t="s">
        <v>111</v>
      </c>
    </row>
    <row r="464" spans="1:3" x14ac:dyDescent="0.25">
      <c r="A464" s="4" t="str">
        <f t="shared" si="27"/>
        <v>CL60563</v>
      </c>
      <c r="B464" s="4" t="s">
        <v>130</v>
      </c>
      <c r="C464" s="3" t="s">
        <v>199</v>
      </c>
    </row>
    <row r="465" spans="1:3" x14ac:dyDescent="0.25">
      <c r="A465" s="4" t="s">
        <v>52</v>
      </c>
      <c r="B465" s="4" t="s">
        <v>131</v>
      </c>
      <c r="C465" s="3" t="s">
        <v>567</v>
      </c>
    </row>
    <row r="466" spans="1:3" x14ac:dyDescent="0.25">
      <c r="A466" s="4" t="str">
        <f t="shared" ref="A466:A482" si="28">A465</f>
        <v>CL61534</v>
      </c>
      <c r="B466" s="4" t="s">
        <v>132</v>
      </c>
      <c r="C466" s="3" t="s">
        <v>568</v>
      </c>
    </row>
    <row r="467" spans="1:3" x14ac:dyDescent="0.25">
      <c r="A467" s="4" t="str">
        <f t="shared" si="28"/>
        <v>CL61534</v>
      </c>
      <c r="B467" s="4" t="s">
        <v>118</v>
      </c>
      <c r="C467" s="3" t="s">
        <v>569</v>
      </c>
    </row>
    <row r="468" spans="1:3" x14ac:dyDescent="0.25">
      <c r="A468" s="4" t="str">
        <f t="shared" si="28"/>
        <v>CL61534</v>
      </c>
      <c r="B468" s="4" t="s">
        <v>119</v>
      </c>
      <c r="C468" s="3" t="s">
        <v>570</v>
      </c>
    </row>
    <row r="469" spans="1:3" x14ac:dyDescent="0.25">
      <c r="A469" s="4" t="str">
        <f t="shared" si="28"/>
        <v>CL61534</v>
      </c>
      <c r="B469" s="4" t="s">
        <v>120</v>
      </c>
      <c r="C469" s="3" t="s">
        <v>571</v>
      </c>
    </row>
    <row r="470" spans="1:3" x14ac:dyDescent="0.25">
      <c r="A470" s="4" t="str">
        <f t="shared" si="28"/>
        <v>CL61534</v>
      </c>
      <c r="B470" s="4" t="s">
        <v>121</v>
      </c>
      <c r="C470" s="3" t="s">
        <v>572</v>
      </c>
    </row>
    <row r="471" spans="1:3" x14ac:dyDescent="0.25">
      <c r="A471" s="4" t="str">
        <f t="shared" si="28"/>
        <v>CL61534</v>
      </c>
      <c r="B471" s="4" t="s">
        <v>122</v>
      </c>
      <c r="C471" s="3" t="s">
        <v>573</v>
      </c>
    </row>
    <row r="472" spans="1:3" x14ac:dyDescent="0.25">
      <c r="A472" s="4" t="str">
        <f t="shared" si="28"/>
        <v>CL61534</v>
      </c>
      <c r="B472" s="4" t="s">
        <v>123</v>
      </c>
      <c r="C472" s="3" t="s">
        <v>574</v>
      </c>
    </row>
    <row r="473" spans="1:3" x14ac:dyDescent="0.25">
      <c r="A473" s="4" t="str">
        <f t="shared" si="28"/>
        <v>CL61534</v>
      </c>
      <c r="B473" s="4" t="s">
        <v>124</v>
      </c>
      <c r="C473" s="3" t="s">
        <v>575</v>
      </c>
    </row>
    <row r="474" spans="1:3" x14ac:dyDescent="0.25">
      <c r="A474" s="4" t="str">
        <f t="shared" si="28"/>
        <v>CL61534</v>
      </c>
      <c r="B474" s="4" t="s">
        <v>58</v>
      </c>
      <c r="C474" s="3" t="s">
        <v>576</v>
      </c>
    </row>
    <row r="475" spans="1:3" x14ac:dyDescent="0.25">
      <c r="A475" s="4" t="str">
        <f t="shared" si="28"/>
        <v>CL61534</v>
      </c>
      <c r="B475" s="4" t="s">
        <v>59</v>
      </c>
      <c r="C475" s="3" t="s">
        <v>577</v>
      </c>
    </row>
    <row r="476" spans="1:3" x14ac:dyDescent="0.25">
      <c r="A476" s="4" t="str">
        <f t="shared" si="28"/>
        <v>CL61534</v>
      </c>
      <c r="B476" s="4" t="s">
        <v>60</v>
      </c>
      <c r="C476" s="3" t="s">
        <v>578</v>
      </c>
    </row>
    <row r="477" spans="1:3" x14ac:dyDescent="0.25">
      <c r="A477" s="4" t="str">
        <f t="shared" si="28"/>
        <v>CL61534</v>
      </c>
      <c r="B477" s="4" t="s">
        <v>125</v>
      </c>
      <c r="C477" s="3" t="s">
        <v>579</v>
      </c>
    </row>
    <row r="478" spans="1:3" x14ac:dyDescent="0.25">
      <c r="A478" s="4" t="str">
        <f t="shared" si="28"/>
        <v>CL61534</v>
      </c>
      <c r="B478" s="4" t="s">
        <v>126</v>
      </c>
      <c r="C478" s="3" t="s">
        <v>580</v>
      </c>
    </row>
    <row r="479" spans="1:3" x14ac:dyDescent="0.25">
      <c r="A479" s="4" t="str">
        <f t="shared" si="28"/>
        <v>CL61534</v>
      </c>
      <c r="B479" s="4" t="s">
        <v>127</v>
      </c>
      <c r="C479" s="3" t="s">
        <v>581</v>
      </c>
    </row>
    <row r="480" spans="1:3" x14ac:dyDescent="0.25">
      <c r="A480" s="4" t="str">
        <f t="shared" si="28"/>
        <v>CL61534</v>
      </c>
      <c r="B480" s="4" t="s">
        <v>128</v>
      </c>
      <c r="C480" s="3" t="s">
        <v>582</v>
      </c>
    </row>
    <row r="481" spans="1:3" x14ac:dyDescent="0.25">
      <c r="A481" s="4" t="str">
        <f t="shared" si="28"/>
        <v>CL61534</v>
      </c>
      <c r="B481" s="4" t="s">
        <v>129</v>
      </c>
      <c r="C481" s="3" t="s">
        <v>583</v>
      </c>
    </row>
    <row r="482" spans="1:3" x14ac:dyDescent="0.25">
      <c r="A482" s="4" t="str">
        <f t="shared" si="28"/>
        <v>CL61534</v>
      </c>
      <c r="B482" s="4" t="s">
        <v>130</v>
      </c>
      <c r="C482" s="3" t="s">
        <v>584</v>
      </c>
    </row>
    <row r="483" spans="1:3" x14ac:dyDescent="0.25">
      <c r="A483" s="4" t="s">
        <v>37</v>
      </c>
      <c r="B483" s="4" t="s">
        <v>131</v>
      </c>
      <c r="C483" s="3" t="s">
        <v>585</v>
      </c>
    </row>
    <row r="484" spans="1:3" x14ac:dyDescent="0.25">
      <c r="A484" s="4" t="str">
        <f t="shared" ref="A484:A498" si="29">A483</f>
        <v>CL64939</v>
      </c>
      <c r="B484" s="4" t="s">
        <v>132</v>
      </c>
      <c r="C484" s="3" t="s">
        <v>586</v>
      </c>
    </row>
    <row r="485" spans="1:3" x14ac:dyDescent="0.25">
      <c r="A485" s="4" t="str">
        <f t="shared" si="29"/>
        <v>CL64939</v>
      </c>
      <c r="B485" s="4" t="s">
        <v>118</v>
      </c>
      <c r="C485" s="3" t="s">
        <v>587</v>
      </c>
    </row>
    <row r="486" spans="1:3" x14ac:dyDescent="0.25">
      <c r="A486" s="4" t="str">
        <f t="shared" si="29"/>
        <v>CL64939</v>
      </c>
      <c r="B486" s="4" t="s">
        <v>119</v>
      </c>
      <c r="C486" s="3" t="s">
        <v>110</v>
      </c>
    </row>
    <row r="487" spans="1:3" x14ac:dyDescent="0.25">
      <c r="A487" s="4" t="str">
        <f t="shared" si="29"/>
        <v>CL64939</v>
      </c>
      <c r="B487" s="4" t="s">
        <v>120</v>
      </c>
      <c r="C487" s="3" t="s">
        <v>588</v>
      </c>
    </row>
    <row r="488" spans="1:3" x14ac:dyDescent="0.25">
      <c r="A488" s="4" t="str">
        <f t="shared" si="29"/>
        <v>CL64939</v>
      </c>
      <c r="B488" s="4" t="s">
        <v>121</v>
      </c>
      <c r="C488" s="3" t="s">
        <v>108</v>
      </c>
    </row>
    <row r="489" spans="1:3" x14ac:dyDescent="0.25">
      <c r="A489" s="4" t="str">
        <f t="shared" si="29"/>
        <v>CL64939</v>
      </c>
      <c r="B489" s="4" t="s">
        <v>122</v>
      </c>
      <c r="C489" s="3" t="s">
        <v>274</v>
      </c>
    </row>
    <row r="490" spans="1:3" x14ac:dyDescent="0.25">
      <c r="A490" s="4" t="str">
        <f t="shared" si="29"/>
        <v>CL64939</v>
      </c>
      <c r="B490" s="4" t="s">
        <v>123</v>
      </c>
      <c r="C490" s="3" t="s">
        <v>589</v>
      </c>
    </row>
    <row r="491" spans="1:3" x14ac:dyDescent="0.25">
      <c r="A491" s="4" t="str">
        <f t="shared" si="29"/>
        <v>CL64939</v>
      </c>
      <c r="B491" s="4" t="s">
        <v>124</v>
      </c>
      <c r="C491" s="3" t="s">
        <v>204</v>
      </c>
    </row>
    <row r="492" spans="1:3" x14ac:dyDescent="0.25">
      <c r="A492" s="4" t="str">
        <f t="shared" si="29"/>
        <v>CL64939</v>
      </c>
      <c r="B492" s="4" t="s">
        <v>58</v>
      </c>
      <c r="C492" s="3" t="s">
        <v>264</v>
      </c>
    </row>
    <row r="493" spans="1:3" x14ac:dyDescent="0.25">
      <c r="A493" s="4" t="str">
        <f t="shared" si="29"/>
        <v>CL64939</v>
      </c>
      <c r="B493" s="4" t="s">
        <v>59</v>
      </c>
      <c r="C493" s="3" t="s">
        <v>590</v>
      </c>
    </row>
    <row r="494" spans="1:3" x14ac:dyDescent="0.25">
      <c r="A494" s="4" t="str">
        <f t="shared" si="29"/>
        <v>CL64939</v>
      </c>
      <c r="B494" s="4" t="s">
        <v>60</v>
      </c>
      <c r="C494" s="3" t="s">
        <v>108</v>
      </c>
    </row>
    <row r="495" spans="1:3" x14ac:dyDescent="0.25">
      <c r="A495" s="4" t="str">
        <f t="shared" si="29"/>
        <v>CL64939</v>
      </c>
      <c r="B495" s="4" t="s">
        <v>127</v>
      </c>
      <c r="C495" s="3" t="s">
        <v>591</v>
      </c>
    </row>
    <row r="496" spans="1:3" x14ac:dyDescent="0.25">
      <c r="A496" s="4" t="str">
        <f t="shared" si="29"/>
        <v>CL64939</v>
      </c>
      <c r="B496" s="4" t="s">
        <v>128</v>
      </c>
      <c r="C496" s="3" t="s">
        <v>592</v>
      </c>
    </row>
    <row r="497" spans="1:3" x14ac:dyDescent="0.25">
      <c r="A497" s="4" t="str">
        <f t="shared" si="29"/>
        <v>CL64939</v>
      </c>
      <c r="B497" s="4" t="s">
        <v>129</v>
      </c>
      <c r="C497" s="3" t="s">
        <v>593</v>
      </c>
    </row>
    <row r="498" spans="1:3" x14ac:dyDescent="0.25">
      <c r="A498" s="4" t="str">
        <f t="shared" si="29"/>
        <v>CL64939</v>
      </c>
      <c r="B498" s="4" t="s">
        <v>130</v>
      </c>
      <c r="C498" s="3" t="s">
        <v>594</v>
      </c>
    </row>
    <row r="499" spans="1:3" x14ac:dyDescent="0.25">
      <c r="A499" s="4" t="s">
        <v>11</v>
      </c>
      <c r="B499" s="4" t="s">
        <v>131</v>
      </c>
      <c r="C499" s="3" t="s">
        <v>595</v>
      </c>
    </row>
    <row r="500" spans="1:3" x14ac:dyDescent="0.25">
      <c r="A500" s="4" t="str">
        <f t="shared" ref="A500:A516" si="30">A499</f>
        <v>CL67438</v>
      </c>
      <c r="B500" s="4" t="s">
        <v>132</v>
      </c>
      <c r="C500" s="3" t="s">
        <v>596</v>
      </c>
    </row>
    <row r="501" spans="1:3" x14ac:dyDescent="0.25">
      <c r="A501" s="4" t="str">
        <f t="shared" si="30"/>
        <v>CL67438</v>
      </c>
      <c r="B501" s="4" t="s">
        <v>118</v>
      </c>
      <c r="C501" s="3" t="s">
        <v>597</v>
      </c>
    </row>
    <row r="502" spans="1:3" x14ac:dyDescent="0.25">
      <c r="A502" s="4" t="str">
        <f t="shared" si="30"/>
        <v>CL67438</v>
      </c>
      <c r="B502" s="4" t="s">
        <v>119</v>
      </c>
      <c r="C502" s="3" t="s">
        <v>534</v>
      </c>
    </row>
    <row r="503" spans="1:3" x14ac:dyDescent="0.25">
      <c r="A503" s="4" t="str">
        <f t="shared" si="30"/>
        <v>CL67438</v>
      </c>
      <c r="B503" s="4" t="s">
        <v>120</v>
      </c>
      <c r="C503" s="3" t="s">
        <v>598</v>
      </c>
    </row>
    <row r="504" spans="1:3" x14ac:dyDescent="0.25">
      <c r="A504" s="4" t="str">
        <f t="shared" si="30"/>
        <v>CL67438</v>
      </c>
      <c r="B504" s="4" t="s">
        <v>121</v>
      </c>
      <c r="C504" s="3" t="s">
        <v>599</v>
      </c>
    </row>
    <row r="505" spans="1:3" x14ac:dyDescent="0.25">
      <c r="A505" s="4" t="str">
        <f t="shared" si="30"/>
        <v>CL67438</v>
      </c>
      <c r="B505" s="4" t="s">
        <v>122</v>
      </c>
      <c r="C505" s="3" t="s">
        <v>600</v>
      </c>
    </row>
    <row r="506" spans="1:3" x14ac:dyDescent="0.25">
      <c r="A506" s="4" t="str">
        <f t="shared" si="30"/>
        <v>CL67438</v>
      </c>
      <c r="B506" s="4" t="s">
        <v>123</v>
      </c>
      <c r="C506" s="3" t="s">
        <v>601</v>
      </c>
    </row>
    <row r="507" spans="1:3" x14ac:dyDescent="0.25">
      <c r="A507" s="4" t="str">
        <f t="shared" si="30"/>
        <v>CL67438</v>
      </c>
      <c r="B507" s="4" t="s">
        <v>124</v>
      </c>
      <c r="C507" s="3" t="s">
        <v>602</v>
      </c>
    </row>
    <row r="508" spans="1:3" x14ac:dyDescent="0.25">
      <c r="A508" s="4" t="str">
        <f t="shared" si="30"/>
        <v>CL67438</v>
      </c>
      <c r="B508" s="4" t="s">
        <v>58</v>
      </c>
      <c r="C508" s="3" t="s">
        <v>531</v>
      </c>
    </row>
    <row r="509" spans="1:3" x14ac:dyDescent="0.25">
      <c r="A509" s="4" t="str">
        <f t="shared" si="30"/>
        <v>CL67438</v>
      </c>
      <c r="B509" s="4" t="s">
        <v>59</v>
      </c>
      <c r="C509" s="3" t="s">
        <v>603</v>
      </c>
    </row>
    <row r="510" spans="1:3" x14ac:dyDescent="0.25">
      <c r="A510" s="4" t="str">
        <f t="shared" si="30"/>
        <v>CL67438</v>
      </c>
      <c r="B510" s="4" t="s">
        <v>60</v>
      </c>
      <c r="C510" s="3" t="s">
        <v>599</v>
      </c>
    </row>
    <row r="511" spans="1:3" x14ac:dyDescent="0.25">
      <c r="A511" s="4" t="str">
        <f t="shared" si="30"/>
        <v>CL67438</v>
      </c>
      <c r="B511" s="4" t="s">
        <v>125</v>
      </c>
      <c r="C511" s="3" t="s">
        <v>604</v>
      </c>
    </row>
    <row r="512" spans="1:3" x14ac:dyDescent="0.25">
      <c r="A512" s="4" t="str">
        <f t="shared" si="30"/>
        <v>CL67438</v>
      </c>
      <c r="B512" s="4" t="s">
        <v>126</v>
      </c>
      <c r="C512" s="3" t="s">
        <v>598</v>
      </c>
    </row>
    <row r="513" spans="1:3" x14ac:dyDescent="0.25">
      <c r="A513" s="4" t="str">
        <f t="shared" si="30"/>
        <v>CL67438</v>
      </c>
      <c r="B513" s="4" t="s">
        <v>127</v>
      </c>
      <c r="C513" s="3" t="s">
        <v>471</v>
      </c>
    </row>
    <row r="514" spans="1:3" x14ac:dyDescent="0.25">
      <c r="A514" s="4" t="str">
        <f t="shared" si="30"/>
        <v>CL67438</v>
      </c>
      <c r="B514" s="4" t="s">
        <v>128</v>
      </c>
      <c r="C514" s="3" t="s">
        <v>312</v>
      </c>
    </row>
    <row r="515" spans="1:3" x14ac:dyDescent="0.25">
      <c r="A515" s="4" t="str">
        <f t="shared" si="30"/>
        <v>CL67438</v>
      </c>
      <c r="B515" s="4" t="s">
        <v>129</v>
      </c>
      <c r="C515" s="3" t="s">
        <v>596</v>
      </c>
    </row>
    <row r="516" spans="1:3" x14ac:dyDescent="0.25">
      <c r="A516" s="4" t="str">
        <f t="shared" si="30"/>
        <v>CL67438</v>
      </c>
      <c r="B516" s="4" t="s">
        <v>130</v>
      </c>
      <c r="C516" s="3" t="s">
        <v>605</v>
      </c>
    </row>
    <row r="517" spans="1:3" x14ac:dyDescent="0.25">
      <c r="A517" s="4" t="s">
        <v>7</v>
      </c>
      <c r="B517" s="4" t="s">
        <v>131</v>
      </c>
      <c r="C517" s="3" t="s">
        <v>606</v>
      </c>
    </row>
    <row r="518" spans="1:3" x14ac:dyDescent="0.25">
      <c r="A518" s="4" t="str">
        <f t="shared" ref="A518:A534" si="31">A517</f>
        <v>CL69323</v>
      </c>
      <c r="B518" s="4" t="s">
        <v>132</v>
      </c>
      <c r="C518" s="3" t="s">
        <v>607</v>
      </c>
    </row>
    <row r="519" spans="1:3" x14ac:dyDescent="0.25">
      <c r="A519" s="4" t="str">
        <f t="shared" si="31"/>
        <v>CL69323</v>
      </c>
      <c r="B519" s="4" t="s">
        <v>118</v>
      </c>
      <c r="C519" s="3" t="s">
        <v>608</v>
      </c>
    </row>
    <row r="520" spans="1:3" x14ac:dyDescent="0.25">
      <c r="A520" s="4" t="str">
        <f t="shared" si="31"/>
        <v>CL69323</v>
      </c>
      <c r="B520" s="4" t="s">
        <v>119</v>
      </c>
      <c r="C520" s="3" t="s">
        <v>609</v>
      </c>
    </row>
    <row r="521" spans="1:3" x14ac:dyDescent="0.25">
      <c r="A521" s="4" t="str">
        <f t="shared" si="31"/>
        <v>CL69323</v>
      </c>
      <c r="B521" s="4" t="s">
        <v>120</v>
      </c>
      <c r="C521" s="3" t="s">
        <v>610</v>
      </c>
    </row>
    <row r="522" spans="1:3" x14ac:dyDescent="0.25">
      <c r="A522" s="4" t="str">
        <f t="shared" si="31"/>
        <v>CL69323</v>
      </c>
      <c r="B522" s="4" t="s">
        <v>121</v>
      </c>
      <c r="C522" s="3" t="s">
        <v>611</v>
      </c>
    </row>
    <row r="523" spans="1:3" x14ac:dyDescent="0.25">
      <c r="A523" s="4" t="str">
        <f t="shared" si="31"/>
        <v>CL69323</v>
      </c>
      <c r="B523" s="4" t="s">
        <v>122</v>
      </c>
      <c r="C523" s="3" t="s">
        <v>612</v>
      </c>
    </row>
    <row r="524" spans="1:3" x14ac:dyDescent="0.25">
      <c r="A524" s="4" t="str">
        <f t="shared" si="31"/>
        <v>CL69323</v>
      </c>
      <c r="B524" s="4" t="s">
        <v>123</v>
      </c>
      <c r="C524" s="3" t="s">
        <v>318</v>
      </c>
    </row>
    <row r="525" spans="1:3" x14ac:dyDescent="0.25">
      <c r="A525" s="4" t="str">
        <f t="shared" si="31"/>
        <v>CL69323</v>
      </c>
      <c r="B525" s="4" t="s">
        <v>124</v>
      </c>
      <c r="C525" s="3" t="s">
        <v>613</v>
      </c>
    </row>
    <row r="526" spans="1:3" x14ac:dyDescent="0.25">
      <c r="A526" s="4" t="str">
        <f t="shared" si="31"/>
        <v>CL69323</v>
      </c>
      <c r="B526" s="4" t="s">
        <v>58</v>
      </c>
      <c r="C526" s="3" t="s">
        <v>614</v>
      </c>
    </row>
    <row r="527" spans="1:3" x14ac:dyDescent="0.25">
      <c r="A527" s="4" t="str">
        <f t="shared" si="31"/>
        <v>CL69323</v>
      </c>
      <c r="B527" s="4" t="s">
        <v>59</v>
      </c>
      <c r="C527" s="3" t="s">
        <v>408</v>
      </c>
    </row>
    <row r="528" spans="1:3" x14ac:dyDescent="0.25">
      <c r="A528" s="4" t="str">
        <f t="shared" si="31"/>
        <v>CL69323</v>
      </c>
      <c r="B528" s="4" t="s">
        <v>60</v>
      </c>
      <c r="C528" s="3" t="s">
        <v>615</v>
      </c>
    </row>
    <row r="529" spans="1:3" x14ac:dyDescent="0.25">
      <c r="A529" s="4" t="str">
        <f t="shared" si="31"/>
        <v>CL69323</v>
      </c>
      <c r="B529" s="4" t="s">
        <v>125</v>
      </c>
      <c r="C529" s="3" t="s">
        <v>616</v>
      </c>
    </row>
    <row r="530" spans="1:3" x14ac:dyDescent="0.25">
      <c r="A530" s="4" t="str">
        <f t="shared" si="31"/>
        <v>CL69323</v>
      </c>
      <c r="B530" s="4" t="s">
        <v>126</v>
      </c>
      <c r="C530" s="3" t="s">
        <v>617</v>
      </c>
    </row>
    <row r="531" spans="1:3" x14ac:dyDescent="0.25">
      <c r="A531" s="4" t="str">
        <f t="shared" si="31"/>
        <v>CL69323</v>
      </c>
      <c r="B531" s="4" t="s">
        <v>127</v>
      </c>
      <c r="C531" s="3" t="s">
        <v>618</v>
      </c>
    </row>
    <row r="532" spans="1:3" x14ac:dyDescent="0.25">
      <c r="A532" s="4" t="str">
        <f t="shared" si="31"/>
        <v>CL69323</v>
      </c>
      <c r="B532" s="4" t="s">
        <v>128</v>
      </c>
      <c r="C532" s="3" t="s">
        <v>619</v>
      </c>
    </row>
    <row r="533" spans="1:3" x14ac:dyDescent="0.25">
      <c r="A533" s="4" t="str">
        <f t="shared" si="31"/>
        <v>CL69323</v>
      </c>
      <c r="B533" s="4" t="s">
        <v>129</v>
      </c>
      <c r="C533" s="3" t="s">
        <v>620</v>
      </c>
    </row>
    <row r="534" spans="1:3" x14ac:dyDescent="0.25">
      <c r="A534" s="4" t="str">
        <f t="shared" si="31"/>
        <v>CL69323</v>
      </c>
      <c r="B534" s="4" t="s">
        <v>130</v>
      </c>
      <c r="C534" s="3" t="s">
        <v>621</v>
      </c>
    </row>
    <row r="535" spans="1:3" x14ac:dyDescent="0.25">
      <c r="A535" s="4" t="s">
        <v>31</v>
      </c>
      <c r="B535" s="4" t="s">
        <v>131</v>
      </c>
      <c r="C535" s="3" t="s">
        <v>622</v>
      </c>
    </row>
    <row r="536" spans="1:3" x14ac:dyDescent="0.25">
      <c r="A536" s="4" t="str">
        <f t="shared" ref="A536:A552" si="32">A535</f>
        <v>CL71409</v>
      </c>
      <c r="B536" s="4" t="s">
        <v>132</v>
      </c>
      <c r="C536" s="3" t="s">
        <v>623</v>
      </c>
    </row>
    <row r="537" spans="1:3" x14ac:dyDescent="0.25">
      <c r="A537" s="4" t="str">
        <f t="shared" si="32"/>
        <v>CL71409</v>
      </c>
      <c r="B537" s="4" t="s">
        <v>118</v>
      </c>
      <c r="C537" s="3" t="s">
        <v>624</v>
      </c>
    </row>
    <row r="538" spans="1:3" x14ac:dyDescent="0.25">
      <c r="A538" s="4" t="str">
        <f t="shared" si="32"/>
        <v>CL71409</v>
      </c>
      <c r="B538" s="4" t="s">
        <v>119</v>
      </c>
      <c r="C538" s="3" t="s">
        <v>625</v>
      </c>
    </row>
    <row r="539" spans="1:3" x14ac:dyDescent="0.25">
      <c r="A539" s="4" t="str">
        <f t="shared" si="32"/>
        <v>CL71409</v>
      </c>
      <c r="B539" s="4" t="s">
        <v>120</v>
      </c>
      <c r="C539" s="3" t="s">
        <v>626</v>
      </c>
    </row>
    <row r="540" spans="1:3" x14ac:dyDescent="0.25">
      <c r="A540" s="4" t="str">
        <f t="shared" si="32"/>
        <v>CL71409</v>
      </c>
      <c r="B540" s="4" t="s">
        <v>121</v>
      </c>
      <c r="C540" s="3" t="s">
        <v>627</v>
      </c>
    </row>
    <row r="541" spans="1:3" x14ac:dyDescent="0.25">
      <c r="A541" s="4" t="str">
        <f t="shared" si="32"/>
        <v>CL71409</v>
      </c>
      <c r="B541" s="4" t="s">
        <v>122</v>
      </c>
      <c r="C541" s="3" t="s">
        <v>628</v>
      </c>
    </row>
    <row r="542" spans="1:3" x14ac:dyDescent="0.25">
      <c r="A542" s="4" t="str">
        <f t="shared" si="32"/>
        <v>CL71409</v>
      </c>
      <c r="B542" s="4" t="s">
        <v>123</v>
      </c>
      <c r="C542" s="3" t="s">
        <v>263</v>
      </c>
    </row>
    <row r="543" spans="1:3" x14ac:dyDescent="0.25">
      <c r="A543" s="4" t="str">
        <f t="shared" si="32"/>
        <v>CL71409</v>
      </c>
      <c r="B543" s="4" t="s">
        <v>124</v>
      </c>
      <c r="C543" s="3" t="s">
        <v>629</v>
      </c>
    </row>
    <row r="544" spans="1:3" x14ac:dyDescent="0.25">
      <c r="A544" s="4" t="str">
        <f t="shared" si="32"/>
        <v>CL71409</v>
      </c>
      <c r="B544" s="4" t="s">
        <v>58</v>
      </c>
      <c r="C544" s="3" t="s">
        <v>630</v>
      </c>
    </row>
    <row r="545" spans="1:3" x14ac:dyDescent="0.25">
      <c r="A545" s="4" t="str">
        <f t="shared" si="32"/>
        <v>CL71409</v>
      </c>
      <c r="B545" s="4" t="s">
        <v>59</v>
      </c>
      <c r="C545" s="3" t="s">
        <v>622</v>
      </c>
    </row>
    <row r="546" spans="1:3" x14ac:dyDescent="0.25">
      <c r="A546" s="4" t="str">
        <f t="shared" si="32"/>
        <v>CL71409</v>
      </c>
      <c r="B546" s="4" t="s">
        <v>60</v>
      </c>
      <c r="C546" s="3" t="s">
        <v>517</v>
      </c>
    </row>
    <row r="547" spans="1:3" x14ac:dyDescent="0.25">
      <c r="A547" s="4" t="str">
        <f t="shared" si="32"/>
        <v>CL71409</v>
      </c>
      <c r="B547" s="4" t="s">
        <v>125</v>
      </c>
      <c r="C547" s="3" t="s">
        <v>631</v>
      </c>
    </row>
    <row r="548" spans="1:3" x14ac:dyDescent="0.25">
      <c r="A548" s="4" t="str">
        <f t="shared" si="32"/>
        <v>CL71409</v>
      </c>
      <c r="B548" s="4" t="s">
        <v>126</v>
      </c>
      <c r="C548" s="3" t="s">
        <v>632</v>
      </c>
    </row>
    <row r="549" spans="1:3" x14ac:dyDescent="0.25">
      <c r="A549" s="4" t="str">
        <f t="shared" si="32"/>
        <v>CL71409</v>
      </c>
      <c r="B549" s="4" t="s">
        <v>127</v>
      </c>
      <c r="C549" s="3" t="s">
        <v>633</v>
      </c>
    </row>
    <row r="550" spans="1:3" x14ac:dyDescent="0.25">
      <c r="A550" s="4" t="str">
        <f t="shared" si="32"/>
        <v>CL71409</v>
      </c>
      <c r="B550" s="4" t="s">
        <v>128</v>
      </c>
      <c r="C550" s="3" t="s">
        <v>95</v>
      </c>
    </row>
    <row r="551" spans="1:3" x14ac:dyDescent="0.25">
      <c r="A551" s="4" t="str">
        <f t="shared" si="32"/>
        <v>CL71409</v>
      </c>
      <c r="B551" s="4" t="s">
        <v>129</v>
      </c>
      <c r="C551" s="3" t="s">
        <v>634</v>
      </c>
    </row>
    <row r="552" spans="1:3" x14ac:dyDescent="0.25">
      <c r="A552" s="4" t="str">
        <f t="shared" si="32"/>
        <v>CL71409</v>
      </c>
      <c r="B552" s="4" t="s">
        <v>130</v>
      </c>
      <c r="C552" s="3" t="s">
        <v>635</v>
      </c>
    </row>
    <row r="553" spans="1:3" x14ac:dyDescent="0.25">
      <c r="A553" s="4" t="s">
        <v>53</v>
      </c>
      <c r="B553" s="4" t="s">
        <v>131</v>
      </c>
      <c r="C553" s="3" t="s">
        <v>636</v>
      </c>
    </row>
    <row r="554" spans="1:3" x14ac:dyDescent="0.25">
      <c r="A554" s="4" t="str">
        <f t="shared" ref="A554:A570" si="33">A553</f>
        <v>CL75274</v>
      </c>
      <c r="B554" s="4" t="s">
        <v>132</v>
      </c>
      <c r="C554" s="3" t="s">
        <v>570</v>
      </c>
    </row>
    <row r="555" spans="1:3" x14ac:dyDescent="0.25">
      <c r="A555" s="4" t="str">
        <f t="shared" si="33"/>
        <v>CL75274</v>
      </c>
      <c r="B555" s="4" t="s">
        <v>118</v>
      </c>
      <c r="C555" s="3" t="s">
        <v>637</v>
      </c>
    </row>
    <row r="556" spans="1:3" x14ac:dyDescent="0.25">
      <c r="A556" s="4" t="str">
        <f t="shared" si="33"/>
        <v>CL75274</v>
      </c>
      <c r="B556" s="4" t="s">
        <v>119</v>
      </c>
      <c r="C556" s="3" t="s">
        <v>638</v>
      </c>
    </row>
    <row r="557" spans="1:3" x14ac:dyDescent="0.25">
      <c r="A557" s="4" t="str">
        <f t="shared" si="33"/>
        <v>CL75274</v>
      </c>
      <c r="B557" s="4" t="s">
        <v>120</v>
      </c>
      <c r="C557" s="3" t="s">
        <v>639</v>
      </c>
    </row>
    <row r="558" spans="1:3" x14ac:dyDescent="0.25">
      <c r="A558" s="4" t="str">
        <f t="shared" si="33"/>
        <v>CL75274</v>
      </c>
      <c r="B558" s="4" t="s">
        <v>121</v>
      </c>
      <c r="C558" s="3" t="s">
        <v>640</v>
      </c>
    </row>
    <row r="559" spans="1:3" x14ac:dyDescent="0.25">
      <c r="A559" s="4" t="str">
        <f t="shared" si="33"/>
        <v>CL75274</v>
      </c>
      <c r="B559" s="4" t="s">
        <v>122</v>
      </c>
      <c r="C559" s="3" t="s">
        <v>641</v>
      </c>
    </row>
    <row r="560" spans="1:3" x14ac:dyDescent="0.25">
      <c r="A560" s="4" t="str">
        <f t="shared" si="33"/>
        <v>CL75274</v>
      </c>
      <c r="B560" s="4" t="s">
        <v>123</v>
      </c>
      <c r="C560" s="3" t="s">
        <v>642</v>
      </c>
    </row>
    <row r="561" spans="1:3" x14ac:dyDescent="0.25">
      <c r="A561" s="4" t="str">
        <f t="shared" si="33"/>
        <v>CL75274</v>
      </c>
      <c r="B561" s="4" t="s">
        <v>124</v>
      </c>
      <c r="C561" s="3" t="s">
        <v>643</v>
      </c>
    </row>
    <row r="562" spans="1:3" x14ac:dyDescent="0.25">
      <c r="A562" s="4" t="str">
        <f t="shared" si="33"/>
        <v>CL75274</v>
      </c>
      <c r="B562" s="4" t="s">
        <v>58</v>
      </c>
      <c r="C562" s="3" t="s">
        <v>644</v>
      </c>
    </row>
    <row r="563" spans="1:3" x14ac:dyDescent="0.25">
      <c r="A563" s="4" t="str">
        <f t="shared" si="33"/>
        <v>CL75274</v>
      </c>
      <c r="B563" s="4" t="s">
        <v>59</v>
      </c>
      <c r="C563" s="3" t="s">
        <v>636</v>
      </c>
    </row>
    <row r="564" spans="1:3" x14ac:dyDescent="0.25">
      <c r="A564" s="4" t="str">
        <f t="shared" si="33"/>
        <v>CL75274</v>
      </c>
      <c r="B564" s="4" t="s">
        <v>60</v>
      </c>
      <c r="C564" s="3" t="s">
        <v>645</v>
      </c>
    </row>
    <row r="565" spans="1:3" x14ac:dyDescent="0.25">
      <c r="A565" s="4" t="str">
        <f t="shared" si="33"/>
        <v>CL75274</v>
      </c>
      <c r="B565" s="4" t="s">
        <v>125</v>
      </c>
      <c r="C565" s="3" t="s">
        <v>646</v>
      </c>
    </row>
    <row r="566" spans="1:3" x14ac:dyDescent="0.25">
      <c r="A566" s="4" t="str">
        <f t="shared" si="33"/>
        <v>CL75274</v>
      </c>
      <c r="B566" s="4" t="s">
        <v>126</v>
      </c>
      <c r="C566" s="3" t="s">
        <v>647</v>
      </c>
    </row>
    <row r="567" spans="1:3" x14ac:dyDescent="0.25">
      <c r="A567" s="4" t="str">
        <f t="shared" si="33"/>
        <v>CL75274</v>
      </c>
      <c r="B567" s="4" t="s">
        <v>127</v>
      </c>
      <c r="C567" s="3" t="s">
        <v>648</v>
      </c>
    </row>
    <row r="568" spans="1:3" x14ac:dyDescent="0.25">
      <c r="A568" s="4" t="str">
        <f t="shared" si="33"/>
        <v>CL75274</v>
      </c>
      <c r="B568" s="4" t="s">
        <v>128</v>
      </c>
      <c r="C568" s="3" t="s">
        <v>649</v>
      </c>
    </row>
    <row r="569" spans="1:3" x14ac:dyDescent="0.25">
      <c r="A569" s="4" t="str">
        <f t="shared" si="33"/>
        <v>CL75274</v>
      </c>
      <c r="B569" s="4" t="s">
        <v>129</v>
      </c>
      <c r="C569" s="3" t="s">
        <v>650</v>
      </c>
    </row>
    <row r="570" spans="1:3" x14ac:dyDescent="0.25">
      <c r="A570" s="4" t="str">
        <f t="shared" si="33"/>
        <v>CL75274</v>
      </c>
      <c r="B570" s="4" t="s">
        <v>130</v>
      </c>
      <c r="C570" s="3" t="s">
        <v>651</v>
      </c>
    </row>
    <row r="571" spans="1:3" x14ac:dyDescent="0.25">
      <c r="A571" s="4" t="s">
        <v>27</v>
      </c>
      <c r="B571" s="4" t="s">
        <v>131</v>
      </c>
      <c r="C571" s="3" t="s">
        <v>652</v>
      </c>
    </row>
    <row r="572" spans="1:3" x14ac:dyDescent="0.25">
      <c r="A572" s="4" t="str">
        <f t="shared" ref="A572:A588" si="34">A571</f>
        <v>CL75562</v>
      </c>
      <c r="B572" s="4" t="s">
        <v>132</v>
      </c>
      <c r="C572" s="3" t="s">
        <v>653</v>
      </c>
    </row>
    <row r="573" spans="1:3" x14ac:dyDescent="0.25">
      <c r="A573" s="4" t="str">
        <f t="shared" si="34"/>
        <v>CL75562</v>
      </c>
      <c r="B573" s="4" t="s">
        <v>118</v>
      </c>
      <c r="C573" s="3" t="s">
        <v>615</v>
      </c>
    </row>
    <row r="574" spans="1:3" x14ac:dyDescent="0.25">
      <c r="A574" s="4" t="str">
        <f t="shared" si="34"/>
        <v>CL75562</v>
      </c>
      <c r="B574" s="4" t="s">
        <v>119</v>
      </c>
      <c r="C574" s="3" t="s">
        <v>654</v>
      </c>
    </row>
    <row r="575" spans="1:3" x14ac:dyDescent="0.25">
      <c r="A575" s="4" t="str">
        <f t="shared" si="34"/>
        <v>CL75562</v>
      </c>
      <c r="B575" s="4" t="s">
        <v>120</v>
      </c>
      <c r="C575" s="3" t="s">
        <v>655</v>
      </c>
    </row>
    <row r="576" spans="1:3" x14ac:dyDescent="0.25">
      <c r="A576" s="4" t="str">
        <f t="shared" si="34"/>
        <v>CL75562</v>
      </c>
      <c r="B576" s="4" t="s">
        <v>121</v>
      </c>
      <c r="C576" s="3" t="s">
        <v>656</v>
      </c>
    </row>
    <row r="577" spans="1:3" x14ac:dyDescent="0.25">
      <c r="A577" s="4" t="str">
        <f t="shared" si="34"/>
        <v>CL75562</v>
      </c>
      <c r="B577" s="4" t="s">
        <v>122</v>
      </c>
      <c r="C577" s="3" t="s">
        <v>657</v>
      </c>
    </row>
    <row r="578" spans="1:3" x14ac:dyDescent="0.25">
      <c r="A578" s="4" t="str">
        <f t="shared" si="34"/>
        <v>CL75562</v>
      </c>
      <c r="B578" s="4" t="s">
        <v>123</v>
      </c>
      <c r="C578" s="3" t="s">
        <v>658</v>
      </c>
    </row>
    <row r="579" spans="1:3" x14ac:dyDescent="0.25">
      <c r="A579" s="4" t="str">
        <f t="shared" si="34"/>
        <v>CL75562</v>
      </c>
      <c r="B579" s="4" t="s">
        <v>124</v>
      </c>
      <c r="C579" s="3" t="s">
        <v>659</v>
      </c>
    </row>
    <row r="580" spans="1:3" x14ac:dyDescent="0.25">
      <c r="A580" s="4" t="str">
        <f t="shared" si="34"/>
        <v>CL75562</v>
      </c>
      <c r="B580" s="4" t="s">
        <v>58</v>
      </c>
      <c r="C580" s="3" t="s">
        <v>659</v>
      </c>
    </row>
    <row r="581" spans="1:3" x14ac:dyDescent="0.25">
      <c r="A581" s="4" t="str">
        <f t="shared" si="34"/>
        <v>CL75562</v>
      </c>
      <c r="B581" s="4" t="s">
        <v>59</v>
      </c>
      <c r="C581" s="3" t="s">
        <v>653</v>
      </c>
    </row>
    <row r="582" spans="1:3" x14ac:dyDescent="0.25">
      <c r="A582" s="4" t="str">
        <f t="shared" si="34"/>
        <v>CL75562</v>
      </c>
      <c r="B582" s="4" t="s">
        <v>60</v>
      </c>
      <c r="C582" s="3" t="s">
        <v>377</v>
      </c>
    </row>
    <row r="583" spans="1:3" x14ac:dyDescent="0.25">
      <c r="A583" s="4" t="str">
        <f t="shared" si="34"/>
        <v>CL75562</v>
      </c>
      <c r="B583" s="4" t="s">
        <v>125</v>
      </c>
      <c r="C583" s="3" t="s">
        <v>660</v>
      </c>
    </row>
    <row r="584" spans="1:3" x14ac:dyDescent="0.25">
      <c r="A584" s="4" t="str">
        <f t="shared" si="34"/>
        <v>CL75562</v>
      </c>
      <c r="B584" s="4" t="s">
        <v>126</v>
      </c>
      <c r="C584" s="3" t="s">
        <v>661</v>
      </c>
    </row>
    <row r="585" spans="1:3" x14ac:dyDescent="0.25">
      <c r="A585" s="4" t="str">
        <f t="shared" si="34"/>
        <v>CL75562</v>
      </c>
      <c r="B585" s="4" t="s">
        <v>127</v>
      </c>
      <c r="C585" s="3" t="s">
        <v>662</v>
      </c>
    </row>
    <row r="586" spans="1:3" x14ac:dyDescent="0.25">
      <c r="A586" s="4" t="str">
        <f t="shared" si="34"/>
        <v>CL75562</v>
      </c>
      <c r="B586" s="4" t="s">
        <v>128</v>
      </c>
      <c r="C586" s="3" t="s">
        <v>663</v>
      </c>
    </row>
    <row r="587" spans="1:3" x14ac:dyDescent="0.25">
      <c r="A587" s="4" t="str">
        <f t="shared" si="34"/>
        <v>CL75562</v>
      </c>
      <c r="B587" s="4" t="s">
        <v>129</v>
      </c>
      <c r="C587" s="3" t="s">
        <v>664</v>
      </c>
    </row>
    <row r="588" spans="1:3" x14ac:dyDescent="0.25">
      <c r="A588" s="4" t="str">
        <f t="shared" si="34"/>
        <v>CL75562</v>
      </c>
      <c r="B588" s="4" t="s">
        <v>130</v>
      </c>
      <c r="C588" s="3" t="s">
        <v>665</v>
      </c>
    </row>
    <row r="589" spans="1:3" x14ac:dyDescent="0.25">
      <c r="A589" s="4" t="s">
        <v>10</v>
      </c>
      <c r="B589" s="4" t="s">
        <v>131</v>
      </c>
      <c r="C589" s="3" t="s">
        <v>666</v>
      </c>
    </row>
    <row r="590" spans="1:3" x14ac:dyDescent="0.25">
      <c r="A590" s="4" t="str">
        <f t="shared" ref="A590:A606" si="35">A589</f>
        <v>CL79103</v>
      </c>
      <c r="B590" s="4" t="s">
        <v>132</v>
      </c>
      <c r="C590" s="3" t="s">
        <v>299</v>
      </c>
    </row>
    <row r="591" spans="1:3" x14ac:dyDescent="0.25">
      <c r="A591" s="4" t="str">
        <f t="shared" si="35"/>
        <v>CL79103</v>
      </c>
      <c r="B591" s="4" t="s">
        <v>118</v>
      </c>
      <c r="C591" s="3" t="s">
        <v>667</v>
      </c>
    </row>
    <row r="592" spans="1:3" x14ac:dyDescent="0.25">
      <c r="A592" s="4" t="str">
        <f t="shared" si="35"/>
        <v>CL79103</v>
      </c>
      <c r="B592" s="4" t="s">
        <v>119</v>
      </c>
      <c r="C592" s="3" t="s">
        <v>668</v>
      </c>
    </row>
    <row r="593" spans="1:3" x14ac:dyDescent="0.25">
      <c r="A593" s="4" t="str">
        <f t="shared" si="35"/>
        <v>CL79103</v>
      </c>
      <c r="B593" s="4" t="s">
        <v>120</v>
      </c>
      <c r="C593" s="3" t="s">
        <v>669</v>
      </c>
    </row>
    <row r="594" spans="1:3" x14ac:dyDescent="0.25">
      <c r="A594" s="4" t="str">
        <f t="shared" si="35"/>
        <v>CL79103</v>
      </c>
      <c r="B594" s="4" t="s">
        <v>121</v>
      </c>
      <c r="C594" s="3" t="s">
        <v>70</v>
      </c>
    </row>
    <row r="595" spans="1:3" x14ac:dyDescent="0.25">
      <c r="A595" s="4" t="str">
        <f t="shared" si="35"/>
        <v>CL79103</v>
      </c>
      <c r="B595" s="4" t="s">
        <v>122</v>
      </c>
      <c r="C595" s="3" t="s">
        <v>670</v>
      </c>
    </row>
    <row r="596" spans="1:3" x14ac:dyDescent="0.25">
      <c r="A596" s="4" t="str">
        <f t="shared" si="35"/>
        <v>CL79103</v>
      </c>
      <c r="B596" s="4" t="s">
        <v>123</v>
      </c>
      <c r="C596" s="3" t="s">
        <v>671</v>
      </c>
    </row>
    <row r="597" spans="1:3" x14ac:dyDescent="0.25">
      <c r="A597" s="4" t="str">
        <f t="shared" si="35"/>
        <v>CL79103</v>
      </c>
      <c r="B597" s="4" t="s">
        <v>124</v>
      </c>
      <c r="C597" s="3" t="s">
        <v>672</v>
      </c>
    </row>
    <row r="598" spans="1:3" x14ac:dyDescent="0.25">
      <c r="A598" s="4" t="str">
        <f t="shared" si="35"/>
        <v>CL79103</v>
      </c>
      <c r="B598" s="4" t="s">
        <v>58</v>
      </c>
      <c r="C598" s="3" t="s">
        <v>673</v>
      </c>
    </row>
    <row r="599" spans="1:3" x14ac:dyDescent="0.25">
      <c r="A599" s="4" t="str">
        <f t="shared" si="35"/>
        <v>CL79103</v>
      </c>
      <c r="B599" s="4" t="s">
        <v>59</v>
      </c>
      <c r="C599" s="3" t="s">
        <v>82</v>
      </c>
    </row>
    <row r="600" spans="1:3" x14ac:dyDescent="0.25">
      <c r="A600" s="4" t="str">
        <f t="shared" si="35"/>
        <v>CL79103</v>
      </c>
      <c r="B600" s="4" t="s">
        <v>60</v>
      </c>
      <c r="C600" s="3" t="s">
        <v>672</v>
      </c>
    </row>
    <row r="601" spans="1:3" x14ac:dyDescent="0.25">
      <c r="A601" s="4" t="str">
        <f t="shared" si="35"/>
        <v>CL79103</v>
      </c>
      <c r="B601" s="4" t="s">
        <v>125</v>
      </c>
      <c r="C601" s="3" t="s">
        <v>674</v>
      </c>
    </row>
    <row r="602" spans="1:3" x14ac:dyDescent="0.25">
      <c r="A602" s="4" t="str">
        <f t="shared" si="35"/>
        <v>CL79103</v>
      </c>
      <c r="B602" s="4" t="s">
        <v>126</v>
      </c>
      <c r="C602" s="3" t="s">
        <v>675</v>
      </c>
    </row>
    <row r="603" spans="1:3" x14ac:dyDescent="0.25">
      <c r="A603" s="4" t="str">
        <f t="shared" si="35"/>
        <v>CL79103</v>
      </c>
      <c r="B603" s="4" t="s">
        <v>127</v>
      </c>
      <c r="C603" s="3" t="s">
        <v>73</v>
      </c>
    </row>
    <row r="604" spans="1:3" x14ac:dyDescent="0.25">
      <c r="A604" s="4" t="str">
        <f t="shared" si="35"/>
        <v>CL79103</v>
      </c>
      <c r="B604" s="4" t="s">
        <v>128</v>
      </c>
      <c r="C604" s="3" t="s">
        <v>668</v>
      </c>
    </row>
    <row r="605" spans="1:3" x14ac:dyDescent="0.25">
      <c r="A605" s="4" t="str">
        <f t="shared" si="35"/>
        <v>CL79103</v>
      </c>
      <c r="B605" s="4" t="s">
        <v>129</v>
      </c>
      <c r="C605" s="3" t="s">
        <v>676</v>
      </c>
    </row>
    <row r="606" spans="1:3" x14ac:dyDescent="0.25">
      <c r="A606" s="4" t="str">
        <f t="shared" si="35"/>
        <v>CL79103</v>
      </c>
      <c r="B606" s="4" t="s">
        <v>130</v>
      </c>
      <c r="C606" s="3" t="s">
        <v>677</v>
      </c>
    </row>
    <row r="607" spans="1:3" x14ac:dyDescent="0.25">
      <c r="A607" s="4" t="s">
        <v>46</v>
      </c>
      <c r="B607" s="4" t="s">
        <v>131</v>
      </c>
      <c r="C607" s="3" t="s">
        <v>678</v>
      </c>
    </row>
    <row r="608" spans="1:3" x14ac:dyDescent="0.25">
      <c r="A608" s="4" t="str">
        <f t="shared" ref="A608:A624" si="36">A607</f>
        <v>CL79204</v>
      </c>
      <c r="B608" s="4" t="s">
        <v>132</v>
      </c>
      <c r="C608" s="3" t="s">
        <v>679</v>
      </c>
    </row>
    <row r="609" spans="1:3" x14ac:dyDescent="0.25">
      <c r="A609" s="4" t="str">
        <f t="shared" si="36"/>
        <v>CL79204</v>
      </c>
      <c r="B609" s="4" t="s">
        <v>118</v>
      </c>
      <c r="C609" s="3" t="s">
        <v>680</v>
      </c>
    </row>
    <row r="610" spans="1:3" x14ac:dyDescent="0.25">
      <c r="A610" s="4" t="str">
        <f t="shared" si="36"/>
        <v>CL79204</v>
      </c>
      <c r="B610" s="4" t="s">
        <v>119</v>
      </c>
      <c r="C610" s="3" t="s">
        <v>681</v>
      </c>
    </row>
    <row r="611" spans="1:3" x14ac:dyDescent="0.25">
      <c r="A611" s="4" t="str">
        <f t="shared" si="36"/>
        <v>CL79204</v>
      </c>
      <c r="B611" s="4" t="s">
        <v>120</v>
      </c>
      <c r="C611" s="3" t="s">
        <v>682</v>
      </c>
    </row>
    <row r="612" spans="1:3" x14ac:dyDescent="0.25">
      <c r="A612" s="4" t="str">
        <f t="shared" si="36"/>
        <v>CL79204</v>
      </c>
      <c r="B612" s="4" t="s">
        <v>121</v>
      </c>
      <c r="C612" s="3" t="s">
        <v>683</v>
      </c>
    </row>
    <row r="613" spans="1:3" x14ac:dyDescent="0.25">
      <c r="A613" s="4" t="str">
        <f t="shared" si="36"/>
        <v>CL79204</v>
      </c>
      <c r="B613" s="4" t="s">
        <v>122</v>
      </c>
      <c r="C613" s="3" t="s">
        <v>114</v>
      </c>
    </row>
    <row r="614" spans="1:3" x14ac:dyDescent="0.25">
      <c r="A614" s="4" t="str">
        <f t="shared" si="36"/>
        <v>CL79204</v>
      </c>
      <c r="B614" s="4" t="s">
        <v>123</v>
      </c>
      <c r="C614" s="3" t="s">
        <v>635</v>
      </c>
    </row>
    <row r="615" spans="1:3" x14ac:dyDescent="0.25">
      <c r="A615" s="4" t="str">
        <f t="shared" si="36"/>
        <v>CL79204</v>
      </c>
      <c r="B615" s="4" t="s">
        <v>124</v>
      </c>
      <c r="C615" s="3" t="s">
        <v>684</v>
      </c>
    </row>
    <row r="616" spans="1:3" x14ac:dyDescent="0.25">
      <c r="A616" s="4" t="str">
        <f t="shared" si="36"/>
        <v>CL79204</v>
      </c>
      <c r="B616" s="4" t="s">
        <v>58</v>
      </c>
      <c r="C616" s="3" t="s">
        <v>685</v>
      </c>
    </row>
    <row r="617" spans="1:3" x14ac:dyDescent="0.25">
      <c r="A617" s="4" t="str">
        <f t="shared" si="36"/>
        <v>CL79204</v>
      </c>
      <c r="B617" s="4" t="s">
        <v>59</v>
      </c>
      <c r="C617" s="3" t="s">
        <v>678</v>
      </c>
    </row>
    <row r="618" spans="1:3" x14ac:dyDescent="0.25">
      <c r="A618" s="4" t="str">
        <f t="shared" si="36"/>
        <v>CL79204</v>
      </c>
      <c r="B618" s="4" t="s">
        <v>60</v>
      </c>
      <c r="C618" s="3" t="s">
        <v>683</v>
      </c>
    </row>
    <row r="619" spans="1:3" x14ac:dyDescent="0.25">
      <c r="A619" s="4" t="str">
        <f t="shared" si="36"/>
        <v>CL79204</v>
      </c>
      <c r="B619" s="4" t="s">
        <v>125</v>
      </c>
      <c r="C619" s="3" t="s">
        <v>686</v>
      </c>
    </row>
    <row r="620" spans="1:3" x14ac:dyDescent="0.25">
      <c r="A620" s="4" t="str">
        <f t="shared" si="36"/>
        <v>CL79204</v>
      </c>
      <c r="B620" s="4" t="s">
        <v>126</v>
      </c>
      <c r="C620" s="3" t="s">
        <v>687</v>
      </c>
    </row>
    <row r="621" spans="1:3" x14ac:dyDescent="0.25">
      <c r="A621" s="4" t="str">
        <f t="shared" si="36"/>
        <v>CL79204</v>
      </c>
      <c r="B621" s="4" t="s">
        <v>127</v>
      </c>
      <c r="C621" s="3" t="s">
        <v>688</v>
      </c>
    </row>
    <row r="622" spans="1:3" x14ac:dyDescent="0.25">
      <c r="A622" s="4" t="str">
        <f t="shared" si="36"/>
        <v>CL79204</v>
      </c>
      <c r="B622" s="4" t="s">
        <v>128</v>
      </c>
      <c r="C622" s="3" t="s">
        <v>689</v>
      </c>
    </row>
    <row r="623" spans="1:3" x14ac:dyDescent="0.25">
      <c r="A623" s="4" t="str">
        <f t="shared" si="36"/>
        <v>CL79204</v>
      </c>
      <c r="B623" s="4" t="s">
        <v>129</v>
      </c>
      <c r="C623" s="3" t="s">
        <v>690</v>
      </c>
    </row>
    <row r="624" spans="1:3" x14ac:dyDescent="0.25">
      <c r="A624" s="4" t="str">
        <f t="shared" si="36"/>
        <v>CL79204</v>
      </c>
      <c r="B624" s="4" t="s">
        <v>130</v>
      </c>
      <c r="C624" s="3" t="s">
        <v>691</v>
      </c>
    </row>
    <row r="625" spans="1:3" x14ac:dyDescent="0.25">
      <c r="A625" s="4" t="s">
        <v>40</v>
      </c>
      <c r="B625" s="4" t="s">
        <v>131</v>
      </c>
      <c r="C625" s="3" t="s">
        <v>692</v>
      </c>
    </row>
    <row r="626" spans="1:3" x14ac:dyDescent="0.25">
      <c r="A626" s="4" t="str">
        <f t="shared" ref="A626:A642" si="37">A625</f>
        <v>CL81431</v>
      </c>
      <c r="B626" s="4" t="s">
        <v>132</v>
      </c>
      <c r="C626" s="3" t="s">
        <v>693</v>
      </c>
    </row>
    <row r="627" spans="1:3" x14ac:dyDescent="0.25">
      <c r="A627" s="4" t="str">
        <f t="shared" si="37"/>
        <v>CL81431</v>
      </c>
      <c r="B627" s="4" t="s">
        <v>118</v>
      </c>
      <c r="C627" s="3" t="s">
        <v>694</v>
      </c>
    </row>
    <row r="628" spans="1:3" x14ac:dyDescent="0.25">
      <c r="A628" s="4" t="str">
        <f t="shared" si="37"/>
        <v>CL81431</v>
      </c>
      <c r="B628" s="4" t="s">
        <v>119</v>
      </c>
      <c r="C628" s="3" t="s">
        <v>695</v>
      </c>
    </row>
    <row r="629" spans="1:3" x14ac:dyDescent="0.25">
      <c r="A629" s="4" t="str">
        <f t="shared" si="37"/>
        <v>CL81431</v>
      </c>
      <c r="B629" s="4" t="s">
        <v>120</v>
      </c>
      <c r="C629" s="3" t="s">
        <v>696</v>
      </c>
    </row>
    <row r="630" spans="1:3" x14ac:dyDescent="0.25">
      <c r="A630" s="4" t="str">
        <f t="shared" si="37"/>
        <v>CL81431</v>
      </c>
      <c r="B630" s="4" t="s">
        <v>121</v>
      </c>
      <c r="C630" s="3" t="s">
        <v>697</v>
      </c>
    </row>
    <row r="631" spans="1:3" x14ac:dyDescent="0.25">
      <c r="A631" s="4" t="str">
        <f t="shared" si="37"/>
        <v>CL81431</v>
      </c>
      <c r="B631" s="4" t="s">
        <v>122</v>
      </c>
      <c r="C631" s="3" t="s">
        <v>685</v>
      </c>
    </row>
    <row r="632" spans="1:3" x14ac:dyDescent="0.25">
      <c r="A632" s="4" t="str">
        <f t="shared" si="37"/>
        <v>CL81431</v>
      </c>
      <c r="B632" s="4" t="s">
        <v>123</v>
      </c>
      <c r="C632" s="3" t="s">
        <v>352</v>
      </c>
    </row>
    <row r="633" spans="1:3" x14ac:dyDescent="0.25">
      <c r="A633" s="4" t="str">
        <f t="shared" si="37"/>
        <v>CL81431</v>
      </c>
      <c r="B633" s="4" t="s">
        <v>124</v>
      </c>
      <c r="C633" s="3" t="s">
        <v>352</v>
      </c>
    </row>
    <row r="634" spans="1:3" x14ac:dyDescent="0.25">
      <c r="A634" s="4" t="str">
        <f t="shared" si="37"/>
        <v>CL81431</v>
      </c>
      <c r="B634" s="4" t="s">
        <v>58</v>
      </c>
      <c r="C634" s="3" t="s">
        <v>698</v>
      </c>
    </row>
    <row r="635" spans="1:3" x14ac:dyDescent="0.25">
      <c r="A635" s="4" t="str">
        <f t="shared" si="37"/>
        <v>CL81431</v>
      </c>
      <c r="B635" s="4" t="s">
        <v>59</v>
      </c>
      <c r="C635" s="3" t="s">
        <v>697</v>
      </c>
    </row>
    <row r="636" spans="1:3" x14ac:dyDescent="0.25">
      <c r="A636" s="4" t="str">
        <f t="shared" si="37"/>
        <v>CL81431</v>
      </c>
      <c r="B636" s="4" t="s">
        <v>60</v>
      </c>
      <c r="C636" s="3" t="s">
        <v>692</v>
      </c>
    </row>
    <row r="637" spans="1:3" x14ac:dyDescent="0.25">
      <c r="A637" s="4" t="str">
        <f t="shared" si="37"/>
        <v>CL81431</v>
      </c>
      <c r="B637" s="4" t="s">
        <v>125</v>
      </c>
      <c r="C637" s="3" t="s">
        <v>506</v>
      </c>
    </row>
    <row r="638" spans="1:3" x14ac:dyDescent="0.25">
      <c r="A638" s="4" t="str">
        <f t="shared" si="37"/>
        <v>CL81431</v>
      </c>
      <c r="B638" s="4" t="s">
        <v>126</v>
      </c>
      <c r="C638" s="3" t="s">
        <v>699</v>
      </c>
    </row>
    <row r="639" spans="1:3" x14ac:dyDescent="0.25">
      <c r="A639" s="4" t="str">
        <f t="shared" si="37"/>
        <v>CL81431</v>
      </c>
      <c r="B639" s="4" t="s">
        <v>127</v>
      </c>
      <c r="C639" s="3" t="s">
        <v>115</v>
      </c>
    </row>
    <row r="640" spans="1:3" x14ac:dyDescent="0.25">
      <c r="A640" s="4" t="str">
        <f t="shared" si="37"/>
        <v>CL81431</v>
      </c>
      <c r="B640" s="4" t="s">
        <v>128</v>
      </c>
      <c r="C640" s="3" t="s">
        <v>101</v>
      </c>
    </row>
    <row r="641" spans="1:3" x14ac:dyDescent="0.25">
      <c r="A641" s="4" t="str">
        <f t="shared" si="37"/>
        <v>CL81431</v>
      </c>
      <c r="B641" s="4" t="s">
        <v>129</v>
      </c>
      <c r="C641" s="3" t="s">
        <v>700</v>
      </c>
    </row>
    <row r="642" spans="1:3" x14ac:dyDescent="0.25">
      <c r="A642" s="4" t="str">
        <f t="shared" si="37"/>
        <v>CL81431</v>
      </c>
      <c r="B642" s="4" t="s">
        <v>130</v>
      </c>
      <c r="C642" s="3" t="s">
        <v>701</v>
      </c>
    </row>
    <row r="643" spans="1:3" x14ac:dyDescent="0.25">
      <c r="A643" s="4" t="s">
        <v>2</v>
      </c>
      <c r="B643" s="4" t="s">
        <v>131</v>
      </c>
      <c r="C643" s="3" t="s">
        <v>64</v>
      </c>
    </row>
    <row r="644" spans="1:3" x14ac:dyDescent="0.25">
      <c r="A644" s="4" t="str">
        <f t="shared" ref="A644:A660" si="38">A643</f>
        <v>CL82440</v>
      </c>
      <c r="B644" s="4" t="s">
        <v>132</v>
      </c>
      <c r="C644" s="3" t="s">
        <v>702</v>
      </c>
    </row>
    <row r="645" spans="1:3" x14ac:dyDescent="0.25">
      <c r="A645" s="4" t="str">
        <f t="shared" si="38"/>
        <v>CL82440</v>
      </c>
      <c r="B645" s="4" t="s">
        <v>118</v>
      </c>
      <c r="C645" s="3" t="s">
        <v>68</v>
      </c>
    </row>
    <row r="646" spans="1:3" x14ac:dyDescent="0.25">
      <c r="A646" s="4" t="str">
        <f t="shared" si="38"/>
        <v>CL82440</v>
      </c>
      <c r="B646" s="4" t="s">
        <v>119</v>
      </c>
      <c r="C646" s="3" t="s">
        <v>703</v>
      </c>
    </row>
    <row r="647" spans="1:3" x14ac:dyDescent="0.25">
      <c r="A647" s="4" t="str">
        <f t="shared" si="38"/>
        <v>CL82440</v>
      </c>
      <c r="B647" s="4" t="s">
        <v>120</v>
      </c>
      <c r="C647" s="3" t="s">
        <v>68</v>
      </c>
    </row>
    <row r="648" spans="1:3" x14ac:dyDescent="0.25">
      <c r="A648" s="4" t="str">
        <f t="shared" si="38"/>
        <v>CL82440</v>
      </c>
      <c r="B648" s="4" t="s">
        <v>121</v>
      </c>
      <c r="C648" s="3" t="s">
        <v>704</v>
      </c>
    </row>
    <row r="649" spans="1:3" x14ac:dyDescent="0.25">
      <c r="A649" s="4" t="str">
        <f t="shared" si="38"/>
        <v>CL82440</v>
      </c>
      <c r="B649" s="4" t="s">
        <v>122</v>
      </c>
      <c r="C649" s="3" t="s">
        <v>705</v>
      </c>
    </row>
    <row r="650" spans="1:3" x14ac:dyDescent="0.25">
      <c r="A650" s="4" t="str">
        <f t="shared" si="38"/>
        <v>CL82440</v>
      </c>
      <c r="B650" s="4" t="s">
        <v>123</v>
      </c>
      <c r="C650" s="3" t="s">
        <v>706</v>
      </c>
    </row>
    <row r="651" spans="1:3" x14ac:dyDescent="0.25">
      <c r="A651" s="4" t="str">
        <f t="shared" si="38"/>
        <v>CL82440</v>
      </c>
      <c r="B651" s="4" t="s">
        <v>124</v>
      </c>
      <c r="C651" s="3" t="s">
        <v>65</v>
      </c>
    </row>
    <row r="652" spans="1:3" x14ac:dyDescent="0.25">
      <c r="A652" s="4" t="str">
        <f t="shared" si="38"/>
        <v>CL82440</v>
      </c>
      <c r="B652" s="4" t="s">
        <v>58</v>
      </c>
      <c r="C652" s="3" t="s">
        <v>707</v>
      </c>
    </row>
    <row r="653" spans="1:3" x14ac:dyDescent="0.25">
      <c r="A653" s="4" t="str">
        <f t="shared" si="38"/>
        <v>CL82440</v>
      </c>
      <c r="B653" s="4" t="s">
        <v>59</v>
      </c>
      <c r="C653" s="3" t="s">
        <v>708</v>
      </c>
    </row>
    <row r="654" spans="1:3" x14ac:dyDescent="0.25">
      <c r="A654" s="4" t="str">
        <f t="shared" si="38"/>
        <v>CL82440</v>
      </c>
      <c r="B654" s="4" t="s">
        <v>60</v>
      </c>
      <c r="C654" s="3" t="s">
        <v>62</v>
      </c>
    </row>
    <row r="655" spans="1:3" x14ac:dyDescent="0.25">
      <c r="A655" s="4" t="str">
        <f t="shared" si="38"/>
        <v>CL82440</v>
      </c>
      <c r="B655" s="4" t="s">
        <v>125</v>
      </c>
      <c r="C655" s="3" t="s">
        <v>62</v>
      </c>
    </row>
    <row r="656" spans="1:3" x14ac:dyDescent="0.25">
      <c r="A656" s="4" t="str">
        <f t="shared" si="38"/>
        <v>CL82440</v>
      </c>
      <c r="B656" s="4" t="s">
        <v>126</v>
      </c>
      <c r="C656" s="3" t="s">
        <v>709</v>
      </c>
    </row>
    <row r="657" spans="1:3" x14ac:dyDescent="0.25">
      <c r="A657" s="4" t="str">
        <f t="shared" si="38"/>
        <v>CL82440</v>
      </c>
      <c r="B657" s="4" t="s">
        <v>127</v>
      </c>
      <c r="C657" s="3" t="s">
        <v>710</v>
      </c>
    </row>
    <row r="658" spans="1:3" x14ac:dyDescent="0.25">
      <c r="A658" s="4" t="str">
        <f t="shared" si="38"/>
        <v>CL82440</v>
      </c>
      <c r="B658" s="4" t="s">
        <v>128</v>
      </c>
      <c r="C658" s="3" t="s">
        <v>68</v>
      </c>
    </row>
    <row r="659" spans="1:3" x14ac:dyDescent="0.25">
      <c r="A659" s="4" t="str">
        <f t="shared" si="38"/>
        <v>CL82440</v>
      </c>
      <c r="B659" s="4" t="s">
        <v>129</v>
      </c>
      <c r="C659" s="3" t="s">
        <v>711</v>
      </c>
    </row>
    <row r="660" spans="1:3" x14ac:dyDescent="0.25">
      <c r="A660" s="4" t="str">
        <f t="shared" si="38"/>
        <v>CL82440</v>
      </c>
      <c r="B660" s="4" t="s">
        <v>130</v>
      </c>
      <c r="C660" s="3" t="s">
        <v>703</v>
      </c>
    </row>
    <row r="661" spans="1:3" x14ac:dyDescent="0.25">
      <c r="A661" s="4" t="s">
        <v>45</v>
      </c>
      <c r="B661" s="4" t="s">
        <v>131</v>
      </c>
      <c r="C661" s="3" t="s">
        <v>712</v>
      </c>
    </row>
    <row r="662" spans="1:3" x14ac:dyDescent="0.25">
      <c r="A662" s="4" t="str">
        <f t="shared" ref="A662:A678" si="39">A661</f>
        <v>CL83029</v>
      </c>
      <c r="B662" s="4" t="s">
        <v>132</v>
      </c>
      <c r="C662" s="3" t="s">
        <v>713</v>
      </c>
    </row>
    <row r="663" spans="1:3" x14ac:dyDescent="0.25">
      <c r="A663" s="4" t="str">
        <f t="shared" si="39"/>
        <v>CL83029</v>
      </c>
      <c r="B663" s="4" t="s">
        <v>118</v>
      </c>
      <c r="C663" s="3" t="s">
        <v>714</v>
      </c>
    </row>
    <row r="664" spans="1:3" x14ac:dyDescent="0.25">
      <c r="A664" s="4" t="str">
        <f t="shared" si="39"/>
        <v>CL83029</v>
      </c>
      <c r="B664" s="4" t="s">
        <v>119</v>
      </c>
      <c r="C664" s="3" t="s">
        <v>715</v>
      </c>
    </row>
    <row r="665" spans="1:3" x14ac:dyDescent="0.25">
      <c r="A665" s="4" t="str">
        <f t="shared" si="39"/>
        <v>CL83029</v>
      </c>
      <c r="B665" s="4" t="s">
        <v>120</v>
      </c>
      <c r="C665" s="3" t="s">
        <v>716</v>
      </c>
    </row>
    <row r="666" spans="1:3" x14ac:dyDescent="0.25">
      <c r="A666" s="4" t="str">
        <f t="shared" si="39"/>
        <v>CL83029</v>
      </c>
      <c r="B666" s="4" t="s">
        <v>121</v>
      </c>
      <c r="C666" s="3" t="s">
        <v>717</v>
      </c>
    </row>
    <row r="667" spans="1:3" x14ac:dyDescent="0.25">
      <c r="A667" s="4" t="str">
        <f t="shared" si="39"/>
        <v>CL83029</v>
      </c>
      <c r="B667" s="4" t="s">
        <v>122</v>
      </c>
      <c r="C667" s="3" t="s">
        <v>718</v>
      </c>
    </row>
    <row r="668" spans="1:3" x14ac:dyDescent="0.25">
      <c r="A668" s="4" t="str">
        <f t="shared" si="39"/>
        <v>CL83029</v>
      </c>
      <c r="B668" s="4" t="s">
        <v>123</v>
      </c>
      <c r="C668" s="3" t="s">
        <v>719</v>
      </c>
    </row>
    <row r="669" spans="1:3" x14ac:dyDescent="0.25">
      <c r="A669" s="4" t="str">
        <f t="shared" si="39"/>
        <v>CL83029</v>
      </c>
      <c r="B669" s="4" t="s">
        <v>124</v>
      </c>
      <c r="C669" s="3" t="s">
        <v>283</v>
      </c>
    </row>
    <row r="670" spans="1:3" x14ac:dyDescent="0.25">
      <c r="A670" s="4" t="str">
        <f t="shared" si="39"/>
        <v>CL83029</v>
      </c>
      <c r="B670" s="4" t="s">
        <v>58</v>
      </c>
      <c r="C670" s="3" t="s">
        <v>720</v>
      </c>
    </row>
    <row r="671" spans="1:3" x14ac:dyDescent="0.25">
      <c r="A671" s="4" t="str">
        <f t="shared" si="39"/>
        <v>CL83029</v>
      </c>
      <c r="B671" s="4" t="s">
        <v>59</v>
      </c>
      <c r="C671" s="3" t="s">
        <v>721</v>
      </c>
    </row>
    <row r="672" spans="1:3" x14ac:dyDescent="0.25">
      <c r="A672" s="4" t="str">
        <f t="shared" si="39"/>
        <v>CL83029</v>
      </c>
      <c r="B672" s="4" t="s">
        <v>60</v>
      </c>
      <c r="C672" s="3" t="s">
        <v>722</v>
      </c>
    </row>
    <row r="673" spans="1:3" x14ac:dyDescent="0.25">
      <c r="A673" s="4" t="str">
        <f t="shared" si="39"/>
        <v>CL83029</v>
      </c>
      <c r="B673" s="4" t="s">
        <v>125</v>
      </c>
      <c r="C673" s="3" t="s">
        <v>723</v>
      </c>
    </row>
    <row r="674" spans="1:3" x14ac:dyDescent="0.25">
      <c r="A674" s="4" t="str">
        <f t="shared" si="39"/>
        <v>CL83029</v>
      </c>
      <c r="B674" s="4" t="s">
        <v>126</v>
      </c>
      <c r="C674" s="3" t="s">
        <v>724</v>
      </c>
    </row>
    <row r="675" spans="1:3" x14ac:dyDescent="0.25">
      <c r="A675" s="4" t="str">
        <f t="shared" si="39"/>
        <v>CL83029</v>
      </c>
      <c r="B675" s="4" t="s">
        <v>127</v>
      </c>
      <c r="C675" s="3" t="s">
        <v>725</v>
      </c>
    </row>
    <row r="676" spans="1:3" x14ac:dyDescent="0.25">
      <c r="A676" s="4" t="str">
        <f t="shared" si="39"/>
        <v>CL83029</v>
      </c>
      <c r="B676" s="4" t="s">
        <v>128</v>
      </c>
      <c r="C676" s="3" t="s">
        <v>726</v>
      </c>
    </row>
    <row r="677" spans="1:3" x14ac:dyDescent="0.25">
      <c r="A677" s="4" t="str">
        <f t="shared" si="39"/>
        <v>CL83029</v>
      </c>
      <c r="B677" s="4" t="s">
        <v>129</v>
      </c>
      <c r="C677" s="3" t="s">
        <v>727</v>
      </c>
    </row>
    <row r="678" spans="1:3" x14ac:dyDescent="0.25">
      <c r="A678" s="4" t="str">
        <f t="shared" si="39"/>
        <v>CL83029</v>
      </c>
      <c r="B678" s="4" t="s">
        <v>130</v>
      </c>
      <c r="C678" s="3" t="s">
        <v>279</v>
      </c>
    </row>
    <row r="679" spans="1:3" x14ac:dyDescent="0.25">
      <c r="A679" s="4" t="s">
        <v>42</v>
      </c>
      <c r="B679" s="4" t="s">
        <v>131</v>
      </c>
      <c r="C679" s="3" t="s">
        <v>216</v>
      </c>
    </row>
    <row r="680" spans="1:3" x14ac:dyDescent="0.25">
      <c r="A680" s="4" t="str">
        <f t="shared" ref="A680:A696" si="40">A679</f>
        <v>CL83083</v>
      </c>
      <c r="B680" s="4" t="s">
        <v>132</v>
      </c>
      <c r="C680" s="3" t="s">
        <v>728</v>
      </c>
    </row>
    <row r="681" spans="1:3" x14ac:dyDescent="0.25">
      <c r="A681" s="4" t="str">
        <f t="shared" si="40"/>
        <v>CL83083</v>
      </c>
      <c r="B681" s="4" t="s">
        <v>118</v>
      </c>
      <c r="C681" s="3" t="s">
        <v>729</v>
      </c>
    </row>
    <row r="682" spans="1:3" x14ac:dyDescent="0.25">
      <c r="A682" s="4" t="str">
        <f t="shared" si="40"/>
        <v>CL83083</v>
      </c>
      <c r="B682" s="4" t="s">
        <v>119</v>
      </c>
      <c r="C682" s="3" t="s">
        <v>730</v>
      </c>
    </row>
    <row r="683" spans="1:3" x14ac:dyDescent="0.25">
      <c r="A683" s="4" t="str">
        <f t="shared" si="40"/>
        <v>CL83083</v>
      </c>
      <c r="B683" s="4" t="s">
        <v>120</v>
      </c>
      <c r="C683" s="3" t="s">
        <v>513</v>
      </c>
    </row>
    <row r="684" spans="1:3" x14ac:dyDescent="0.25">
      <c r="A684" s="4" t="str">
        <f t="shared" si="40"/>
        <v>CL83083</v>
      </c>
      <c r="B684" s="4" t="s">
        <v>121</v>
      </c>
      <c r="C684" s="3" t="s">
        <v>731</v>
      </c>
    </row>
    <row r="685" spans="1:3" x14ac:dyDescent="0.25">
      <c r="A685" s="4" t="str">
        <f t="shared" si="40"/>
        <v>CL83083</v>
      </c>
      <c r="B685" s="4" t="s">
        <v>122</v>
      </c>
      <c r="C685" s="3" t="s">
        <v>732</v>
      </c>
    </row>
    <row r="686" spans="1:3" x14ac:dyDescent="0.25">
      <c r="A686" s="4" t="str">
        <f t="shared" si="40"/>
        <v>CL83083</v>
      </c>
      <c r="B686" s="4" t="s">
        <v>123</v>
      </c>
      <c r="C686" s="3" t="s">
        <v>733</v>
      </c>
    </row>
    <row r="687" spans="1:3" x14ac:dyDescent="0.25">
      <c r="A687" s="4" t="str">
        <f t="shared" si="40"/>
        <v>CL83083</v>
      </c>
      <c r="B687" s="4" t="s">
        <v>124</v>
      </c>
      <c r="C687" s="3" t="s">
        <v>734</v>
      </c>
    </row>
    <row r="688" spans="1:3" x14ac:dyDescent="0.25">
      <c r="A688" s="4" t="str">
        <f t="shared" si="40"/>
        <v>CL83083</v>
      </c>
      <c r="B688" s="4" t="s">
        <v>58</v>
      </c>
      <c r="C688" s="3" t="s">
        <v>735</v>
      </c>
    </row>
    <row r="689" spans="1:3" x14ac:dyDescent="0.25">
      <c r="A689" s="4" t="str">
        <f t="shared" si="40"/>
        <v>CL83083</v>
      </c>
      <c r="B689" s="4" t="s">
        <v>59</v>
      </c>
      <c r="C689" s="3" t="s">
        <v>697</v>
      </c>
    </row>
    <row r="690" spans="1:3" x14ac:dyDescent="0.25">
      <c r="A690" s="4" t="str">
        <f t="shared" si="40"/>
        <v>CL83083</v>
      </c>
      <c r="B690" s="4" t="s">
        <v>60</v>
      </c>
      <c r="C690" s="3" t="s">
        <v>736</v>
      </c>
    </row>
    <row r="691" spans="1:3" x14ac:dyDescent="0.25">
      <c r="A691" s="4" t="str">
        <f t="shared" si="40"/>
        <v>CL83083</v>
      </c>
      <c r="B691" s="4" t="s">
        <v>125</v>
      </c>
      <c r="C691" s="3" t="s">
        <v>737</v>
      </c>
    </row>
    <row r="692" spans="1:3" x14ac:dyDescent="0.25">
      <c r="A692" s="4" t="str">
        <f t="shared" si="40"/>
        <v>CL83083</v>
      </c>
      <c r="B692" s="4" t="s">
        <v>126</v>
      </c>
      <c r="C692" s="3" t="s">
        <v>738</v>
      </c>
    </row>
    <row r="693" spans="1:3" x14ac:dyDescent="0.25">
      <c r="A693" s="4" t="str">
        <f t="shared" si="40"/>
        <v>CL83083</v>
      </c>
      <c r="B693" s="4" t="s">
        <v>127</v>
      </c>
      <c r="C693" s="3" t="s">
        <v>739</v>
      </c>
    </row>
    <row r="694" spans="1:3" x14ac:dyDescent="0.25">
      <c r="A694" s="4" t="str">
        <f t="shared" si="40"/>
        <v>CL83083</v>
      </c>
      <c r="B694" s="4" t="s">
        <v>128</v>
      </c>
      <c r="C694" s="3" t="s">
        <v>740</v>
      </c>
    </row>
    <row r="695" spans="1:3" x14ac:dyDescent="0.25">
      <c r="A695" s="4" t="str">
        <f t="shared" si="40"/>
        <v>CL83083</v>
      </c>
      <c r="B695" s="4" t="s">
        <v>129</v>
      </c>
      <c r="C695" s="3" t="s">
        <v>741</v>
      </c>
    </row>
    <row r="696" spans="1:3" x14ac:dyDescent="0.25">
      <c r="A696" s="4" t="str">
        <f t="shared" si="40"/>
        <v>CL83083</v>
      </c>
      <c r="B696" s="4" t="s">
        <v>130</v>
      </c>
      <c r="C696" s="3" t="s">
        <v>742</v>
      </c>
    </row>
    <row r="697" spans="1:3" x14ac:dyDescent="0.25">
      <c r="A697" s="4" t="s">
        <v>50</v>
      </c>
      <c r="B697" s="4" t="s">
        <v>131</v>
      </c>
      <c r="C697" s="3" t="s">
        <v>743</v>
      </c>
    </row>
    <row r="698" spans="1:3" x14ac:dyDescent="0.25">
      <c r="A698" s="4" t="str">
        <f t="shared" ref="A698:A714" si="41">A697</f>
        <v>CL85641</v>
      </c>
      <c r="B698" s="4" t="s">
        <v>132</v>
      </c>
      <c r="C698" s="3" t="s">
        <v>744</v>
      </c>
    </row>
    <row r="699" spans="1:3" x14ac:dyDescent="0.25">
      <c r="A699" s="4" t="str">
        <f t="shared" si="41"/>
        <v>CL85641</v>
      </c>
      <c r="B699" s="4" t="s">
        <v>118</v>
      </c>
      <c r="C699" s="3" t="s">
        <v>745</v>
      </c>
    </row>
    <row r="700" spans="1:3" x14ac:dyDescent="0.25">
      <c r="A700" s="4" t="str">
        <f t="shared" si="41"/>
        <v>CL85641</v>
      </c>
      <c r="B700" s="4" t="s">
        <v>119</v>
      </c>
      <c r="C700" s="3" t="s">
        <v>746</v>
      </c>
    </row>
    <row r="701" spans="1:3" x14ac:dyDescent="0.25">
      <c r="A701" s="4" t="str">
        <f t="shared" si="41"/>
        <v>CL85641</v>
      </c>
      <c r="B701" s="4" t="s">
        <v>120</v>
      </c>
      <c r="C701" s="3" t="s">
        <v>747</v>
      </c>
    </row>
    <row r="702" spans="1:3" x14ac:dyDescent="0.25">
      <c r="A702" s="4" t="str">
        <f t="shared" si="41"/>
        <v>CL85641</v>
      </c>
      <c r="B702" s="4" t="s">
        <v>121</v>
      </c>
      <c r="C702" s="3" t="s">
        <v>748</v>
      </c>
    </row>
    <row r="703" spans="1:3" x14ac:dyDescent="0.25">
      <c r="A703" s="4" t="str">
        <f t="shared" si="41"/>
        <v>CL85641</v>
      </c>
      <c r="B703" s="4" t="s">
        <v>122</v>
      </c>
      <c r="C703" s="3" t="s">
        <v>749</v>
      </c>
    </row>
    <row r="704" spans="1:3" x14ac:dyDescent="0.25">
      <c r="A704" s="4" t="str">
        <f t="shared" si="41"/>
        <v>CL85641</v>
      </c>
      <c r="B704" s="4" t="s">
        <v>123</v>
      </c>
      <c r="C704" s="3" t="s">
        <v>750</v>
      </c>
    </row>
    <row r="705" spans="1:3" x14ac:dyDescent="0.25">
      <c r="A705" s="4" t="str">
        <f t="shared" si="41"/>
        <v>CL85641</v>
      </c>
      <c r="B705" s="4" t="s">
        <v>124</v>
      </c>
      <c r="C705" s="3" t="s">
        <v>751</v>
      </c>
    </row>
    <row r="706" spans="1:3" x14ac:dyDescent="0.25">
      <c r="A706" s="4" t="str">
        <f t="shared" si="41"/>
        <v>CL85641</v>
      </c>
      <c r="B706" s="4" t="s">
        <v>58</v>
      </c>
      <c r="C706" s="3" t="s">
        <v>752</v>
      </c>
    </row>
    <row r="707" spans="1:3" x14ac:dyDescent="0.25">
      <c r="A707" s="4" t="str">
        <f t="shared" si="41"/>
        <v>CL85641</v>
      </c>
      <c r="B707" s="4" t="s">
        <v>59</v>
      </c>
      <c r="C707" s="3" t="s">
        <v>753</v>
      </c>
    </row>
    <row r="708" spans="1:3" x14ac:dyDescent="0.25">
      <c r="A708" s="4" t="str">
        <f t="shared" si="41"/>
        <v>CL85641</v>
      </c>
      <c r="B708" s="4" t="s">
        <v>60</v>
      </c>
      <c r="C708" s="3" t="s">
        <v>754</v>
      </c>
    </row>
    <row r="709" spans="1:3" x14ac:dyDescent="0.25">
      <c r="A709" s="4" t="str">
        <f t="shared" si="41"/>
        <v>CL85641</v>
      </c>
      <c r="B709" s="4" t="s">
        <v>125</v>
      </c>
      <c r="C709" s="3" t="s">
        <v>755</v>
      </c>
    </row>
    <row r="710" spans="1:3" x14ac:dyDescent="0.25">
      <c r="A710" s="4" t="str">
        <f t="shared" si="41"/>
        <v>CL85641</v>
      </c>
      <c r="B710" s="4" t="s">
        <v>126</v>
      </c>
      <c r="C710" s="3" t="s">
        <v>756</v>
      </c>
    </row>
    <row r="711" spans="1:3" x14ac:dyDescent="0.25">
      <c r="A711" s="4" t="str">
        <f t="shared" si="41"/>
        <v>CL85641</v>
      </c>
      <c r="B711" s="4" t="s">
        <v>127</v>
      </c>
      <c r="C711" s="3" t="s">
        <v>757</v>
      </c>
    </row>
    <row r="712" spans="1:3" x14ac:dyDescent="0.25">
      <c r="A712" s="4" t="str">
        <f t="shared" si="41"/>
        <v>CL85641</v>
      </c>
      <c r="B712" s="4" t="s">
        <v>128</v>
      </c>
      <c r="C712" s="3" t="s">
        <v>758</v>
      </c>
    </row>
    <row r="713" spans="1:3" x14ac:dyDescent="0.25">
      <c r="A713" s="4" t="str">
        <f t="shared" si="41"/>
        <v>CL85641</v>
      </c>
      <c r="B713" s="4" t="s">
        <v>129</v>
      </c>
      <c r="C713" s="3" t="s">
        <v>759</v>
      </c>
    </row>
    <row r="714" spans="1:3" x14ac:dyDescent="0.25">
      <c r="A714" s="4" t="str">
        <f t="shared" si="41"/>
        <v>CL85641</v>
      </c>
      <c r="B714" s="4" t="s">
        <v>130</v>
      </c>
      <c r="C714" s="3" t="s">
        <v>760</v>
      </c>
    </row>
    <row r="715" spans="1:3" x14ac:dyDescent="0.25">
      <c r="A715" s="4" t="s">
        <v>18</v>
      </c>
      <c r="B715" s="4" t="s">
        <v>131</v>
      </c>
      <c r="C715" s="3" t="s">
        <v>761</v>
      </c>
    </row>
    <row r="716" spans="1:3" x14ac:dyDescent="0.25">
      <c r="A716" s="4" t="str">
        <f t="shared" ref="A716:A732" si="42">A715</f>
        <v>CL87149</v>
      </c>
      <c r="B716" s="4" t="s">
        <v>132</v>
      </c>
      <c r="C716" s="3" t="s">
        <v>446</v>
      </c>
    </row>
    <row r="717" spans="1:3" x14ac:dyDescent="0.25">
      <c r="A717" s="4" t="str">
        <f t="shared" si="42"/>
        <v>CL87149</v>
      </c>
      <c r="B717" s="4" t="s">
        <v>118</v>
      </c>
      <c r="C717" s="3" t="s">
        <v>564</v>
      </c>
    </row>
    <row r="718" spans="1:3" x14ac:dyDescent="0.25">
      <c r="A718" s="4" t="str">
        <f t="shared" si="42"/>
        <v>CL87149</v>
      </c>
      <c r="B718" s="4" t="s">
        <v>119</v>
      </c>
      <c r="C718" s="3" t="s">
        <v>762</v>
      </c>
    </row>
    <row r="719" spans="1:3" x14ac:dyDescent="0.25">
      <c r="A719" s="4" t="str">
        <f t="shared" si="42"/>
        <v>CL87149</v>
      </c>
      <c r="B719" s="4" t="s">
        <v>120</v>
      </c>
      <c r="C719" s="3" t="s">
        <v>763</v>
      </c>
    </row>
    <row r="720" spans="1:3" x14ac:dyDescent="0.25">
      <c r="A720" s="4" t="str">
        <f t="shared" si="42"/>
        <v>CL87149</v>
      </c>
      <c r="B720" s="4" t="s">
        <v>121</v>
      </c>
      <c r="C720" s="3" t="s">
        <v>764</v>
      </c>
    </row>
    <row r="721" spans="1:3" x14ac:dyDescent="0.25">
      <c r="A721" s="4" t="str">
        <f t="shared" si="42"/>
        <v>CL87149</v>
      </c>
      <c r="B721" s="4" t="s">
        <v>122</v>
      </c>
      <c r="C721" s="3" t="s">
        <v>765</v>
      </c>
    </row>
    <row r="722" spans="1:3" x14ac:dyDescent="0.25">
      <c r="A722" s="4" t="str">
        <f t="shared" si="42"/>
        <v>CL87149</v>
      </c>
      <c r="B722" s="4" t="s">
        <v>123</v>
      </c>
      <c r="C722" s="3" t="s">
        <v>766</v>
      </c>
    </row>
    <row r="723" spans="1:3" x14ac:dyDescent="0.25">
      <c r="A723" s="4" t="str">
        <f t="shared" si="42"/>
        <v>CL87149</v>
      </c>
      <c r="B723" s="4" t="s">
        <v>124</v>
      </c>
      <c r="C723" s="3" t="s">
        <v>767</v>
      </c>
    </row>
    <row r="724" spans="1:3" x14ac:dyDescent="0.25">
      <c r="A724" s="4" t="str">
        <f t="shared" si="42"/>
        <v>CL87149</v>
      </c>
      <c r="B724" s="4" t="s">
        <v>58</v>
      </c>
      <c r="C724" s="3" t="s">
        <v>768</v>
      </c>
    </row>
    <row r="725" spans="1:3" x14ac:dyDescent="0.25">
      <c r="A725" s="4" t="str">
        <f t="shared" si="42"/>
        <v>CL87149</v>
      </c>
      <c r="B725" s="4" t="s">
        <v>59</v>
      </c>
      <c r="C725" s="3" t="s">
        <v>761</v>
      </c>
    </row>
    <row r="726" spans="1:3" x14ac:dyDescent="0.25">
      <c r="A726" s="4" t="str">
        <f t="shared" si="42"/>
        <v>CL87149</v>
      </c>
      <c r="B726" s="4" t="s">
        <v>60</v>
      </c>
      <c r="C726" s="3" t="s">
        <v>769</v>
      </c>
    </row>
    <row r="727" spans="1:3" x14ac:dyDescent="0.25">
      <c r="A727" s="4" t="str">
        <f t="shared" si="42"/>
        <v>CL87149</v>
      </c>
      <c r="B727" s="4" t="s">
        <v>125</v>
      </c>
      <c r="C727" s="3" t="s">
        <v>770</v>
      </c>
    </row>
    <row r="728" spans="1:3" x14ac:dyDescent="0.25">
      <c r="A728" s="4" t="str">
        <f t="shared" si="42"/>
        <v>CL87149</v>
      </c>
      <c r="B728" s="4" t="s">
        <v>126</v>
      </c>
      <c r="C728" s="3" t="s">
        <v>92</v>
      </c>
    </row>
    <row r="729" spans="1:3" x14ac:dyDescent="0.25">
      <c r="A729" s="4" t="str">
        <f t="shared" si="42"/>
        <v>CL87149</v>
      </c>
      <c r="B729" s="4" t="s">
        <v>127</v>
      </c>
      <c r="C729" s="3" t="s">
        <v>762</v>
      </c>
    </row>
    <row r="730" spans="1:3" x14ac:dyDescent="0.25">
      <c r="A730" s="4" t="str">
        <f t="shared" si="42"/>
        <v>CL87149</v>
      </c>
      <c r="B730" s="4" t="s">
        <v>128</v>
      </c>
      <c r="C730" s="3" t="s">
        <v>771</v>
      </c>
    </row>
    <row r="731" spans="1:3" x14ac:dyDescent="0.25">
      <c r="A731" s="4" t="str">
        <f t="shared" si="42"/>
        <v>CL87149</v>
      </c>
      <c r="B731" s="4" t="s">
        <v>129</v>
      </c>
      <c r="C731" s="3" t="s">
        <v>772</v>
      </c>
    </row>
    <row r="732" spans="1:3" x14ac:dyDescent="0.25">
      <c r="A732" s="4" t="str">
        <f t="shared" si="42"/>
        <v>CL87149</v>
      </c>
      <c r="B732" s="4" t="s">
        <v>130</v>
      </c>
      <c r="C732" s="3" t="s">
        <v>773</v>
      </c>
    </row>
    <row r="733" spans="1:3" x14ac:dyDescent="0.25">
      <c r="A733" s="4" t="s">
        <v>20</v>
      </c>
      <c r="B733" s="4" t="s">
        <v>131</v>
      </c>
      <c r="C733" s="3" t="s">
        <v>774</v>
      </c>
    </row>
    <row r="734" spans="1:3" x14ac:dyDescent="0.25">
      <c r="A734" s="4" t="str">
        <f t="shared" ref="A734:A750" si="43">A733</f>
        <v>CL87299</v>
      </c>
      <c r="B734" s="4" t="s">
        <v>132</v>
      </c>
      <c r="C734" s="3" t="s">
        <v>775</v>
      </c>
    </row>
    <row r="735" spans="1:3" x14ac:dyDescent="0.25">
      <c r="A735" s="4" t="str">
        <f t="shared" si="43"/>
        <v>CL87299</v>
      </c>
      <c r="B735" s="4" t="s">
        <v>118</v>
      </c>
      <c r="C735" s="3" t="s">
        <v>776</v>
      </c>
    </row>
    <row r="736" spans="1:3" x14ac:dyDescent="0.25">
      <c r="A736" s="4" t="str">
        <f t="shared" si="43"/>
        <v>CL87299</v>
      </c>
      <c r="B736" s="4" t="s">
        <v>119</v>
      </c>
      <c r="C736" s="3" t="s">
        <v>777</v>
      </c>
    </row>
    <row r="737" spans="1:3" x14ac:dyDescent="0.25">
      <c r="A737" s="4" t="str">
        <f t="shared" si="43"/>
        <v>CL87299</v>
      </c>
      <c r="B737" s="4" t="s">
        <v>120</v>
      </c>
      <c r="C737" s="3" t="s">
        <v>778</v>
      </c>
    </row>
    <row r="738" spans="1:3" x14ac:dyDescent="0.25">
      <c r="A738" s="4" t="str">
        <f t="shared" si="43"/>
        <v>CL87299</v>
      </c>
      <c r="B738" s="4" t="s">
        <v>121</v>
      </c>
      <c r="C738" s="3" t="s">
        <v>321</v>
      </c>
    </row>
    <row r="739" spans="1:3" x14ac:dyDescent="0.25">
      <c r="A739" s="4" t="str">
        <f t="shared" si="43"/>
        <v>CL87299</v>
      </c>
      <c r="B739" s="4" t="s">
        <v>122</v>
      </c>
      <c r="C739" s="3" t="s">
        <v>323</v>
      </c>
    </row>
    <row r="740" spans="1:3" x14ac:dyDescent="0.25">
      <c r="A740" s="4" t="str">
        <f t="shared" si="43"/>
        <v>CL87299</v>
      </c>
      <c r="B740" s="4" t="s">
        <v>123</v>
      </c>
      <c r="C740" s="3" t="s">
        <v>779</v>
      </c>
    </row>
    <row r="741" spans="1:3" x14ac:dyDescent="0.25">
      <c r="A741" s="4" t="str">
        <f t="shared" si="43"/>
        <v>CL87299</v>
      </c>
      <c r="B741" s="4" t="s">
        <v>124</v>
      </c>
      <c r="C741" s="3" t="s">
        <v>780</v>
      </c>
    </row>
    <row r="742" spans="1:3" x14ac:dyDescent="0.25">
      <c r="A742" s="4" t="str">
        <f t="shared" si="43"/>
        <v>CL87299</v>
      </c>
      <c r="B742" s="4" t="s">
        <v>58</v>
      </c>
      <c r="C742" s="3" t="s">
        <v>781</v>
      </c>
    </row>
    <row r="743" spans="1:3" x14ac:dyDescent="0.25">
      <c r="A743" s="4" t="str">
        <f t="shared" si="43"/>
        <v>CL87299</v>
      </c>
      <c r="B743" s="4" t="s">
        <v>59</v>
      </c>
      <c r="C743" s="3" t="s">
        <v>336</v>
      </c>
    </row>
    <row r="744" spans="1:3" x14ac:dyDescent="0.25">
      <c r="A744" s="4" t="str">
        <f t="shared" si="43"/>
        <v>CL87299</v>
      </c>
      <c r="B744" s="4" t="s">
        <v>60</v>
      </c>
      <c r="C744" s="3" t="s">
        <v>782</v>
      </c>
    </row>
    <row r="745" spans="1:3" x14ac:dyDescent="0.25">
      <c r="A745" s="4" t="str">
        <f t="shared" si="43"/>
        <v>CL87299</v>
      </c>
      <c r="B745" s="4" t="s">
        <v>125</v>
      </c>
      <c r="C745" s="3" t="s">
        <v>783</v>
      </c>
    </row>
    <row r="746" spans="1:3" x14ac:dyDescent="0.25">
      <c r="A746" s="4" t="str">
        <f t="shared" si="43"/>
        <v>CL87299</v>
      </c>
      <c r="B746" s="4" t="s">
        <v>126</v>
      </c>
      <c r="C746" s="3" t="s">
        <v>784</v>
      </c>
    </row>
    <row r="747" spans="1:3" x14ac:dyDescent="0.25">
      <c r="A747" s="4" t="str">
        <f t="shared" si="43"/>
        <v>CL87299</v>
      </c>
      <c r="B747" s="4" t="s">
        <v>127</v>
      </c>
      <c r="C747" s="3" t="s">
        <v>785</v>
      </c>
    </row>
    <row r="748" spans="1:3" x14ac:dyDescent="0.25">
      <c r="A748" s="4" t="str">
        <f t="shared" si="43"/>
        <v>CL87299</v>
      </c>
      <c r="B748" s="4" t="s">
        <v>128</v>
      </c>
      <c r="C748" s="3" t="s">
        <v>786</v>
      </c>
    </row>
    <row r="749" spans="1:3" x14ac:dyDescent="0.25">
      <c r="A749" s="4" t="str">
        <f t="shared" si="43"/>
        <v>CL87299</v>
      </c>
      <c r="B749" s="4" t="s">
        <v>129</v>
      </c>
      <c r="C749" s="3" t="s">
        <v>787</v>
      </c>
    </row>
    <row r="750" spans="1:3" x14ac:dyDescent="0.25">
      <c r="A750" s="4" t="str">
        <f t="shared" si="43"/>
        <v>CL87299</v>
      </c>
      <c r="B750" s="4" t="s">
        <v>130</v>
      </c>
      <c r="C750" s="3" t="s">
        <v>347</v>
      </c>
    </row>
    <row r="751" spans="1:3" x14ac:dyDescent="0.25">
      <c r="A751" s="4" t="s">
        <v>32</v>
      </c>
      <c r="B751" s="4" t="s">
        <v>131</v>
      </c>
      <c r="C751" s="3" t="s">
        <v>788</v>
      </c>
    </row>
    <row r="752" spans="1:3" x14ac:dyDescent="0.25">
      <c r="A752" s="4" t="str">
        <f t="shared" ref="A752:A768" si="44">A751</f>
        <v>CL90358</v>
      </c>
      <c r="B752" s="4" t="s">
        <v>132</v>
      </c>
      <c r="C752" s="3" t="s">
        <v>789</v>
      </c>
    </row>
    <row r="753" spans="1:3" x14ac:dyDescent="0.25">
      <c r="A753" s="4" t="str">
        <f t="shared" si="44"/>
        <v>CL90358</v>
      </c>
      <c r="B753" s="4" t="s">
        <v>118</v>
      </c>
      <c r="C753" s="3" t="s">
        <v>790</v>
      </c>
    </row>
    <row r="754" spans="1:3" x14ac:dyDescent="0.25">
      <c r="A754" s="4" t="str">
        <f t="shared" si="44"/>
        <v>CL90358</v>
      </c>
      <c r="B754" s="4" t="s">
        <v>119</v>
      </c>
      <c r="C754" s="3" t="s">
        <v>791</v>
      </c>
    </row>
    <row r="755" spans="1:3" x14ac:dyDescent="0.25">
      <c r="A755" s="4" t="str">
        <f t="shared" si="44"/>
        <v>CL90358</v>
      </c>
      <c r="B755" s="4" t="s">
        <v>120</v>
      </c>
      <c r="C755" s="3" t="s">
        <v>792</v>
      </c>
    </row>
    <row r="756" spans="1:3" x14ac:dyDescent="0.25">
      <c r="A756" s="4" t="str">
        <f t="shared" si="44"/>
        <v>CL90358</v>
      </c>
      <c r="B756" s="4" t="s">
        <v>121</v>
      </c>
      <c r="C756" s="3" t="s">
        <v>793</v>
      </c>
    </row>
    <row r="757" spans="1:3" x14ac:dyDescent="0.25">
      <c r="A757" s="4" t="str">
        <f t="shared" si="44"/>
        <v>CL90358</v>
      </c>
      <c r="B757" s="4" t="s">
        <v>122</v>
      </c>
      <c r="C757" s="3" t="s">
        <v>794</v>
      </c>
    </row>
    <row r="758" spans="1:3" x14ac:dyDescent="0.25">
      <c r="A758" s="4" t="str">
        <f t="shared" si="44"/>
        <v>CL90358</v>
      </c>
      <c r="B758" s="4" t="s">
        <v>123</v>
      </c>
      <c r="C758" s="3" t="s">
        <v>795</v>
      </c>
    </row>
    <row r="759" spans="1:3" x14ac:dyDescent="0.25">
      <c r="A759" s="4" t="str">
        <f t="shared" si="44"/>
        <v>CL90358</v>
      </c>
      <c r="B759" s="4" t="s">
        <v>124</v>
      </c>
      <c r="C759" s="3" t="s">
        <v>194</v>
      </c>
    </row>
    <row r="760" spans="1:3" x14ac:dyDescent="0.25">
      <c r="A760" s="4" t="str">
        <f t="shared" si="44"/>
        <v>CL90358</v>
      </c>
      <c r="B760" s="4" t="s">
        <v>58</v>
      </c>
      <c r="C760" s="3" t="s">
        <v>796</v>
      </c>
    </row>
    <row r="761" spans="1:3" x14ac:dyDescent="0.25">
      <c r="A761" s="4" t="str">
        <f t="shared" si="44"/>
        <v>CL90358</v>
      </c>
      <c r="B761" s="4" t="s">
        <v>59</v>
      </c>
      <c r="C761" s="3" t="s">
        <v>215</v>
      </c>
    </row>
    <row r="762" spans="1:3" x14ac:dyDescent="0.25">
      <c r="A762" s="4" t="str">
        <f t="shared" si="44"/>
        <v>CL90358</v>
      </c>
      <c r="B762" s="4" t="s">
        <v>60</v>
      </c>
      <c r="C762" s="3" t="s">
        <v>797</v>
      </c>
    </row>
    <row r="763" spans="1:3" x14ac:dyDescent="0.25">
      <c r="A763" s="4" t="str">
        <f t="shared" si="44"/>
        <v>CL90358</v>
      </c>
      <c r="B763" s="4" t="s">
        <v>125</v>
      </c>
      <c r="C763" s="3" t="s">
        <v>798</v>
      </c>
    </row>
    <row r="764" spans="1:3" x14ac:dyDescent="0.25">
      <c r="A764" s="4" t="str">
        <f t="shared" si="44"/>
        <v>CL90358</v>
      </c>
      <c r="B764" s="4" t="s">
        <v>126</v>
      </c>
      <c r="C764" s="3" t="s">
        <v>372</v>
      </c>
    </row>
    <row r="765" spans="1:3" x14ac:dyDescent="0.25">
      <c r="A765" s="4" t="str">
        <f t="shared" si="44"/>
        <v>CL90358</v>
      </c>
      <c r="B765" s="4" t="s">
        <v>127</v>
      </c>
      <c r="C765" s="3" t="s">
        <v>799</v>
      </c>
    </row>
    <row r="766" spans="1:3" x14ac:dyDescent="0.25">
      <c r="A766" s="4" t="str">
        <f t="shared" si="44"/>
        <v>CL90358</v>
      </c>
      <c r="B766" s="4" t="s">
        <v>128</v>
      </c>
      <c r="C766" s="3" t="s">
        <v>800</v>
      </c>
    </row>
    <row r="767" spans="1:3" x14ac:dyDescent="0.25">
      <c r="A767" s="4" t="str">
        <f t="shared" si="44"/>
        <v>CL90358</v>
      </c>
      <c r="B767" s="4" t="s">
        <v>129</v>
      </c>
      <c r="C767" s="3" t="s">
        <v>113</v>
      </c>
    </row>
    <row r="768" spans="1:3" x14ac:dyDescent="0.25">
      <c r="A768" s="4" t="str">
        <f t="shared" si="44"/>
        <v>CL90358</v>
      </c>
      <c r="B768" s="4" t="s">
        <v>130</v>
      </c>
      <c r="C768" s="3" t="s">
        <v>801</v>
      </c>
    </row>
    <row r="769" spans="1:3" x14ac:dyDescent="0.25">
      <c r="A769" s="4" t="s">
        <v>4</v>
      </c>
      <c r="B769" s="4" t="s">
        <v>131</v>
      </c>
      <c r="C769" s="3" t="s">
        <v>802</v>
      </c>
    </row>
    <row r="770" spans="1:3" x14ac:dyDescent="0.25">
      <c r="A770" s="4" t="str">
        <f t="shared" ref="A770:A786" si="45">A769</f>
        <v>CL92654</v>
      </c>
      <c r="B770" s="4" t="s">
        <v>132</v>
      </c>
      <c r="C770" s="3" t="s">
        <v>294</v>
      </c>
    </row>
    <row r="771" spans="1:3" x14ac:dyDescent="0.25">
      <c r="A771" s="4" t="str">
        <f t="shared" si="45"/>
        <v>CL92654</v>
      </c>
      <c r="B771" s="4" t="s">
        <v>118</v>
      </c>
      <c r="C771" s="3" t="s">
        <v>803</v>
      </c>
    </row>
    <row r="772" spans="1:3" x14ac:dyDescent="0.25">
      <c r="A772" s="4" t="str">
        <f t="shared" si="45"/>
        <v>CL92654</v>
      </c>
      <c r="B772" s="4" t="s">
        <v>119</v>
      </c>
      <c r="C772" s="3" t="s">
        <v>804</v>
      </c>
    </row>
    <row r="773" spans="1:3" x14ac:dyDescent="0.25">
      <c r="A773" s="4" t="str">
        <f t="shared" si="45"/>
        <v>CL92654</v>
      </c>
      <c r="B773" s="4" t="s">
        <v>120</v>
      </c>
      <c r="C773" s="3" t="s">
        <v>805</v>
      </c>
    </row>
    <row r="774" spans="1:3" x14ac:dyDescent="0.25">
      <c r="A774" s="4" t="str">
        <f t="shared" si="45"/>
        <v>CL92654</v>
      </c>
      <c r="B774" s="4" t="s">
        <v>121</v>
      </c>
      <c r="C774" s="3" t="s">
        <v>806</v>
      </c>
    </row>
    <row r="775" spans="1:3" x14ac:dyDescent="0.25">
      <c r="A775" s="4" t="str">
        <f t="shared" si="45"/>
        <v>CL92654</v>
      </c>
      <c r="B775" s="4" t="s">
        <v>122</v>
      </c>
      <c r="C775" s="3" t="s">
        <v>807</v>
      </c>
    </row>
    <row r="776" spans="1:3" x14ac:dyDescent="0.25">
      <c r="A776" s="4" t="str">
        <f t="shared" si="45"/>
        <v>CL92654</v>
      </c>
      <c r="B776" s="4" t="s">
        <v>123</v>
      </c>
      <c r="C776" s="3" t="s">
        <v>808</v>
      </c>
    </row>
    <row r="777" spans="1:3" x14ac:dyDescent="0.25">
      <c r="A777" s="4" t="str">
        <f t="shared" si="45"/>
        <v>CL92654</v>
      </c>
      <c r="B777" s="4" t="s">
        <v>124</v>
      </c>
      <c r="C777" s="3" t="s">
        <v>63</v>
      </c>
    </row>
    <row r="778" spans="1:3" x14ac:dyDescent="0.25">
      <c r="A778" s="4" t="str">
        <f t="shared" si="45"/>
        <v>CL92654</v>
      </c>
      <c r="B778" s="4" t="s">
        <v>58</v>
      </c>
      <c r="C778" s="3" t="s">
        <v>809</v>
      </c>
    </row>
    <row r="779" spans="1:3" x14ac:dyDescent="0.25">
      <c r="A779" s="4" t="str">
        <f t="shared" si="45"/>
        <v>CL92654</v>
      </c>
      <c r="B779" s="4" t="s">
        <v>59</v>
      </c>
      <c r="C779" s="3" t="s">
        <v>810</v>
      </c>
    </row>
    <row r="780" spans="1:3" x14ac:dyDescent="0.25">
      <c r="A780" s="4" t="str">
        <f t="shared" si="45"/>
        <v>CL92654</v>
      </c>
      <c r="B780" s="4" t="s">
        <v>60</v>
      </c>
      <c r="C780" s="3" t="s">
        <v>806</v>
      </c>
    </row>
    <row r="781" spans="1:3" x14ac:dyDescent="0.25">
      <c r="A781" s="4" t="str">
        <f t="shared" si="45"/>
        <v>CL92654</v>
      </c>
      <c r="B781" s="4" t="s">
        <v>125</v>
      </c>
      <c r="C781" s="3" t="s">
        <v>811</v>
      </c>
    </row>
    <row r="782" spans="1:3" x14ac:dyDescent="0.25">
      <c r="A782" s="4" t="str">
        <f t="shared" si="45"/>
        <v>CL92654</v>
      </c>
      <c r="B782" s="4" t="s">
        <v>126</v>
      </c>
      <c r="C782" s="3" t="s">
        <v>812</v>
      </c>
    </row>
    <row r="783" spans="1:3" x14ac:dyDescent="0.25">
      <c r="A783" s="4" t="str">
        <f t="shared" si="45"/>
        <v>CL92654</v>
      </c>
      <c r="B783" s="4" t="s">
        <v>127</v>
      </c>
      <c r="C783" s="3" t="s">
        <v>813</v>
      </c>
    </row>
    <row r="784" spans="1:3" x14ac:dyDescent="0.25">
      <c r="A784" s="4" t="str">
        <f t="shared" si="45"/>
        <v>CL92654</v>
      </c>
      <c r="B784" s="4" t="s">
        <v>128</v>
      </c>
      <c r="C784" s="3" t="s">
        <v>67</v>
      </c>
    </row>
    <row r="785" spans="1:3" x14ac:dyDescent="0.25">
      <c r="A785" s="4" t="str">
        <f t="shared" si="45"/>
        <v>CL92654</v>
      </c>
      <c r="B785" s="4" t="s">
        <v>129</v>
      </c>
      <c r="C785" s="3" t="s">
        <v>814</v>
      </c>
    </row>
    <row r="786" spans="1:3" x14ac:dyDescent="0.25">
      <c r="A786" s="4" t="str">
        <f t="shared" si="45"/>
        <v>CL92654</v>
      </c>
      <c r="B786" s="4" t="s">
        <v>130</v>
      </c>
      <c r="C786" s="3" t="s">
        <v>815</v>
      </c>
    </row>
    <row r="787" spans="1:3" x14ac:dyDescent="0.25">
      <c r="A787" s="4" t="s">
        <v>19</v>
      </c>
      <c r="B787" s="4" t="s">
        <v>131</v>
      </c>
      <c r="C787" s="3" t="s">
        <v>816</v>
      </c>
    </row>
    <row r="788" spans="1:3" x14ac:dyDescent="0.25">
      <c r="A788" s="4" t="str">
        <f t="shared" ref="A788:A804" si="46">A787</f>
        <v>CL94846</v>
      </c>
      <c r="B788" s="4" t="s">
        <v>132</v>
      </c>
      <c r="C788" s="3" t="s">
        <v>817</v>
      </c>
    </row>
    <row r="789" spans="1:3" x14ac:dyDescent="0.25">
      <c r="A789" s="4" t="str">
        <f t="shared" si="46"/>
        <v>CL94846</v>
      </c>
      <c r="B789" s="4" t="s">
        <v>118</v>
      </c>
      <c r="C789" s="3" t="s">
        <v>818</v>
      </c>
    </row>
    <row r="790" spans="1:3" x14ac:dyDescent="0.25">
      <c r="A790" s="4" t="str">
        <f t="shared" si="46"/>
        <v>CL94846</v>
      </c>
      <c r="B790" s="4" t="s">
        <v>119</v>
      </c>
      <c r="C790" s="3" t="s">
        <v>796</v>
      </c>
    </row>
    <row r="791" spans="1:3" x14ac:dyDescent="0.25">
      <c r="A791" s="4" t="str">
        <f t="shared" si="46"/>
        <v>CL94846</v>
      </c>
      <c r="B791" s="4" t="s">
        <v>120</v>
      </c>
      <c r="C791" s="3" t="s">
        <v>819</v>
      </c>
    </row>
    <row r="792" spans="1:3" x14ac:dyDescent="0.25">
      <c r="A792" s="4" t="str">
        <f t="shared" si="46"/>
        <v>CL94846</v>
      </c>
      <c r="B792" s="4" t="s">
        <v>121</v>
      </c>
      <c r="C792" s="3" t="s">
        <v>820</v>
      </c>
    </row>
    <row r="793" spans="1:3" x14ac:dyDescent="0.25">
      <c r="A793" s="4" t="str">
        <f t="shared" si="46"/>
        <v>CL94846</v>
      </c>
      <c r="B793" s="4" t="s">
        <v>122</v>
      </c>
      <c r="C793" s="3" t="s">
        <v>305</v>
      </c>
    </row>
    <row r="794" spans="1:3" x14ac:dyDescent="0.25">
      <c r="A794" s="4" t="str">
        <f t="shared" si="46"/>
        <v>CL94846</v>
      </c>
      <c r="B794" s="4" t="s">
        <v>123</v>
      </c>
      <c r="C794" s="3" t="s">
        <v>764</v>
      </c>
    </row>
    <row r="795" spans="1:3" x14ac:dyDescent="0.25">
      <c r="A795" s="4" t="str">
        <f t="shared" si="46"/>
        <v>CL94846</v>
      </c>
      <c r="B795" s="4" t="s">
        <v>124</v>
      </c>
      <c r="C795" s="3" t="s">
        <v>821</v>
      </c>
    </row>
    <row r="796" spans="1:3" x14ac:dyDescent="0.25">
      <c r="A796" s="4" t="str">
        <f t="shared" si="46"/>
        <v>CL94846</v>
      </c>
      <c r="B796" s="4" t="s">
        <v>58</v>
      </c>
      <c r="C796" s="3" t="s">
        <v>446</v>
      </c>
    </row>
    <row r="797" spans="1:3" x14ac:dyDescent="0.25">
      <c r="A797" s="4" t="str">
        <f t="shared" si="46"/>
        <v>CL94846</v>
      </c>
      <c r="B797" s="4" t="s">
        <v>59</v>
      </c>
      <c r="C797" s="3" t="s">
        <v>192</v>
      </c>
    </row>
    <row r="798" spans="1:3" x14ac:dyDescent="0.25">
      <c r="A798" s="4" t="str">
        <f t="shared" si="46"/>
        <v>CL94846</v>
      </c>
      <c r="B798" s="4" t="s">
        <v>60</v>
      </c>
      <c r="C798" s="3" t="s">
        <v>822</v>
      </c>
    </row>
    <row r="799" spans="1:3" x14ac:dyDescent="0.25">
      <c r="A799" s="4" t="str">
        <f t="shared" si="46"/>
        <v>CL94846</v>
      </c>
      <c r="B799" s="4" t="s">
        <v>125</v>
      </c>
      <c r="C799" s="3" t="s">
        <v>823</v>
      </c>
    </row>
    <row r="800" spans="1:3" x14ac:dyDescent="0.25">
      <c r="A800" s="4" t="str">
        <f t="shared" si="46"/>
        <v>CL94846</v>
      </c>
      <c r="B800" s="4" t="s">
        <v>126</v>
      </c>
      <c r="C800" s="3" t="s">
        <v>824</v>
      </c>
    </row>
    <row r="801" spans="1:3" x14ac:dyDescent="0.25">
      <c r="A801" s="4" t="str">
        <f t="shared" si="46"/>
        <v>CL94846</v>
      </c>
      <c r="B801" s="4" t="s">
        <v>127</v>
      </c>
      <c r="C801" s="3" t="s">
        <v>825</v>
      </c>
    </row>
    <row r="802" spans="1:3" x14ac:dyDescent="0.25">
      <c r="A802" s="4" t="str">
        <f t="shared" si="46"/>
        <v>CL94846</v>
      </c>
      <c r="B802" s="4" t="s">
        <v>128</v>
      </c>
      <c r="C802" s="3" t="s">
        <v>90</v>
      </c>
    </row>
    <row r="803" spans="1:3" x14ac:dyDescent="0.25">
      <c r="A803" s="4" t="str">
        <f t="shared" si="46"/>
        <v>CL94846</v>
      </c>
      <c r="B803" s="4" t="s">
        <v>129</v>
      </c>
      <c r="C803" s="3" t="s">
        <v>81</v>
      </c>
    </row>
    <row r="804" spans="1:3" x14ac:dyDescent="0.25">
      <c r="A804" s="4" t="str">
        <f t="shared" si="46"/>
        <v>CL94846</v>
      </c>
      <c r="B804" s="4" t="s">
        <v>130</v>
      </c>
      <c r="C804" s="3" t="s">
        <v>559</v>
      </c>
    </row>
    <row r="805" spans="1:3" x14ac:dyDescent="0.25">
      <c r="A805" s="4" t="s">
        <v>29</v>
      </c>
      <c r="B805" s="4" t="s">
        <v>131</v>
      </c>
      <c r="C805" s="3" t="s">
        <v>826</v>
      </c>
    </row>
    <row r="806" spans="1:3" x14ac:dyDescent="0.25">
      <c r="A806" s="4" t="str">
        <f t="shared" ref="A806:A822" si="47">A805</f>
        <v>CL95487</v>
      </c>
      <c r="B806" s="4" t="s">
        <v>132</v>
      </c>
      <c r="C806" s="3" t="s">
        <v>827</v>
      </c>
    </row>
    <row r="807" spans="1:3" x14ac:dyDescent="0.25">
      <c r="A807" s="4" t="str">
        <f t="shared" si="47"/>
        <v>CL95487</v>
      </c>
      <c r="B807" s="4" t="s">
        <v>118</v>
      </c>
      <c r="C807" s="3" t="s">
        <v>718</v>
      </c>
    </row>
    <row r="808" spans="1:3" x14ac:dyDescent="0.25">
      <c r="A808" s="4" t="str">
        <f t="shared" si="47"/>
        <v>CL95487</v>
      </c>
      <c r="B808" s="4" t="s">
        <v>119</v>
      </c>
      <c r="C808" s="3" t="s">
        <v>828</v>
      </c>
    </row>
    <row r="809" spans="1:3" x14ac:dyDescent="0.25">
      <c r="A809" s="4" t="str">
        <f t="shared" si="47"/>
        <v>CL95487</v>
      </c>
      <c r="B809" s="4" t="s">
        <v>120</v>
      </c>
      <c r="C809" s="3" t="s">
        <v>105</v>
      </c>
    </row>
    <row r="810" spans="1:3" x14ac:dyDescent="0.25">
      <c r="A810" s="4" t="str">
        <f t="shared" si="47"/>
        <v>CL95487</v>
      </c>
      <c r="B810" s="4" t="s">
        <v>121</v>
      </c>
      <c r="C810" s="3" t="s">
        <v>829</v>
      </c>
    </row>
    <row r="811" spans="1:3" x14ac:dyDescent="0.25">
      <c r="A811" s="4" t="str">
        <f t="shared" si="47"/>
        <v>CL95487</v>
      </c>
      <c r="B811" s="4" t="s">
        <v>122</v>
      </c>
      <c r="C811" s="3" t="s">
        <v>830</v>
      </c>
    </row>
    <row r="812" spans="1:3" x14ac:dyDescent="0.25">
      <c r="A812" s="4" t="str">
        <f t="shared" si="47"/>
        <v>CL95487</v>
      </c>
      <c r="B812" s="4" t="s">
        <v>123</v>
      </c>
      <c r="C812" s="3" t="s">
        <v>831</v>
      </c>
    </row>
    <row r="813" spans="1:3" x14ac:dyDescent="0.25">
      <c r="A813" s="4" t="str">
        <f t="shared" si="47"/>
        <v>CL95487</v>
      </c>
      <c r="B813" s="4" t="s">
        <v>124</v>
      </c>
      <c r="C813" s="3" t="s">
        <v>103</v>
      </c>
    </row>
    <row r="814" spans="1:3" x14ac:dyDescent="0.25">
      <c r="A814" s="4" t="str">
        <f t="shared" si="47"/>
        <v>CL95487</v>
      </c>
      <c r="B814" s="4" t="s">
        <v>58</v>
      </c>
      <c r="C814" s="3" t="s">
        <v>103</v>
      </c>
    </row>
    <row r="815" spans="1:3" x14ac:dyDescent="0.25">
      <c r="A815" s="4" t="str">
        <f t="shared" si="47"/>
        <v>CL95487</v>
      </c>
      <c r="B815" s="4" t="s">
        <v>59</v>
      </c>
      <c r="C815" s="3" t="s">
        <v>556</v>
      </c>
    </row>
    <row r="816" spans="1:3" x14ac:dyDescent="0.25">
      <c r="A816" s="4" t="str">
        <f t="shared" si="47"/>
        <v>CL95487</v>
      </c>
      <c r="B816" s="4" t="s">
        <v>60</v>
      </c>
      <c r="C816" s="3" t="s">
        <v>832</v>
      </c>
    </row>
    <row r="817" spans="1:3" x14ac:dyDescent="0.25">
      <c r="A817" s="4" t="str">
        <f t="shared" si="47"/>
        <v>CL95487</v>
      </c>
      <c r="B817" s="4" t="s">
        <v>125</v>
      </c>
      <c r="C817" s="3" t="s">
        <v>204</v>
      </c>
    </row>
    <row r="818" spans="1:3" x14ac:dyDescent="0.25">
      <c r="A818" s="4" t="str">
        <f t="shared" si="47"/>
        <v>CL95487</v>
      </c>
      <c r="B818" s="4" t="s">
        <v>126</v>
      </c>
      <c r="C818" s="3" t="s">
        <v>833</v>
      </c>
    </row>
    <row r="819" spans="1:3" x14ac:dyDescent="0.25">
      <c r="A819" s="4" t="str">
        <f t="shared" si="47"/>
        <v>CL95487</v>
      </c>
      <c r="B819" s="4" t="s">
        <v>127</v>
      </c>
      <c r="C819" s="3" t="s">
        <v>97</v>
      </c>
    </row>
    <row r="820" spans="1:3" x14ac:dyDescent="0.25">
      <c r="A820" s="4" t="str">
        <f t="shared" si="47"/>
        <v>CL95487</v>
      </c>
      <c r="B820" s="4" t="s">
        <v>128</v>
      </c>
      <c r="C820" s="3" t="s">
        <v>834</v>
      </c>
    </row>
    <row r="821" spans="1:3" x14ac:dyDescent="0.25">
      <c r="A821" s="4" t="str">
        <f t="shared" si="47"/>
        <v>CL95487</v>
      </c>
      <c r="B821" s="4" t="s">
        <v>129</v>
      </c>
      <c r="C821" s="3" t="s">
        <v>276</v>
      </c>
    </row>
    <row r="822" spans="1:3" x14ac:dyDescent="0.25">
      <c r="A822" s="4" t="str">
        <f t="shared" si="47"/>
        <v>CL95487</v>
      </c>
      <c r="B822" s="4" t="s">
        <v>130</v>
      </c>
      <c r="C822" s="3" t="s">
        <v>835</v>
      </c>
    </row>
    <row r="823" spans="1:3" x14ac:dyDescent="0.25">
      <c r="A823" s="4" t="s">
        <v>39</v>
      </c>
      <c r="B823" s="4" t="s">
        <v>131</v>
      </c>
      <c r="C823" s="3" t="s">
        <v>836</v>
      </c>
    </row>
    <row r="824" spans="1:3" x14ac:dyDescent="0.25">
      <c r="A824" s="4" t="str">
        <f t="shared" ref="A824:A840" si="48">A823</f>
        <v>CL96487</v>
      </c>
      <c r="B824" s="4" t="s">
        <v>132</v>
      </c>
      <c r="C824" s="3" t="s">
        <v>837</v>
      </c>
    </row>
    <row r="825" spans="1:3" x14ac:dyDescent="0.25">
      <c r="A825" s="4" t="str">
        <f t="shared" si="48"/>
        <v>CL96487</v>
      </c>
      <c r="B825" s="4" t="s">
        <v>118</v>
      </c>
      <c r="C825" s="3" t="s">
        <v>838</v>
      </c>
    </row>
    <row r="826" spans="1:3" x14ac:dyDescent="0.25">
      <c r="A826" s="4" t="str">
        <f t="shared" si="48"/>
        <v>CL96487</v>
      </c>
      <c r="B826" s="4" t="s">
        <v>119</v>
      </c>
      <c r="C826" s="3" t="s">
        <v>839</v>
      </c>
    </row>
    <row r="827" spans="1:3" x14ac:dyDescent="0.25">
      <c r="A827" s="4" t="str">
        <f t="shared" si="48"/>
        <v>CL96487</v>
      </c>
      <c r="B827" s="4" t="s">
        <v>120</v>
      </c>
      <c r="C827" s="3" t="s">
        <v>840</v>
      </c>
    </row>
    <row r="828" spans="1:3" x14ac:dyDescent="0.25">
      <c r="A828" s="4" t="str">
        <f t="shared" si="48"/>
        <v>CL96487</v>
      </c>
      <c r="B828" s="4" t="s">
        <v>121</v>
      </c>
      <c r="C828" s="3" t="s">
        <v>841</v>
      </c>
    </row>
    <row r="829" spans="1:3" x14ac:dyDescent="0.25">
      <c r="A829" s="4" t="str">
        <f t="shared" si="48"/>
        <v>CL96487</v>
      </c>
      <c r="B829" s="4" t="s">
        <v>122</v>
      </c>
      <c r="C829" s="3" t="s">
        <v>500</v>
      </c>
    </row>
    <row r="830" spans="1:3" x14ac:dyDescent="0.25">
      <c r="A830" s="4" t="str">
        <f t="shared" si="48"/>
        <v>CL96487</v>
      </c>
      <c r="B830" s="4" t="s">
        <v>123</v>
      </c>
      <c r="C830" s="3" t="s">
        <v>842</v>
      </c>
    </row>
    <row r="831" spans="1:3" x14ac:dyDescent="0.25">
      <c r="A831" s="4" t="str">
        <f t="shared" si="48"/>
        <v>CL96487</v>
      </c>
      <c r="B831" s="4" t="s">
        <v>124</v>
      </c>
      <c r="C831" s="3" t="s">
        <v>274</v>
      </c>
    </row>
    <row r="832" spans="1:3" x14ac:dyDescent="0.25">
      <c r="A832" s="4" t="str">
        <f t="shared" si="48"/>
        <v>CL96487</v>
      </c>
      <c r="B832" s="4" t="s">
        <v>58</v>
      </c>
      <c r="C832" s="3" t="s">
        <v>207</v>
      </c>
    </row>
    <row r="833" spans="1:3" x14ac:dyDescent="0.25">
      <c r="A833" s="4" t="str">
        <f t="shared" si="48"/>
        <v>CL96487</v>
      </c>
      <c r="B833" s="4" t="s">
        <v>59</v>
      </c>
      <c r="C833" s="3" t="s">
        <v>843</v>
      </c>
    </row>
    <row r="834" spans="1:3" x14ac:dyDescent="0.25">
      <c r="A834" s="4" t="str">
        <f t="shared" si="48"/>
        <v>CL96487</v>
      </c>
      <c r="B834" s="4" t="s">
        <v>60</v>
      </c>
      <c r="C834" s="3" t="s">
        <v>844</v>
      </c>
    </row>
    <row r="835" spans="1:3" x14ac:dyDescent="0.25">
      <c r="A835" s="4" t="str">
        <f t="shared" si="48"/>
        <v>CL96487</v>
      </c>
      <c r="B835" s="4" t="s">
        <v>125</v>
      </c>
      <c r="C835" s="3" t="s">
        <v>845</v>
      </c>
    </row>
    <row r="836" spans="1:3" x14ac:dyDescent="0.25">
      <c r="A836" s="4" t="str">
        <f t="shared" si="48"/>
        <v>CL96487</v>
      </c>
      <c r="B836" s="4" t="s">
        <v>126</v>
      </c>
      <c r="C836" s="3" t="s">
        <v>846</v>
      </c>
    </row>
    <row r="837" spans="1:3" x14ac:dyDescent="0.25">
      <c r="A837" s="4" t="str">
        <f t="shared" si="48"/>
        <v>CL96487</v>
      </c>
      <c r="B837" s="4" t="s">
        <v>127</v>
      </c>
      <c r="C837" s="3" t="s">
        <v>847</v>
      </c>
    </row>
    <row r="838" spans="1:3" x14ac:dyDescent="0.25">
      <c r="A838" s="4" t="str">
        <f t="shared" si="48"/>
        <v>CL96487</v>
      </c>
      <c r="B838" s="4" t="s">
        <v>128</v>
      </c>
      <c r="C838" s="3" t="s">
        <v>848</v>
      </c>
    </row>
    <row r="839" spans="1:3" x14ac:dyDescent="0.25">
      <c r="A839" s="4" t="str">
        <f t="shared" si="48"/>
        <v>CL96487</v>
      </c>
      <c r="B839" s="4" t="s">
        <v>129</v>
      </c>
      <c r="C839" s="3" t="s">
        <v>849</v>
      </c>
    </row>
    <row r="840" spans="1:3" x14ac:dyDescent="0.25">
      <c r="A840" s="4" t="str">
        <f t="shared" si="48"/>
        <v>CL96487</v>
      </c>
      <c r="B840" s="4" t="s">
        <v>130</v>
      </c>
      <c r="C840" s="3" t="s">
        <v>850</v>
      </c>
    </row>
    <row r="841" spans="1:3" x14ac:dyDescent="0.25">
      <c r="A841" s="4" t="s">
        <v>47</v>
      </c>
      <c r="B841" s="4" t="s">
        <v>131</v>
      </c>
      <c r="C841" s="3" t="s">
        <v>587</v>
      </c>
    </row>
    <row r="842" spans="1:3" x14ac:dyDescent="0.25">
      <c r="A842" s="4" t="str">
        <f t="shared" ref="A842:A858" si="49">A841</f>
        <v>CL96680</v>
      </c>
      <c r="B842" s="4" t="s">
        <v>132</v>
      </c>
      <c r="C842" s="3" t="s">
        <v>851</v>
      </c>
    </row>
    <row r="843" spans="1:3" x14ac:dyDescent="0.25">
      <c r="A843" s="4" t="str">
        <f t="shared" si="49"/>
        <v>CL96680</v>
      </c>
      <c r="B843" s="4" t="s">
        <v>118</v>
      </c>
      <c r="C843" s="3" t="s">
        <v>852</v>
      </c>
    </row>
    <row r="844" spans="1:3" x14ac:dyDescent="0.25">
      <c r="A844" s="4" t="str">
        <f t="shared" si="49"/>
        <v>CL96680</v>
      </c>
      <c r="B844" s="4" t="s">
        <v>119</v>
      </c>
      <c r="C844" s="3" t="s">
        <v>853</v>
      </c>
    </row>
    <row r="845" spans="1:3" x14ac:dyDescent="0.25">
      <c r="A845" s="4" t="str">
        <f t="shared" si="49"/>
        <v>CL96680</v>
      </c>
      <c r="B845" s="4" t="s">
        <v>120</v>
      </c>
      <c r="C845" s="3" t="s">
        <v>854</v>
      </c>
    </row>
    <row r="846" spans="1:3" x14ac:dyDescent="0.25">
      <c r="A846" s="4" t="str">
        <f t="shared" si="49"/>
        <v>CL96680</v>
      </c>
      <c r="B846" s="4" t="s">
        <v>121</v>
      </c>
      <c r="C846" s="3" t="s">
        <v>855</v>
      </c>
    </row>
    <row r="847" spans="1:3" x14ac:dyDescent="0.25">
      <c r="A847" s="4" t="str">
        <f t="shared" si="49"/>
        <v>CL96680</v>
      </c>
      <c r="B847" s="4" t="s">
        <v>122</v>
      </c>
      <c r="C847" s="3" t="s">
        <v>856</v>
      </c>
    </row>
    <row r="848" spans="1:3" x14ac:dyDescent="0.25">
      <c r="A848" s="4" t="str">
        <f t="shared" si="49"/>
        <v>CL96680</v>
      </c>
      <c r="B848" s="4" t="s">
        <v>123</v>
      </c>
      <c r="C848" s="3" t="s">
        <v>857</v>
      </c>
    </row>
    <row r="849" spans="1:3" x14ac:dyDescent="0.25">
      <c r="A849" s="4" t="str">
        <f t="shared" si="49"/>
        <v>CL96680</v>
      </c>
      <c r="B849" s="4" t="s">
        <v>124</v>
      </c>
      <c r="C849" s="3" t="s">
        <v>858</v>
      </c>
    </row>
    <row r="850" spans="1:3" x14ac:dyDescent="0.25">
      <c r="A850" s="4" t="str">
        <f t="shared" si="49"/>
        <v>CL96680</v>
      </c>
      <c r="B850" s="4" t="s">
        <v>58</v>
      </c>
      <c r="C850" s="3" t="s">
        <v>859</v>
      </c>
    </row>
    <row r="851" spans="1:3" x14ac:dyDescent="0.25">
      <c r="A851" s="4" t="str">
        <f t="shared" si="49"/>
        <v>CL96680</v>
      </c>
      <c r="B851" s="4" t="s">
        <v>59</v>
      </c>
      <c r="C851" s="3" t="s">
        <v>693</v>
      </c>
    </row>
    <row r="852" spans="1:3" x14ac:dyDescent="0.25">
      <c r="A852" s="4" t="str">
        <f t="shared" si="49"/>
        <v>CL96680</v>
      </c>
      <c r="B852" s="4" t="s">
        <v>60</v>
      </c>
      <c r="C852" s="3" t="s">
        <v>239</v>
      </c>
    </row>
    <row r="853" spans="1:3" x14ac:dyDescent="0.25">
      <c r="A853" s="4" t="str">
        <f t="shared" si="49"/>
        <v>CL96680</v>
      </c>
      <c r="B853" s="4" t="s">
        <v>125</v>
      </c>
      <c r="C853" s="3" t="s">
        <v>212</v>
      </c>
    </row>
    <row r="854" spans="1:3" x14ac:dyDescent="0.25">
      <c r="A854" s="4" t="str">
        <f t="shared" si="49"/>
        <v>CL96680</v>
      </c>
      <c r="B854" s="4" t="s">
        <v>126</v>
      </c>
      <c r="C854" s="3" t="s">
        <v>860</v>
      </c>
    </row>
    <row r="855" spans="1:3" x14ac:dyDescent="0.25">
      <c r="A855" s="4" t="str">
        <f t="shared" si="49"/>
        <v>CL96680</v>
      </c>
      <c r="B855" s="4" t="s">
        <v>127</v>
      </c>
      <c r="C855" s="3" t="s">
        <v>861</v>
      </c>
    </row>
    <row r="856" spans="1:3" x14ac:dyDescent="0.25">
      <c r="A856" s="4" t="str">
        <f t="shared" si="49"/>
        <v>CL96680</v>
      </c>
      <c r="B856" s="4" t="s">
        <v>128</v>
      </c>
      <c r="C856" s="3" t="s">
        <v>862</v>
      </c>
    </row>
    <row r="857" spans="1:3" x14ac:dyDescent="0.25">
      <c r="A857" s="4" t="str">
        <f t="shared" si="49"/>
        <v>CL96680</v>
      </c>
      <c r="B857" s="4" t="s">
        <v>129</v>
      </c>
      <c r="C857" s="3" t="s">
        <v>863</v>
      </c>
    </row>
    <row r="858" spans="1:3" x14ac:dyDescent="0.25">
      <c r="A858" s="4" t="str">
        <f t="shared" si="49"/>
        <v>CL96680</v>
      </c>
      <c r="B858" s="4" t="s">
        <v>130</v>
      </c>
      <c r="C858" s="3" t="s">
        <v>864</v>
      </c>
    </row>
    <row r="859" spans="1:3" x14ac:dyDescent="0.25">
      <c r="A859" s="4" t="s">
        <v>1</v>
      </c>
      <c r="B859" s="4" t="s">
        <v>131</v>
      </c>
      <c r="C859" s="3" t="s">
        <v>865</v>
      </c>
    </row>
    <row r="860" spans="1:3" x14ac:dyDescent="0.25">
      <c r="A860" s="4" t="str">
        <f t="shared" ref="A860:A876" si="50">A859</f>
        <v>CL97995</v>
      </c>
      <c r="B860" s="4" t="s">
        <v>132</v>
      </c>
      <c r="C860" s="3" t="s">
        <v>866</v>
      </c>
    </row>
    <row r="861" spans="1:3" x14ac:dyDescent="0.25">
      <c r="A861" s="4" t="str">
        <f t="shared" si="50"/>
        <v>CL97995</v>
      </c>
      <c r="B861" s="4" t="s">
        <v>118</v>
      </c>
      <c r="C861" s="3" t="s">
        <v>867</v>
      </c>
    </row>
    <row r="862" spans="1:3" x14ac:dyDescent="0.25">
      <c r="A862" s="4" t="str">
        <f t="shared" si="50"/>
        <v>CL97995</v>
      </c>
      <c r="B862" s="4" t="s">
        <v>119</v>
      </c>
      <c r="C862" s="3" t="s">
        <v>867</v>
      </c>
    </row>
    <row r="863" spans="1:3" x14ac:dyDescent="0.25">
      <c r="A863" s="4" t="str">
        <f t="shared" si="50"/>
        <v>CL97995</v>
      </c>
      <c r="B863" s="4" t="s">
        <v>120</v>
      </c>
      <c r="C863" s="3" t="s">
        <v>868</v>
      </c>
    </row>
    <row r="864" spans="1:3" x14ac:dyDescent="0.25">
      <c r="A864" s="4" t="str">
        <f t="shared" si="50"/>
        <v>CL97995</v>
      </c>
      <c r="B864" s="4" t="s">
        <v>121</v>
      </c>
      <c r="C864" s="3" t="s">
        <v>869</v>
      </c>
    </row>
    <row r="865" spans="1:3" x14ac:dyDescent="0.25">
      <c r="A865" s="4" t="str">
        <f t="shared" si="50"/>
        <v>CL97995</v>
      </c>
      <c r="B865" s="4" t="s">
        <v>122</v>
      </c>
      <c r="C865" s="3" t="s">
        <v>870</v>
      </c>
    </row>
    <row r="866" spans="1:3" x14ac:dyDescent="0.25">
      <c r="A866" s="4" t="str">
        <f t="shared" si="50"/>
        <v>CL97995</v>
      </c>
      <c r="B866" s="4" t="s">
        <v>123</v>
      </c>
      <c r="C866" s="3" t="s">
        <v>871</v>
      </c>
    </row>
    <row r="867" spans="1:3" x14ac:dyDescent="0.25">
      <c r="A867" s="4" t="str">
        <f t="shared" si="50"/>
        <v>CL97995</v>
      </c>
      <c r="B867" s="4" t="s">
        <v>124</v>
      </c>
      <c r="C867" s="3" t="s">
        <v>869</v>
      </c>
    </row>
    <row r="868" spans="1:3" x14ac:dyDescent="0.25">
      <c r="A868" s="4" t="str">
        <f t="shared" si="50"/>
        <v>CL97995</v>
      </c>
      <c r="B868" s="4" t="s">
        <v>58</v>
      </c>
      <c r="C868" s="3" t="s">
        <v>872</v>
      </c>
    </row>
    <row r="869" spans="1:3" x14ac:dyDescent="0.25">
      <c r="A869" s="4" t="str">
        <f t="shared" si="50"/>
        <v>CL97995</v>
      </c>
      <c r="B869" s="4" t="s">
        <v>59</v>
      </c>
      <c r="C869" s="3" t="s">
        <v>873</v>
      </c>
    </row>
    <row r="870" spans="1:3" x14ac:dyDescent="0.25">
      <c r="A870" s="4" t="str">
        <f t="shared" si="50"/>
        <v>CL97995</v>
      </c>
      <c r="B870" s="4" t="s">
        <v>60</v>
      </c>
      <c r="C870" s="3" t="s">
        <v>869</v>
      </c>
    </row>
    <row r="871" spans="1:3" x14ac:dyDescent="0.25">
      <c r="A871" s="4" t="str">
        <f t="shared" si="50"/>
        <v>CL97995</v>
      </c>
      <c r="B871" s="4" t="s">
        <v>125</v>
      </c>
      <c r="C871" s="3" t="s">
        <v>874</v>
      </c>
    </row>
    <row r="872" spans="1:3" x14ac:dyDescent="0.25">
      <c r="A872" s="4" t="str">
        <f t="shared" si="50"/>
        <v>CL97995</v>
      </c>
      <c r="B872" s="4" t="s">
        <v>126</v>
      </c>
      <c r="C872" s="3" t="s">
        <v>875</v>
      </c>
    </row>
    <row r="873" spans="1:3" x14ac:dyDescent="0.25">
      <c r="A873" s="4" t="str">
        <f t="shared" si="50"/>
        <v>CL97995</v>
      </c>
      <c r="B873" s="4" t="s">
        <v>127</v>
      </c>
      <c r="C873" s="3" t="s">
        <v>876</v>
      </c>
    </row>
    <row r="874" spans="1:3" x14ac:dyDescent="0.25">
      <c r="A874" s="4" t="str">
        <f t="shared" si="50"/>
        <v>CL97995</v>
      </c>
      <c r="B874" s="4" t="s">
        <v>128</v>
      </c>
      <c r="C874" s="3" t="s">
        <v>877</v>
      </c>
    </row>
    <row r="875" spans="1:3" x14ac:dyDescent="0.25">
      <c r="A875" s="4" t="str">
        <f t="shared" si="50"/>
        <v>CL97995</v>
      </c>
      <c r="B875" s="4" t="s">
        <v>129</v>
      </c>
      <c r="C875" s="3" t="s">
        <v>878</v>
      </c>
    </row>
    <row r="876" spans="1:3" x14ac:dyDescent="0.25">
      <c r="A876" s="4" t="str">
        <f t="shared" si="50"/>
        <v>CL97995</v>
      </c>
      <c r="B876" s="4" t="s">
        <v>130</v>
      </c>
      <c r="C876" s="3" t="s">
        <v>879</v>
      </c>
    </row>
    <row r="877" spans="1:3" x14ac:dyDescent="0.25">
      <c r="A877" s="4" t="s">
        <v>5</v>
      </c>
      <c r="B877" s="4" t="s">
        <v>131</v>
      </c>
      <c r="C877" s="3" t="s">
        <v>293</v>
      </c>
    </row>
    <row r="878" spans="1:3" x14ac:dyDescent="0.25">
      <c r="A878" s="4" t="str">
        <f t="shared" ref="A878:A890" si="51">A877</f>
        <v>CL99496</v>
      </c>
      <c r="B878" s="4" t="s">
        <v>132</v>
      </c>
      <c r="C878" s="3" t="s">
        <v>66</v>
      </c>
    </row>
    <row r="879" spans="1:3" x14ac:dyDescent="0.25">
      <c r="A879" s="4" t="str">
        <f t="shared" si="51"/>
        <v>CL99496</v>
      </c>
      <c r="B879" s="4" t="s">
        <v>118</v>
      </c>
      <c r="C879" s="3" t="s">
        <v>880</v>
      </c>
    </row>
    <row r="880" spans="1:3" x14ac:dyDescent="0.25">
      <c r="A880" s="4" t="str">
        <f t="shared" si="51"/>
        <v>CL99496</v>
      </c>
      <c r="B880" s="4" t="s">
        <v>119</v>
      </c>
      <c r="C880" s="3" t="s">
        <v>290</v>
      </c>
    </row>
    <row r="881" spans="1:3" x14ac:dyDescent="0.25">
      <c r="A881" s="4" t="str">
        <f t="shared" si="51"/>
        <v>CL99496</v>
      </c>
      <c r="B881" s="4" t="s">
        <v>120</v>
      </c>
      <c r="C881" s="3" t="s">
        <v>296</v>
      </c>
    </row>
    <row r="882" spans="1:3" x14ac:dyDescent="0.25">
      <c r="A882" s="4" t="str">
        <f t="shared" si="51"/>
        <v>CL99496</v>
      </c>
      <c r="B882" s="4" t="s">
        <v>121</v>
      </c>
      <c r="C882" s="3" t="s">
        <v>812</v>
      </c>
    </row>
    <row r="883" spans="1:3" x14ac:dyDescent="0.25">
      <c r="A883" s="4" t="str">
        <f t="shared" si="51"/>
        <v>CL99496</v>
      </c>
      <c r="B883" s="4" t="s">
        <v>122</v>
      </c>
      <c r="C883" s="3" t="s">
        <v>66</v>
      </c>
    </row>
    <row r="884" spans="1:3" x14ac:dyDescent="0.25">
      <c r="A884" s="4" t="str">
        <f t="shared" si="51"/>
        <v>CL99496</v>
      </c>
      <c r="B884" s="4" t="s">
        <v>123</v>
      </c>
      <c r="C884" s="3" t="s">
        <v>881</v>
      </c>
    </row>
    <row r="885" spans="1:3" x14ac:dyDescent="0.25">
      <c r="A885" s="4" t="str">
        <f t="shared" si="51"/>
        <v>CL99496</v>
      </c>
      <c r="B885" s="4" t="s">
        <v>124</v>
      </c>
      <c r="C885" s="3" t="s">
        <v>882</v>
      </c>
    </row>
    <row r="886" spans="1:3" x14ac:dyDescent="0.25">
      <c r="A886" s="4" t="str">
        <f t="shared" si="51"/>
        <v>CL99496</v>
      </c>
      <c r="B886" s="4" t="s">
        <v>58</v>
      </c>
      <c r="C886" s="3" t="s">
        <v>883</v>
      </c>
    </row>
    <row r="887" spans="1:3" x14ac:dyDescent="0.25">
      <c r="A887" s="4" t="str">
        <f t="shared" si="51"/>
        <v>CL99496</v>
      </c>
      <c r="B887" s="4" t="s">
        <v>59</v>
      </c>
      <c r="C887" s="3" t="s">
        <v>884</v>
      </c>
    </row>
    <row r="888" spans="1:3" x14ac:dyDescent="0.25">
      <c r="A888" s="4" t="str">
        <f t="shared" si="51"/>
        <v>CL99496</v>
      </c>
      <c r="B888" s="4" t="s">
        <v>60</v>
      </c>
      <c r="C888" s="3" t="s">
        <v>885</v>
      </c>
    </row>
    <row r="889" spans="1:3" x14ac:dyDescent="0.25">
      <c r="A889" s="4" t="str">
        <f t="shared" si="51"/>
        <v>CL99496</v>
      </c>
      <c r="B889" s="4" t="s">
        <v>129</v>
      </c>
      <c r="C889" s="3" t="s">
        <v>804</v>
      </c>
    </row>
    <row r="890" spans="1:3" x14ac:dyDescent="0.25">
      <c r="A890" s="4" t="str">
        <f t="shared" si="51"/>
        <v>CL99496</v>
      </c>
      <c r="B890" s="4" t="s">
        <v>130</v>
      </c>
      <c r="C890" s="3" t="s">
        <v>69</v>
      </c>
    </row>
    <row r="891" spans="1:3" x14ac:dyDescent="0.25">
      <c r="A891" s="4" t="s">
        <v>9</v>
      </c>
      <c r="B891" s="4" t="s">
        <v>131</v>
      </c>
      <c r="C891" s="3" t="s">
        <v>674</v>
      </c>
    </row>
    <row r="892" spans="1:3" x14ac:dyDescent="0.25">
      <c r="A892" s="4" t="str">
        <f t="shared" ref="A892:A908" si="52">A891</f>
        <v>CL99768</v>
      </c>
      <c r="B892" s="4" t="s">
        <v>132</v>
      </c>
      <c r="C892" s="3" t="s">
        <v>886</v>
      </c>
    </row>
    <row r="893" spans="1:3" x14ac:dyDescent="0.25">
      <c r="A893" s="4" t="str">
        <f t="shared" si="52"/>
        <v>CL99768</v>
      </c>
      <c r="B893" s="4" t="s">
        <v>118</v>
      </c>
      <c r="C893" s="3" t="s">
        <v>887</v>
      </c>
    </row>
    <row r="894" spans="1:3" x14ac:dyDescent="0.25">
      <c r="A894" s="4" t="str">
        <f t="shared" si="52"/>
        <v>CL99768</v>
      </c>
      <c r="B894" s="4" t="s">
        <v>119</v>
      </c>
      <c r="C894" s="3" t="s">
        <v>89</v>
      </c>
    </row>
    <row r="895" spans="1:3" x14ac:dyDescent="0.25">
      <c r="A895" s="4" t="str">
        <f t="shared" si="52"/>
        <v>CL99768</v>
      </c>
      <c r="B895" s="4" t="s">
        <v>120</v>
      </c>
      <c r="C895" s="3" t="s">
        <v>888</v>
      </c>
    </row>
    <row r="896" spans="1:3" x14ac:dyDescent="0.25">
      <c r="A896" s="4" t="str">
        <f t="shared" si="52"/>
        <v>CL99768</v>
      </c>
      <c r="B896" s="4" t="s">
        <v>121</v>
      </c>
      <c r="C896" s="3" t="s">
        <v>76</v>
      </c>
    </row>
    <row r="897" spans="1:3" x14ac:dyDescent="0.25">
      <c r="A897" s="4" t="str">
        <f t="shared" si="52"/>
        <v>CL99768</v>
      </c>
      <c r="B897" s="4" t="s">
        <v>122</v>
      </c>
      <c r="C897" s="3" t="s">
        <v>302</v>
      </c>
    </row>
    <row r="898" spans="1:3" x14ac:dyDescent="0.25">
      <c r="A898" s="4" t="str">
        <f t="shared" si="52"/>
        <v>CL99768</v>
      </c>
      <c r="B898" s="4" t="s">
        <v>123</v>
      </c>
      <c r="C898" s="3" t="s">
        <v>889</v>
      </c>
    </row>
    <row r="899" spans="1:3" x14ac:dyDescent="0.25">
      <c r="A899" s="4" t="str">
        <f t="shared" si="52"/>
        <v>CL99768</v>
      </c>
      <c r="B899" s="4" t="s">
        <v>124</v>
      </c>
      <c r="C899" s="3" t="s">
        <v>890</v>
      </c>
    </row>
    <row r="900" spans="1:3" x14ac:dyDescent="0.25">
      <c r="A900" s="4" t="str">
        <f t="shared" si="52"/>
        <v>CL99768</v>
      </c>
      <c r="B900" s="4" t="s">
        <v>58</v>
      </c>
      <c r="C900" s="3" t="s">
        <v>890</v>
      </c>
    </row>
    <row r="901" spans="1:3" x14ac:dyDescent="0.25">
      <c r="A901" s="4" t="str">
        <f t="shared" si="52"/>
        <v>CL99768</v>
      </c>
      <c r="B901" s="4" t="s">
        <v>59</v>
      </c>
      <c r="C901" s="3" t="s">
        <v>891</v>
      </c>
    </row>
    <row r="902" spans="1:3" x14ac:dyDescent="0.25">
      <c r="A902" s="4" t="str">
        <f t="shared" si="52"/>
        <v>CL99768</v>
      </c>
      <c r="B902" s="4" t="s">
        <v>60</v>
      </c>
      <c r="C902" s="3" t="s">
        <v>892</v>
      </c>
    </row>
    <row r="903" spans="1:3" x14ac:dyDescent="0.25">
      <c r="A903" s="4" t="str">
        <f t="shared" si="52"/>
        <v>CL99768</v>
      </c>
      <c r="B903" s="4" t="s">
        <v>125</v>
      </c>
      <c r="C903" s="3" t="s">
        <v>601</v>
      </c>
    </row>
    <row r="904" spans="1:3" x14ac:dyDescent="0.25">
      <c r="A904" s="4" t="str">
        <f t="shared" si="52"/>
        <v>CL99768</v>
      </c>
      <c r="B904" s="4" t="s">
        <v>126</v>
      </c>
      <c r="C904" s="3" t="s">
        <v>893</v>
      </c>
    </row>
    <row r="905" spans="1:3" x14ac:dyDescent="0.25">
      <c r="A905" s="4" t="str">
        <f t="shared" si="52"/>
        <v>CL99768</v>
      </c>
      <c r="B905" s="4" t="s">
        <v>127</v>
      </c>
      <c r="C905" s="3" t="s">
        <v>89</v>
      </c>
    </row>
    <row r="906" spans="1:3" x14ac:dyDescent="0.25">
      <c r="A906" s="4" t="str">
        <f t="shared" si="52"/>
        <v>CL99768</v>
      </c>
      <c r="B906" s="4" t="s">
        <v>128</v>
      </c>
      <c r="C906" s="3" t="s">
        <v>894</v>
      </c>
    </row>
    <row r="907" spans="1:3" x14ac:dyDescent="0.25">
      <c r="A907" s="4" t="str">
        <f t="shared" si="52"/>
        <v>CL99768</v>
      </c>
      <c r="B907" s="4" t="s">
        <v>129</v>
      </c>
      <c r="C907" s="3" t="s">
        <v>895</v>
      </c>
    </row>
    <row r="908" spans="1:3" x14ac:dyDescent="0.25">
      <c r="A908" s="4" t="str">
        <f t="shared" si="52"/>
        <v>CL99768</v>
      </c>
      <c r="B908" s="4" t="s">
        <v>130</v>
      </c>
      <c r="C908" s="3" t="s">
        <v>896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Sheet6</vt:lpstr>
      <vt:lpstr>Volume Data</vt:lpstr>
      <vt:lpstr>Geo Data</vt:lpstr>
      <vt:lpstr>Pivot</vt:lpstr>
      <vt:lpstr>Analysis</vt:lpstr>
      <vt:lpstr>Summary</vt:lpstr>
      <vt:lpstr>Sheet3 (2)</vt:lpstr>
      <vt:lpstr>EXT0070122021 (2)</vt:lpstr>
      <vt:lpstr>GeoByClient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Himanshu Manna</cp:lastModifiedBy>
  <cp:lastPrinted>2022-08-06T21:26:42Z</cp:lastPrinted>
  <dcterms:created xsi:type="dcterms:W3CDTF">2009-09-15T21:43:27Z</dcterms:created>
  <dcterms:modified xsi:type="dcterms:W3CDTF">2022-08-07T12:46:47Z</dcterms:modified>
</cp:coreProperties>
</file>