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35" windowWidth="2203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2" i="1" l="1"/>
  <c r="I41" i="1"/>
  <c r="I40" i="1" l="1"/>
  <c r="H38" i="1"/>
  <c r="H37" i="1"/>
  <c r="H36" i="1"/>
  <c r="H35" i="1"/>
  <c r="H34" i="1"/>
  <c r="G31" i="1"/>
  <c r="G30" i="1"/>
  <c r="F29" i="1"/>
  <c r="Q11" i="1"/>
  <c r="Q12" i="1"/>
  <c r="Q13" i="1"/>
  <c r="Q14" i="1"/>
  <c r="Q15" i="1"/>
  <c r="Q16" i="1"/>
  <c r="Q17" i="1"/>
  <c r="Q18" i="1"/>
  <c r="Q19" i="1"/>
  <c r="Q10" i="1"/>
  <c r="P16" i="1"/>
  <c r="O15" i="1" l="1"/>
  <c r="P15" i="1" s="1"/>
  <c r="O13" i="1"/>
  <c r="O11" i="1"/>
  <c r="P11" i="1" s="1"/>
  <c r="O19" i="1"/>
  <c r="O17" i="1"/>
  <c r="O14" i="1"/>
  <c r="P14" i="1" s="1"/>
  <c r="O12" i="1"/>
  <c r="P12" i="1" s="1"/>
  <c r="O10" i="1"/>
  <c r="P10" i="1" s="1"/>
  <c r="O18" i="1"/>
</calcChain>
</file>

<file path=xl/sharedStrings.xml><?xml version="1.0" encoding="utf-8"?>
<sst xmlns="http://schemas.openxmlformats.org/spreadsheetml/2006/main" count="83" uniqueCount="60">
  <si>
    <t>MARKSHEET</t>
  </si>
  <si>
    <t>NAME</t>
  </si>
  <si>
    <t>ROLL NO.</t>
  </si>
  <si>
    <t>CLASS</t>
  </si>
  <si>
    <t>F'NAME</t>
  </si>
  <si>
    <t xml:space="preserve">M'NAME </t>
  </si>
  <si>
    <t>SUBJECT</t>
  </si>
  <si>
    <t>MATH</t>
  </si>
  <si>
    <t>SCIENCE</t>
  </si>
  <si>
    <t>SST</t>
  </si>
  <si>
    <t>ENGLISH</t>
  </si>
  <si>
    <t>GK</t>
  </si>
  <si>
    <t>SNO</t>
  </si>
  <si>
    <t xml:space="preserve">HIMANSHI </t>
  </si>
  <si>
    <t>GAYATRI</t>
  </si>
  <si>
    <t>MEGHA</t>
  </si>
  <si>
    <t>SAHEJ</t>
  </si>
  <si>
    <t>VAISHALI</t>
  </si>
  <si>
    <t>TANISHKA</t>
  </si>
  <si>
    <t>VARUN</t>
  </si>
  <si>
    <t>SARTHAK</t>
  </si>
  <si>
    <t>HEMANT</t>
  </si>
  <si>
    <t>NIKHIL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</si>
  <si>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</si>
  <si>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</si>
  <si>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</si>
  <si>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</si>
  <si>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</si>
  <si>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</si>
  <si>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</si>
  <si>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</si>
  <si>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</si>
  <si>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</si>
  <si>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HH</t>
  </si>
  <si>
    <t>HHH</t>
  </si>
  <si>
    <t>SSS</t>
  </si>
  <si>
    <t>SS</t>
  </si>
  <si>
    <t>GG</t>
  </si>
  <si>
    <t>GGG</t>
  </si>
  <si>
    <t>MMM</t>
  </si>
  <si>
    <t>MM</t>
  </si>
  <si>
    <t>VV</t>
  </si>
  <si>
    <t>VVV</t>
  </si>
  <si>
    <t>TTT</t>
  </si>
  <si>
    <t>TT</t>
  </si>
  <si>
    <t>NNN</t>
  </si>
  <si>
    <t>NN</t>
  </si>
  <si>
    <t>TOTAL</t>
  </si>
  <si>
    <t>%</t>
  </si>
  <si>
    <t>GRADE</t>
  </si>
  <si>
    <t>PASS/FAIL</t>
  </si>
  <si>
    <t>PASS</t>
  </si>
  <si>
    <t xml:space="preserve">REPORT CARD </t>
  </si>
  <si>
    <t xml:space="preserve">ROLL NO </t>
  </si>
  <si>
    <t xml:space="preserve">NAME </t>
  </si>
  <si>
    <t xml:space="preserve">FATHER'S NAME </t>
  </si>
  <si>
    <t xml:space="preserve">MOTHERS NAME </t>
  </si>
  <si>
    <t xml:space="preserve">THEORY OUT OF 80 </t>
  </si>
  <si>
    <t xml:space="preserve">PROJECT MARKS </t>
  </si>
  <si>
    <t xml:space="preserve">SNO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</si>
</sst>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Rockwell"/>
      <family val="2"/>
      <scheme val="minor"/>
    </font>
    <font>
      <sz val="48"/>
      <color rgb="FFFF0000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42"/>
  <sheetViews>
    <sheetView tabSelected="1" workbookViewId="0">
      <selection activeCell="R23" sqref="R23"/>
    </sheetView>
  </sheetViews>
  <sheetFormatPr defaultRowHeight="15" x14ac:dyDescent="0.2"/>
  <cols>
    <col min="18" max="18" width="12" customWidth="1"/>
  </cols>
  <sheetData>
    <row r="3" spans="4:18" ht="14.25" x14ac:dyDescent="0.2">
      <c r="D3" s="2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4:18" ht="14.25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4:18" ht="14.25" x14ac:dyDescent="0.2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8" ht="14.25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18" ht="14.25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4:18" ht="14.25" x14ac:dyDescent="0.2">
      <c r="D9" t="s">
        <v>12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47</v>
      </c>
      <c r="P9" t="s">
        <v>48</v>
      </c>
      <c r="Q9" t="s">
        <v>49</v>
      </c>
      <c r="R9" t="s">
        <v>50</v>
      </c>
    </row>
    <row r="10" spans="4:18" ht="14.25" x14ac:dyDescent="0.2">
      <c r="D10">
        <v>1</v>
      </c>
      <c r="E10" t="s">
        <v>13</v>
      </c>
      <c r="F10">
        <v>1</v>
      </c>
      <c r="G10" t="s">
        <v>23</v>
      </c>
      <c r="H10" t="s">
        <v>33</v>
      </c>
      <c r="I10" t="s">
        <v>34</v>
      </c>
      <c r="J10">
        <v>100</v>
      </c>
      <c r="K10">
        <v>96</v>
      </c>
      <c r="L10">
        <v>100</v>
      </c>
      <c r="M10">
        <v>91</v>
      </c>
      <c r="N10">
        <v>94</v>
      </c>
      <c r="O10">
        <f>SUM(J10,K10,L10,M10,N10,)</f>
        <v>481</v>
      </c>
      <c r="P10">
        <f>(O10/5)</f>
        <v>96.2</v>
      </c>
      <c r="Q10" t="str">
        <f>IF(P10&gt;95,"A+",IF(P10&gt;90,"A",IF(P10&lt;90,"B")))</f>
        <v>A+</v>
      </c>
      <c r="R10" t="s">
        <v>51</v>
      </c>
    </row>
    <row r="11" spans="4:18" ht="14.25" x14ac:dyDescent="0.2">
      <c r="D11">
        <v>2</v>
      </c>
      <c r="E11" t="s">
        <v>16</v>
      </c>
      <c r="F11">
        <v>2</v>
      </c>
      <c r="G11" t="s">
        <v>24</v>
      </c>
      <c r="H11" t="s">
        <v>36</v>
      </c>
      <c r="I11" t="s">
        <v>35</v>
      </c>
      <c r="J11">
        <v>100</v>
      </c>
      <c r="K11">
        <v>95</v>
      </c>
      <c r="L11">
        <v>93</v>
      </c>
      <c r="M11">
        <v>100</v>
      </c>
      <c r="N11">
        <v>97</v>
      </c>
      <c r="O11">
        <f t="shared" ref="O11:O19" si="0">SUM(J11,K11,L11,M11,N11,)</f>
        <v>485</v>
      </c>
      <c r="P11">
        <f t="shared" ref="P11:P16" si="1">(O11/5)</f>
        <v>97</v>
      </c>
      <c r="Q11" t="str">
        <f t="shared" ref="Q11:Q19" si="2">IF(P11&gt;95,"A+",IF(P11&gt;90,"A",IF(P11&lt;90,"B")))</f>
        <v>A+</v>
      </c>
      <c r="R11" t="s">
        <v>51</v>
      </c>
    </row>
    <row r="12" spans="4:18" ht="14.25" x14ac:dyDescent="0.2">
      <c r="D12">
        <v>3</v>
      </c>
      <c r="E12" t="s">
        <v>14</v>
      </c>
      <c r="F12">
        <v>3</v>
      </c>
      <c r="G12" t="s">
        <v>25</v>
      </c>
      <c r="H12" t="s">
        <v>37</v>
      </c>
      <c r="I12" t="s">
        <v>38</v>
      </c>
      <c r="J12">
        <v>90</v>
      </c>
      <c r="K12">
        <v>88</v>
      </c>
      <c r="L12">
        <v>96</v>
      </c>
      <c r="M12">
        <v>90</v>
      </c>
      <c r="N12">
        <v>100</v>
      </c>
      <c r="O12">
        <f t="shared" si="0"/>
        <v>464</v>
      </c>
      <c r="P12">
        <f t="shared" si="1"/>
        <v>92.8</v>
      </c>
      <c r="Q12" t="str">
        <f t="shared" si="2"/>
        <v>A</v>
      </c>
      <c r="R12" t="s">
        <v>51</v>
      </c>
    </row>
    <row r="13" spans="4:18" ht="14.25" x14ac:dyDescent="0.2">
      <c r="D13">
        <v>4</v>
      </c>
      <c r="E13" t="s">
        <v>15</v>
      </c>
      <c r="F13">
        <v>4</v>
      </c>
      <c r="G13" t="s">
        <v>26</v>
      </c>
      <c r="H13" t="s">
        <v>40</v>
      </c>
      <c r="I13" t="s">
        <v>39</v>
      </c>
      <c r="J13">
        <v>93</v>
      </c>
      <c r="K13">
        <v>96</v>
      </c>
      <c r="L13">
        <v>99</v>
      </c>
      <c r="M13">
        <v>96</v>
      </c>
      <c r="N13">
        <v>94</v>
      </c>
      <c r="O13">
        <f t="shared" si="0"/>
        <v>478</v>
      </c>
      <c r="P13">
        <v>94</v>
      </c>
      <c r="Q13" t="str">
        <f t="shared" si="2"/>
        <v>A</v>
      </c>
      <c r="R13" t="s">
        <v>51</v>
      </c>
    </row>
    <row r="14" spans="4:18" ht="14.25" x14ac:dyDescent="0.2">
      <c r="D14">
        <v>5</v>
      </c>
      <c r="E14" t="s">
        <v>17</v>
      </c>
      <c r="F14">
        <v>5</v>
      </c>
      <c r="G14" t="s">
        <v>27</v>
      </c>
      <c r="H14" t="s">
        <v>41</v>
      </c>
      <c r="I14" t="s">
        <v>42</v>
      </c>
      <c r="J14">
        <v>95</v>
      </c>
      <c r="K14">
        <v>98</v>
      </c>
      <c r="L14">
        <v>93</v>
      </c>
      <c r="M14">
        <v>94</v>
      </c>
      <c r="N14">
        <v>93</v>
      </c>
      <c r="O14">
        <f t="shared" si="0"/>
        <v>473</v>
      </c>
      <c r="P14">
        <f t="shared" si="1"/>
        <v>94.6</v>
      </c>
      <c r="Q14" t="str">
        <f t="shared" si="2"/>
        <v>A</v>
      </c>
      <c r="R14" t="s">
        <v>51</v>
      </c>
    </row>
    <row r="15" spans="4:18" ht="14.25" x14ac:dyDescent="0.2">
      <c r="D15">
        <v>6</v>
      </c>
      <c r="E15" t="s">
        <v>18</v>
      </c>
      <c r="F15">
        <v>6</v>
      </c>
      <c r="G15" t="s">
        <v>28</v>
      </c>
      <c r="H15" t="s">
        <v>44</v>
      </c>
      <c r="I15" t="s">
        <v>43</v>
      </c>
      <c r="J15">
        <v>99</v>
      </c>
      <c r="K15">
        <v>92</v>
      </c>
      <c r="L15">
        <v>98</v>
      </c>
      <c r="M15">
        <v>98</v>
      </c>
      <c r="N15">
        <v>88</v>
      </c>
      <c r="O15">
        <f t="shared" si="0"/>
        <v>475</v>
      </c>
      <c r="P15">
        <f t="shared" si="1"/>
        <v>95</v>
      </c>
      <c r="Q15" t="str">
        <f t="shared" si="2"/>
        <v>A</v>
      </c>
      <c r="R15" t="s">
        <v>51</v>
      </c>
    </row>
    <row r="16" spans="4:18" ht="14.25" x14ac:dyDescent="0.2">
      <c r="D16">
        <v>7</v>
      </c>
      <c r="E16" t="s">
        <v>19</v>
      </c>
      <c r="F16">
        <v>7</v>
      </c>
      <c r="G16" t="s">
        <v>29</v>
      </c>
      <c r="H16" t="s">
        <v>41</v>
      </c>
      <c r="I16" t="s">
        <v>42</v>
      </c>
      <c r="J16">
        <v>96</v>
      </c>
      <c r="K16">
        <v>100</v>
      </c>
      <c r="L16">
        <v>93</v>
      </c>
      <c r="M16">
        <v>93</v>
      </c>
      <c r="N16">
        <v>89</v>
      </c>
      <c r="O16">
        <v>455</v>
      </c>
      <c r="P16">
        <f t="shared" si="1"/>
        <v>91</v>
      </c>
      <c r="Q16" t="str">
        <f t="shared" si="2"/>
        <v>A</v>
      </c>
      <c r="R16" t="s">
        <v>51</v>
      </c>
    </row>
    <row r="17" spans="4:18" ht="14.25" x14ac:dyDescent="0.2">
      <c r="D17">
        <v>8</v>
      </c>
      <c r="E17" t="s">
        <v>20</v>
      </c>
      <c r="F17">
        <v>8</v>
      </c>
      <c r="G17" t="s">
        <v>30</v>
      </c>
      <c r="H17" t="s">
        <v>36</v>
      </c>
      <c r="I17" t="s">
        <v>35</v>
      </c>
      <c r="J17">
        <v>100</v>
      </c>
      <c r="K17">
        <v>91</v>
      </c>
      <c r="L17">
        <v>98</v>
      </c>
      <c r="M17">
        <v>91</v>
      </c>
      <c r="N17">
        <v>97</v>
      </c>
      <c r="O17">
        <f t="shared" si="0"/>
        <v>477</v>
      </c>
      <c r="P17">
        <v>93</v>
      </c>
      <c r="Q17" t="str">
        <f t="shared" si="2"/>
        <v>A</v>
      </c>
      <c r="R17" t="s">
        <v>51</v>
      </c>
    </row>
    <row r="18" spans="4:18" ht="14.25" x14ac:dyDescent="0.2">
      <c r="D18">
        <v>9</v>
      </c>
      <c r="E18" t="s">
        <v>21</v>
      </c>
      <c r="F18">
        <v>9</v>
      </c>
      <c r="G18" t="s">
        <v>31</v>
      </c>
      <c r="H18" t="s">
        <v>33</v>
      </c>
      <c r="I18" t="s">
        <v>34</v>
      </c>
      <c r="J18">
        <v>94</v>
      </c>
      <c r="K18">
        <v>100</v>
      </c>
      <c r="L18">
        <v>95</v>
      </c>
      <c r="M18">
        <v>100</v>
      </c>
      <c r="N18">
        <v>94</v>
      </c>
      <c r="O18">
        <f t="shared" si="0"/>
        <v>483</v>
      </c>
      <c r="P18">
        <v>92</v>
      </c>
      <c r="Q18" t="str">
        <f t="shared" si="2"/>
        <v>A</v>
      </c>
      <c r="R18" t="s">
        <v>51</v>
      </c>
    </row>
    <row r="19" spans="4:18" ht="14.25" x14ac:dyDescent="0.2">
      <c r="D19">
        <v>10</v>
      </c>
      <c r="E19" t="s">
        <v>22</v>
      </c>
      <c r="F19">
        <v>10</v>
      </c>
      <c r="G19" t="s">
        <v>32</v>
      </c>
      <c r="H19" t="s">
        <v>46</v>
      </c>
      <c r="I19" t="s">
        <v>45</v>
      </c>
      <c r="J19">
        <v>90</v>
      </c>
      <c r="K19">
        <v>90</v>
      </c>
      <c r="L19">
        <v>99</v>
      </c>
      <c r="M19">
        <v>98</v>
      </c>
      <c r="N19">
        <v>91</v>
      </c>
      <c r="O19">
        <f t="shared" si="0"/>
        <v>468</v>
      </c>
      <c r="P19">
        <v>93.33</v>
      </c>
      <c r="Q19" t="str">
        <f t="shared" si="2"/>
        <v>A</v>
      </c>
      <c r="R19" t="s">
        <v>51</v>
      </c>
    </row>
    <row r="22" spans="4:18" ht="14.25" x14ac:dyDescent="0.2">
      <c r="G22" s="2" t="s">
        <v>52</v>
      </c>
      <c r="H22" s="1"/>
      <c r="I22" s="1"/>
      <c r="J22" s="1"/>
      <c r="K22" s="1"/>
      <c r="L22" s="1"/>
      <c r="M22" s="1"/>
      <c r="N22" s="1"/>
    </row>
    <row r="23" spans="4:18" ht="14.25" x14ac:dyDescent="0.2">
      <c r="G23" s="1"/>
      <c r="H23" s="1"/>
      <c r="I23" s="1"/>
      <c r="J23" s="1"/>
      <c r="K23" s="1"/>
      <c r="L23" s="1"/>
      <c r="M23" s="1"/>
      <c r="N23" s="1"/>
    </row>
    <row r="24" spans="4:18" ht="14.25" x14ac:dyDescent="0.2">
      <c r="G24" s="1"/>
      <c r="H24" s="1"/>
      <c r="I24" s="1"/>
      <c r="J24" s="1"/>
      <c r="K24" s="1"/>
      <c r="L24" s="1"/>
      <c r="M24" s="1"/>
      <c r="N24" s="1"/>
    </row>
    <row r="25" spans="4:18" ht="14.25" x14ac:dyDescent="0.2">
      <c r="G25" s="1"/>
      <c r="H25" s="1"/>
      <c r="I25" s="1"/>
      <c r="J25" s="1"/>
      <c r="K25" s="1"/>
      <c r="L25" s="1"/>
      <c r="M25" s="1"/>
      <c r="N25" s="1"/>
    </row>
    <row r="28" spans="4:18" ht="14.25" x14ac:dyDescent="0.2">
      <c r="E28" t="s">
        <v>53</v>
      </c>
      <c r="F28">
        <v>1</v>
      </c>
    </row>
    <row r="29" spans="4:18" ht="14.25" x14ac:dyDescent="0.2">
      <c r="E29" t="s">
        <v>54</v>
      </c>
      <c r="F29" t="str">
        <f>VLOOKUP(F28,D9:R19,2,0)</f>
        <v xml:space="preserve">HIMANSHI </v>
      </c>
    </row>
    <row r="30" spans="4:18" ht="14.25" x14ac:dyDescent="0.2">
      <c r="E30" t="s">
        <v>55</v>
      </c>
      <c r="G30" t="str">
        <f>VLOOKUP(F28,D9:R19,5,0)</f>
        <v>HH</v>
      </c>
    </row>
    <row r="31" spans="4:18" ht="14.25" x14ac:dyDescent="0.2">
      <c r="E31" t="s">
        <v>56</v>
      </c>
      <c r="G31" t="str">
        <f>VLOOKUP(F28,D9:R19,6,0)</f>
        <v>HHH</v>
      </c>
    </row>
    <row r="33" spans="6:11" ht="14.25" x14ac:dyDescent="0.2">
      <c r="F33" t="s">
        <v>59</v>
      </c>
      <c r="G33" t="s">
        <v>6</v>
      </c>
      <c r="H33" t="s">
        <v>57</v>
      </c>
      <c r="J33" t="s">
        <v>58</v>
      </c>
    </row>
    <row r="34" spans="6:11" ht="14.25" x14ac:dyDescent="0.2">
      <c r="F34">
        <v>1</v>
      </c>
      <c r="G34" t="s">
        <v>7</v>
      </c>
      <c r="H34">
        <f>VLOOKUP(F28,D9:R19,7,0)</f>
        <v>100</v>
      </c>
      <c r="I34">
        <v>80</v>
      </c>
      <c r="J34">
        <v>20</v>
      </c>
      <c r="K34">
        <v>20</v>
      </c>
    </row>
    <row r="35" spans="6:11" ht="14.25" x14ac:dyDescent="0.2">
      <c r="F35">
        <v>2</v>
      </c>
      <c r="G35" t="s">
        <v>8</v>
      </c>
      <c r="H35">
        <f>VLOOKUP(F28,D9:R19,8,0)</f>
        <v>96</v>
      </c>
      <c r="I35">
        <v>80</v>
      </c>
      <c r="J35">
        <v>20</v>
      </c>
      <c r="K35">
        <v>20</v>
      </c>
    </row>
    <row r="36" spans="6:11" ht="14.25" x14ac:dyDescent="0.2">
      <c r="F36">
        <v>3</v>
      </c>
      <c r="G36" t="s">
        <v>9</v>
      </c>
      <c r="H36">
        <f>VLOOKUP(F28,D9:R19,9,0)</f>
        <v>100</v>
      </c>
      <c r="I36">
        <v>80</v>
      </c>
      <c r="J36">
        <v>20</v>
      </c>
      <c r="K36">
        <v>20</v>
      </c>
    </row>
    <row r="37" spans="6:11" ht="14.25" x14ac:dyDescent="0.2">
      <c r="F37">
        <v>4</v>
      </c>
      <c r="G37" t="s">
        <v>10</v>
      </c>
      <c r="H37">
        <f>VLOOKUP(F28,D9:R19,10,0)</f>
        <v>91</v>
      </c>
      <c r="I37">
        <v>80</v>
      </c>
      <c r="J37">
        <v>20</v>
      </c>
      <c r="K37">
        <v>20</v>
      </c>
    </row>
    <row r="38" spans="6:11" ht="14.25" x14ac:dyDescent="0.2">
      <c r="F38">
        <v>5</v>
      </c>
      <c r="G38" t="s">
        <v>11</v>
      </c>
      <c r="H38">
        <f>VLOOKUP(F28,D9:R19,11,0)</f>
        <v>94</v>
      </c>
      <c r="I38">
        <v>80</v>
      </c>
      <c r="J38">
        <v>20</v>
      </c>
      <c r="K38">
        <v>20</v>
      </c>
    </row>
    <row r="40" spans="6:11" ht="14.25" x14ac:dyDescent="0.2">
      <c r="H40" t="s">
        <v>47</v>
      </c>
      <c r="I40">
        <f>VLOOKUP(F28,D9:R19,12,0)</f>
        <v>481</v>
      </c>
    </row>
    <row r="41" spans="6:11" ht="14.25" x14ac:dyDescent="0.2">
      <c r="H41" t="s">
        <v>48</v>
      </c>
      <c r="I41">
        <f>VLOOKUP(F28,D9:R19,13,0)</f>
        <v>96.2</v>
      </c>
    </row>
    <row r="42" spans="6:11" ht="14.25" x14ac:dyDescent="0.2">
      <c r="H42" t="s">
        <v>49</v>
      </c>
      <c r="I42" t="str">
        <f>VLOOKUP(F28,D9:R19,14,0)</f>
        <v>A+</v>
      </c>
    </row>
  </sheetData>
  <mergeCells count="2">
    <mergeCell ref="D3:P7"/>
    <mergeCell ref="G22:N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2024-05-30T05:51:22Z</dcterms:created>
  <dcterms:modified xsi:type="dcterms:W3CDTF">2024-05-31T05:48:20Z</dcterms:modified>
</cp:coreProperties>
</file>