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blittjones-my.sharepoint.com/personal/vneblitt_neblittjones_onmicrosoft_com/Documents/Computer Science/ForensicStudy2/"/>
    </mc:Choice>
  </mc:AlternateContent>
  <xr:revisionPtr revIDLastSave="493" documentId="8_{405A83C5-A4A8-A246-8CCF-D9924B71C281}" xr6:coauthVersionLast="45" xr6:coauthVersionMax="45" xr10:uidLastSave="{0CD0FE55-49F9-774A-B434-A22065420FF5}"/>
  <bookViews>
    <workbookView xWindow="3100" yWindow="1700" windowWidth="43580" windowHeight="23480" activeTab="1" xr2:uid="{CB4FF74D-A606-E143-81E6-EAA6E3197731}"/>
  </bookViews>
  <sheets>
    <sheet name="BLM" sheetId="1" r:id="rId1"/>
    <sheet name="Analysis" sheetId="5" r:id="rId2"/>
    <sheet name="Keywords" sheetId="6" r:id="rId3"/>
    <sheet name="hashtags" sheetId="4" r:id="rId4"/>
    <sheet name="hashtags-uniq" sheetId="2" r:id="rId5"/>
    <sheet name="tweets by week" sheetId="7" r:id="rId6"/>
  </sheets>
  <definedNames>
    <definedName name="_xlnm._FilterDatabase" localSheetId="1" hidden="1">Analysis!$A$1:$F$170</definedName>
    <definedName name="_xlnm._FilterDatabase" localSheetId="0" hidden="1">BLM!$A$1:$AJ$170</definedName>
    <definedName name="_xlnm._FilterDatabase" localSheetId="5" hidden="1">'tweets by week'!$A$1:$B$170</definedName>
    <definedName name="blmfeed" localSheetId="0">BLM!$A$1:$AJ$170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7" l="1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2" i="7"/>
  <c r="B7" i="6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2" i="5"/>
  <c r="I2" i="5" l="1"/>
  <c r="J2" i="5"/>
  <c r="H2" i="5"/>
  <c r="B2" i="6"/>
  <c r="B3" i="6"/>
  <c r="B4" i="6"/>
  <c r="B5" i="6"/>
  <c r="B6" i="6"/>
  <c r="B11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1" i="6"/>
  <c r="B31" i="6" l="1"/>
  <c r="B1" i="2"/>
  <c r="B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CD0094-B11D-3741-9B23-B4FB99A0E3F1}" name="blmfeed" type="6" refreshedVersion="6" background="1" saveData="1">
    <textPr sourceFile="/Users/vneblitt/Documents/GitHub/blm-study/blmfeed.csv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<sst xmlns="http://schemas.openxmlformats.org/spreadsheetml/2006/main" count="3022" uniqueCount="986">
  <si>
    <t>id</t>
  </si>
  <si>
    <t>conversation_id</t>
  </si>
  <si>
    <t>created_at</t>
  </si>
  <si>
    <t>date</t>
  </si>
  <si>
    <t>time</t>
  </si>
  <si>
    <t>timezone</t>
  </si>
  <si>
    <t>user_id</t>
  </si>
  <si>
    <t>username</t>
  </si>
  <si>
    <t>name</t>
  </si>
  <si>
    <t>place</t>
  </si>
  <si>
    <t>tweet</t>
  </si>
  <si>
    <t>language</t>
  </si>
  <si>
    <t>mentions</t>
  </si>
  <si>
    <t>urls</t>
  </si>
  <si>
    <t>photos</t>
  </si>
  <si>
    <t>replies_count</t>
  </si>
  <si>
    <t>retweets_count</t>
  </si>
  <si>
    <t>likes_count</t>
  </si>
  <si>
    <t>hashtags</t>
  </si>
  <si>
    <t>cashtags</t>
  </si>
  <si>
    <t>link</t>
  </si>
  <si>
    <t>retweet</t>
  </si>
  <si>
    <t>quote_url</t>
  </si>
  <si>
    <t>video</t>
  </si>
  <si>
    <t>thumbnail</t>
  </si>
  <si>
    <t>near</t>
  </si>
  <si>
    <t>geo</t>
  </si>
  <si>
    <t>source</t>
  </si>
  <si>
    <t>user_rt_id</t>
  </si>
  <si>
    <t>user_rt</t>
  </si>
  <si>
    <t>retweet_id</t>
  </si>
  <si>
    <t>reply_to</t>
  </si>
  <si>
    <t>retweet_date</t>
  </si>
  <si>
    <t>translate</t>
  </si>
  <si>
    <t>trans_src</t>
  </si>
  <si>
    <t>trans_dest</t>
  </si>
  <si>
    <t>2016-09-06 11:51:38 MDT</t>
  </si>
  <si>
    <t>blklivesmatter</t>
  </si>
  <si>
    <t>Black Lives Matter</t>
  </si>
  <si>
    <t>We‚Äôre partnering with @IDEX! Check it out   https://t.co/dhX1CM4UnN</t>
  </si>
  <si>
    <t>en</t>
  </si>
  <si>
    <t>[]</t>
  </si>
  <si>
    <t>['https://www.idex.org/blog/2016/09/idex-and-black-lives-matter-announce-global-partnership/']</t>
  </si>
  <si>
    <t>https://twitter.com/Blklivesmatter/status/773217107777429505</t>
  </si>
  <si>
    <t>2016-09-06 08:22:23 MDT</t>
  </si>
  <si>
    <t>Thank you, @Kaepernick7.  https://t.co/vhytnVrEOq #BlackLivesMatter</t>
  </si>
  <si>
    <t>[{'screen_name': 'kaepernick7', 'name': 'colin kaepernick', 'id': '45055696'}]</t>
  </si>
  <si>
    <t>['https://www.facebook.com/BlackLivesMatter/photos/a.180522288785691.1073741827.180212755483311/637053873132528/?type=3&amp;theater']</t>
  </si>
  <si>
    <t>['blacklivesmatter']</t>
  </si>
  <si>
    <t>https://twitter.com/Blklivesmatter/status/773164444910100481</t>
  </si>
  <si>
    <t>2016-09-02 19:06:15 MDT</t>
  </si>
  <si>
    <t>Black Lives Matter Stands In Solidarity with Water Protectors at Standing Rock:  https://t.co/OUAbHJNfcS  https://t.co/FpzBZMUFdI</t>
  </si>
  <si>
    <t>['http://blacklivesmatter.com/solidarity-with-standing-rock/']</t>
  </si>
  <si>
    <t>['https://pbs.twimg.com/media/CrZB-akXgAINXOG.jpg']</t>
  </si>
  <si>
    <t>https://twitter.com/Blklivesmatter/status/771876930870280193</t>
  </si>
  <si>
    <t>https://pbs.twimg.com/media/CrZB-akXgAINXOG.jpg</t>
  </si>
  <si>
    <t>2016-08-31 14:05:45 MDT</t>
  </si>
  <si>
    <t>.@dccc  Black communities deserve to be heard, not handled. People are dying.  https://t.co/b7F8sUsHol #BlackLivesMatter</t>
  </si>
  <si>
    <t>[{'screen_name': 'dccc', 'name': 'dccc', 'id': '14676022'}]</t>
  </si>
  <si>
    <t>['https://www.facebook.com/BlackLivesMatter/posts/634358056735443']</t>
  </si>
  <si>
    <t>https://twitter.com/Blklivesmatter/status/771076530399223808</t>
  </si>
  <si>
    <t>2016-08-31 11:49:45 MDT</t>
  </si>
  <si>
    <t>In 10 mins join @MomsRising and guests to celebrate #BBW16 on #WellnessWed</t>
  </si>
  <si>
    <t>[{'screen_name': 'momsrising', 'name': 'momsrising', 'id': '15174710'}]</t>
  </si>
  <si>
    <t>['bbw16', 'wellnesswed']</t>
  </si>
  <si>
    <t>https://twitter.com/Blklivesmatter/status/771042304379514880</t>
  </si>
  <si>
    <t>2016-08-30 12:42:00 MDT</t>
  </si>
  <si>
    <t>School banned her #BlackLivesMatter T-shirt. So she boycotted school  https://t.co/pEanfPZ4Fr</t>
  </si>
  <si>
    <t>['http://www.independent.co.uk/news/world/americas/school-banned-black-lives-matter-t-shirt-boycotted-mariah-havard-a7216436.html']</t>
  </si>
  <si>
    <t>https://twitter.com/Blklivesmatter/status/770693065489121280</t>
  </si>
  <si>
    <t>2016-08-29 18:29:00 MDT</t>
  </si>
  <si>
    <t>As we remember #HurricaneKatrina, BLM chapters are working to support Baton Rouge during this moment of crisis.  https://t.co/0kgNXLKtf9</t>
  </si>
  <si>
    <t>['http://bit.ly/2bvV71A']</t>
  </si>
  <si>
    <t>['hurricanekatrina']</t>
  </si>
  <si>
    <t>https://twitter.com/Blklivesmatter/status/770418005302018048</t>
  </si>
  <si>
    <t>2016-08-29 18:25:59 MDT</t>
  </si>
  <si>
    <t>It is the 11th anniversary of #HurricaneKatrina. Sending love to our family in Louisiana.</t>
  </si>
  <si>
    <t>https://twitter.com/Blklivesmatter/status/770417243482099716</t>
  </si>
  <si>
    <t>2016-08-27 05:29:58 MDT</t>
  </si>
  <si>
    <t>Black Trans Liberation Tuesday Must Become an Annual Observance  https://t.co/aRsoo71RCC</t>
  </si>
  <si>
    <t>['http://bit.ly/2bgs4h3']</t>
  </si>
  <si>
    <t>https://twitter.com/Blklivesmatter/status/769497176271687680</t>
  </si>
  <si>
    <t>2016-08-27 05:12:55 MDT</t>
  </si>
  <si>
    <t>TODAY! Check out @BLMNYC at @afropunk on activism row! #BlackLivesMatter  https://t.co/cwIxGx8Nzf</t>
  </si>
  <si>
    <t>[{'screen_name': 'blmnyc', 'name': 'blacklivesmatternyc', 'id': '2905143310'}, {'screen_name': 'afropunk', 'name': 'afropunk', 'id': '16419713'}]</t>
  </si>
  <si>
    <t>['https://pbs.twimg.com/media/Cq3Jr64XEAAZk6n.jpg', 'https://pbs.twimg.com/media/Cq3Jr_zWYAAAXxH.jpg', 'https://pbs.twimg.com/media/Cq3JsLoWYAAgvSD.jpg']</t>
  </si>
  <si>
    <t>https://twitter.com/Blklivesmatter/status/769492885335117828</t>
  </si>
  <si>
    <t>https://pbs.twimg.com/media/Cq3Jr64XEAAZk6n.jpg</t>
  </si>
  <si>
    <t>2016-08-24 20:53:44 MDT</t>
  </si>
  <si>
    <t>"They tried but they can't hold us"  https://t.co/HnpAJocSil</t>
  </si>
  <si>
    <t>['https://twitter.com/kofiademola/status/767593737300144128']</t>
  </si>
  <si>
    <t>https://twitter.com/Blklivesmatter/status/768642490026958849</t>
  </si>
  <si>
    <t>https://twitter.com/kofiademola/status/767593737300144128</t>
  </si>
  <si>
    <t>2016-08-19 19:19:30 MDT</t>
  </si>
  <si>
    <t>Today is the anniversary of the murder of Kajieme Powell by St. Louis Police.  We honor and love you. #KajiemePowell  https://t.co/hXzULamONY</t>
  </si>
  <si>
    <t>['https://pbs.twimg.com/media/CqQ-v1UUsAEnIzV.jpg']</t>
  </si>
  <si>
    <t>['kajiemepowell']</t>
  </si>
  <si>
    <t>https://twitter.com/Blklivesmatter/status/766806833705005057</t>
  </si>
  <si>
    <t>https://pbs.twimg.com/media/CqQ-v1UUsAEnIzV.jpg</t>
  </si>
  <si>
    <t>2016-08-16 10:21:54 MDT</t>
  </si>
  <si>
    <t>**Twirl twirl**  #BlackGirlMagic #AllysonFelix   https://t.co/PrgrGcWdAZ</t>
  </si>
  <si>
    <t>['https://twitter.com/Essence/status/765584163386822656']</t>
  </si>
  <si>
    <t>['blackgirlmagic', 'allysonfelix']</t>
  </si>
  <si>
    <t>https://twitter.com/Blklivesmatter/status/765584377841651712</t>
  </si>
  <si>
    <t>https://twitter.com/Essence/status/765584163386822656</t>
  </si>
  <si>
    <t>2016-08-16 10:21:04 MDT</t>
  </si>
  <si>
    <t>We demand @DCPoliceDept fire officers who assaulted a Black girl, lifting her off her feet  https://t.co/i8noMUOhnB #TakeBackOurStreetsDC</t>
  </si>
  <si>
    <t>[{'screen_name': 'dcpolicedept', 'name': 'dc police department', 'id': '285198536'}]</t>
  </si>
  <si>
    <t>['http://wapo.st/2aVv7q1']</t>
  </si>
  <si>
    <t>['takebackourstreetsdc']</t>
  </si>
  <si>
    <t>https://twitter.com/Blklivesmatter/status/765584171272118272</t>
  </si>
  <si>
    <t>2016-08-10 14:06:51 MDT</t>
  </si>
  <si>
    <t>Demanding political change for black lives: Voices  https://t.co/f60mjT7AKb via @aliciagarza</t>
  </si>
  <si>
    <t>[{'screen_name': 'aliciagarza', 'name': 'alicia garza', 'id': '57039392'}]</t>
  </si>
  <si>
    <t>['http://usat.ly/2b1FXMd']</t>
  </si>
  <si>
    <t>https://twitter.com/Blklivesmatter/status/763466661529788416</t>
  </si>
  <si>
    <t>2016-08-10 10:30:09 MDT</t>
  </si>
  <si>
    <t>@jonwiltshire email shanelle@blacklivesmatter.com</t>
  </si>
  <si>
    <t>fr</t>
  </si>
  <si>
    <t>https://twitter.com/Blklivesmatter/status/763412128220995589</t>
  </si>
  <si>
    <t>[{'screen_name': 'jonwiltshire', 'name': 'Jon Wiltshire', 'id': '23327990'}]</t>
  </si>
  <si>
    <t>2016-08-09 12:57:43 MDT</t>
  </si>
  <si>
    <t>Journey to Justice Tribunal  https://t.co/sIkI5TOTN3</t>
  </si>
  <si>
    <t>['https://www.facebook.com/events/666210043530865/668445913307278/?notif_t=like&amp;notif_id=1470673523978285']</t>
  </si>
  <si>
    <t>https://twitter.com/Blklivesmatter/status/763086874634252290</t>
  </si>
  <si>
    <t>2016-08-09 11:02:46 MDT</t>
  </si>
  <si>
    <t>Thanks for joining us in honoring #MikeBrown. Please follow @CFCFund today to find out how to support the Michael Brown Foundation. üëäüèæ</t>
  </si>
  <si>
    <t>[{'screen_name': 'cfcfund', 'name': 'michael brown foundation /dba/ chosen for change', 'id': '3220388214'}]</t>
  </si>
  <si>
    <t>['mikebrown']</t>
  </si>
  <si>
    <t>https://twitter.com/Blklivesmatter/status/763057947073273857</t>
  </si>
  <si>
    <t>2016-08-09 10:55:09 MDT</t>
  </si>
  <si>
    <t>Join us now: Nat'l moment of Silence in memory of #MikeBrown 4.5 min for the 4.5 hours his body lay on the ground.  https://t.co/6bmHQqVrna</t>
  </si>
  <si>
    <t>['https://twitter.com/blklivesmatter/status/763054974481928192']</t>
  </si>
  <si>
    <t>https://twitter.com/Blklivesmatter/status/763056030641168384</t>
  </si>
  <si>
    <t>https://twitter.com/blklivesmatter/status/763054974481928192</t>
  </si>
  <si>
    <t>2016-08-09 10:53:57 MDT</t>
  </si>
  <si>
    <t>@PatShellySSW 11:55 CST</t>
  </si>
  <si>
    <t>und</t>
  </si>
  <si>
    <t>https://twitter.com/Blklivesmatter/status/763055731381796864</t>
  </si>
  <si>
    <t>[{'screen_name': 'PatShellySSW', 'name': 'Patricia Shelly', 'id': '720622807'}]</t>
  </si>
  <si>
    <t>2016-08-09 10:53:26 MDT</t>
  </si>
  <si>
    <t>üëÄ @twitter   https://t.co/TvWsJbHj2z</t>
  </si>
  <si>
    <t>[{'screen_name': 'twitter', 'name': 'twitter', 'id': '783214'}]</t>
  </si>
  <si>
    <t>['https://twitter.com/imjoshq/status/763055482013483008']</t>
  </si>
  <si>
    <t>https://twitter.com/Blklivesmatter/status/763055601383514113</t>
  </si>
  <si>
    <t>https://twitter.com/imjoshq/status/763055482013483008</t>
  </si>
  <si>
    <t>2016-08-09 10:51:35 MDT</t>
  </si>
  <si>
    <t>.@Lala_Innis You big mad or little mad? Doesn't matter, you're blocked ‚úãüèæ</t>
  </si>
  <si>
    <t>[{'screen_name': 'lala_innis', 'name': 'la tsomething', 'id': '485411361'}]</t>
  </si>
  <si>
    <t>https://twitter.com/Blklivesmatter/status/763055135987732480</t>
  </si>
  <si>
    <t>2016-08-09 10:50:57 MDT</t>
  </si>
  <si>
    <t>In 5 minutes: Nat'l Moment of Silence in memory of #MikeBrown 4.5 min for the 4.5 hours his body lay on the ground.  https://t.co/kg7giWuXSi</t>
  </si>
  <si>
    <t>['https://twitter.com/blklivesmatter/status/763053638709350400']</t>
  </si>
  <si>
    <t>https://twitter.com/Blklivesmatter/status/763054974481928192</t>
  </si>
  <si>
    <t>https://twitter.com/blklivesmatter/status/763053638709350400</t>
  </si>
  <si>
    <t>2016-08-09 10:48:41 MDT</t>
  </si>
  <si>
    <t>‚úãüèæ Block game strong today.  https://t.co/7ew6MOHyJz</t>
  </si>
  <si>
    <t>['https://pbs.twimg.com/tweet_video_thumb/Cpbp5ipXgAA738P.jpg']</t>
  </si>
  <si>
    <t>https://twitter.com/Blklivesmatter/status/763054404333400068</t>
  </si>
  <si>
    <t>https://pbs.twimg.com/tweet_video_thumb/Cpbp5ipXgAA738P.jpg</t>
  </si>
  <si>
    <t>2016-08-09 10:45:38 MDT</t>
  </si>
  <si>
    <t>In 10 minutes: Nat'l Moment of Silence in memory of #MikeBrown 4.5 min for the 4.5 hours his body lay on the ground.  https://t.co/4FIaVDEMcL</t>
  </si>
  <si>
    <t>['https://twitter.com/blklivesmatter/status/763048998664073217']</t>
  </si>
  <si>
    <t>https://twitter.com/Blklivesmatter/status/763053638709350400</t>
  </si>
  <si>
    <t>https://twitter.com/blklivesmatter/status/763048998664073217</t>
  </si>
  <si>
    <t>2016-08-09 10:27:12 MDT</t>
  </si>
  <si>
    <t>In 30 minutes: Nat'l Moment of Silence in memory of #MikeBrown 4.5 min for the 4.5 hours his body lay on the ground.  https://t.co/bVuDVnNBcZ</t>
  </si>
  <si>
    <t>['https://pbs.twimg.com/media/CpbkpfPWEAQB_iT.jpg']</t>
  </si>
  <si>
    <t>https://twitter.com/Blklivesmatter/status/763048998664073217</t>
  </si>
  <si>
    <t>https://pbs.twimg.com/media/CpbkpfPWEAQB_iT.jpg</t>
  </si>
  <si>
    <t>2016-08-09 07:43:30 MDT</t>
  </si>
  <si>
    <t>@sbpdl @democracynow @CharleneCac FALSE ‚úãüèæ</t>
  </si>
  <si>
    <t>https://twitter.com/Blklivesmatter/status/763007799597080576</t>
  </si>
  <si>
    <t>[{'screen_name': 'sbpdl', 'name': 'SBPDL', 'id': '898314968793317376'}, {'screen_name': 'democracynow', 'name': 'Democracy Now!', 'id': '16935292'}, {'screen_name': 'CharleneCac', 'name': 'Charlene #Defund2AbolishPolice Carruthers', 'id': '47369957'}]</t>
  </si>
  <si>
    <t>2016-08-09 05:21:38 MDT</t>
  </si>
  <si>
    <t>Join us and @CFCFund today for a National Moment of Silence for #MikeBrown  https://t.co/WZf6IYJA6T #MikeBrownForever</t>
  </si>
  <si>
    <t>['https://www.facebook.com/events/1733454653574748/']</t>
  </si>
  <si>
    <t>['mikebrown', 'mikebrownforever']</t>
  </si>
  <si>
    <t>https://twitter.com/Blklivesmatter/status/762972101506691072</t>
  </si>
  <si>
    <t>2016-08-09 04:57:25 MDT</t>
  </si>
  <si>
    <t>Today! Aug 9, 2016 11:55 AM-12:00 PM CST: National Moment of Silence in memory of #MikeBrown #BlackLivesMatter  https://t.co/mJ5yhWeTpY</t>
  </si>
  <si>
    <t>['https://pbs.twimg.com/media/CpaZiJLXEAA8OAr.jpg']</t>
  </si>
  <si>
    <t>['mikebrown', 'blacklivesmatter']</t>
  </si>
  <si>
    <t>https://twitter.com/Blklivesmatter/status/762966003521290244</t>
  </si>
  <si>
    <t>https://pbs.twimg.com/media/CpaZiJLXEAA8OAr.jpg</t>
  </si>
  <si>
    <t>2016-08-09 04:27:36 MDT</t>
  </si>
  <si>
    <t>Read it once, twice, three times. And then check out the entire article  https://t.co/7aE5wQ4q6m  https://t.co/MTBR7ymnQ6</t>
  </si>
  <si>
    <t>['https://www.bloomberg.com/features/2016-alicia-garza-interview-issue/']</t>
  </si>
  <si>
    <t>['https://pbs.twimg.com/media/CpaStQ7XgAEGySD.jpg']</t>
  </si>
  <si>
    <t>https://twitter.com/Blklivesmatter/status/762958499483684864</t>
  </si>
  <si>
    <t>https://pbs.twimg.com/media/CpaStQ7XgAEGySD.jpg</t>
  </si>
  <si>
    <t>2016-08-08 20:16:13 MDT</t>
  </si>
  <si>
    <t>Tomorrow: National Moment of Silence in honor of #MikeBrown. 11:55 AM - 12:00 PM CST #MikeBrownForever  https://t.co/rXStlnMef1</t>
  </si>
  <si>
    <t>['https://pbs.twimg.com/media/CpYiPP6UEAA0khg.jpg']</t>
  </si>
  <si>
    <t>https://twitter.com/Blklivesmatter/status/762834841641508865</t>
  </si>
  <si>
    <t>https://pbs.twimg.com/media/CpYiPP6UEAA0khg.jpg</t>
  </si>
  <si>
    <t>2016-08-08 15:41:33 MDT</t>
  </si>
  <si>
    <t>We Don‚Äôt want Ice Cream, BBQ‚Äôs or Hugs. We want to live.  https://t.co/b6UbaKhK0g #BlackLivesMatter</t>
  </si>
  <si>
    <t>['http://blacklivesmatter.com/we-dont-want-ice-cream-bbqs-or-hugs-we-want-to-live/']</t>
  </si>
  <si>
    <t>https://twitter.com/Blklivesmatter/status/762765717557108736</t>
  </si>
  <si>
    <t>2016-08-08 10:40:19 MDT</t>
  </si>
  <si>
    <t>‚ÄúY‚Äôall Take it From Here:‚Äù Delegates from SNCC Champion the Movement for Black Lives Lives  https://t.co/LXbqGlkp1A</t>
  </si>
  <si>
    <t>['http://blacklivesmatter.com/yall-take-it-from-here-delegates-from-the-student-nonviolent-coordinating-committee-champion-the-movement-for-black-lives-lives/']</t>
  </si>
  <si>
    <t>https://twitter.com/Blklivesmatter/status/762689911975731200</t>
  </si>
  <si>
    <t>2016-08-07 07:43:58 MDT</t>
  </si>
  <si>
    <t>#FireBeck continues   https://t.co/fNveuNAv5W</t>
  </si>
  <si>
    <t>['https://twitter.com/blmla/status/762215998476824576']</t>
  </si>
  <si>
    <t>['firebeck']</t>
  </si>
  <si>
    <t>https://twitter.com/Blklivesmatter/status/762283142543765504</t>
  </si>
  <si>
    <t>https://twitter.com/blmla/status/762215998476824576</t>
  </si>
  <si>
    <t>2016-08-06 04:32:23 MDT</t>
  </si>
  <si>
    <t>The fight for dignity, justice and freedom knows no borders. Follow @ukblm!  #BlackLivesMatter  https://t.co/ksnLqBgGj7</t>
  </si>
  <si>
    <t>[{'screen_name': 'ukblm', 'name': '#blacklivesmatteruk', 'id': '753996179298541568'}]</t>
  </si>
  <si>
    <t>['https://pbs.twimg.com/media/CpK3Bv6WcAEZxUj.jpg', 'https://pbs.twimg.com/media/CpK3BwPW8AAXXUa.jpg', 'https://pbs.twimg.com/media/CpK3CD2WEAAU6nU.jpg', 'https://pbs.twimg.com/media/CpK3CLIWAAAHgDn.jpg']</t>
  </si>
  <si>
    <t>https://twitter.com/Blklivesmatter/status/761872542953013248</t>
  </si>
  <si>
    <t>https://pbs.twimg.com/media/CpK3Bv6WcAEZxUj.jpg</t>
  </si>
  <si>
    <t>2016-08-05 16:29:34 MDT</t>
  </si>
  <si>
    <t>Today our friends @ukblm #ShutDown thank you for being present for All Black Lives.  https://t.co/qJgK0wBiX5</t>
  </si>
  <si>
    <t>['https://pbs.twimg.com/media/CpIRmDVVMAE4hZl.jpg']</t>
  </si>
  <si>
    <t>['shutdown']</t>
  </si>
  <si>
    <t>https://twitter.com/Blklivesmatter/status/761690638962221057</t>
  </si>
  <si>
    <t>https://pbs.twimg.com/media/CpIRmDVVMAE4hZl.jpg</t>
  </si>
  <si>
    <t>2016-08-05 08:12:56 MDT</t>
  </si>
  <si>
    <t>‚úãüèæ This is not Black Lives Matter Atlanta Please follow ‚û°Ô∏è @BLMAtlanta for updates   https://t.co/xs0eg3Q7y2</t>
  </si>
  <si>
    <t>[{'screen_name': 'blmatlanta', 'name': 'black lives matter atlanta', 'id': '4516693648'}]</t>
  </si>
  <si>
    <t>['https://twitter.com/officialblmatl/status/761557074941804544']</t>
  </si>
  <si>
    <t>https://twitter.com/Blklivesmatter/status/761565658538766336</t>
  </si>
  <si>
    <t>https://twitter.com/officialblmatl/status/761557074941804544</t>
  </si>
  <si>
    <t>2016-08-05 07:57:07 MDT</t>
  </si>
  <si>
    <t>@ZakMcKrack We appreciate your support  https://t.co/ksqNoYqu36</t>
  </si>
  <si>
    <t>['https://donate.idex.org/checkout/donation?eid=66399']</t>
  </si>
  <si>
    <t>https://twitter.com/Blklivesmatter/status/761561676915286017</t>
  </si>
  <si>
    <t>2016-08-04 18:08:25 MDT</t>
  </si>
  <si>
    <t>Korryn Gaines‚Äô family needs support funding her funeral services. Can you give today?  https://t.co/ApunwoHfuX</t>
  </si>
  <si>
    <t>['https://www.gofundme.com/2hkxmz8?&amp;su=1#_=_']</t>
  </si>
  <si>
    <t>https://twitter.com/Blklivesmatter/status/761353127153037313</t>
  </si>
  <si>
    <t>2016-08-02 11:24:06 MDT</t>
  </si>
  <si>
    <t>#SayHerName for black women,girls,and femmes erased from the conversation on state violence and police murders  https://t.co/XLJgoJ9Usw</t>
  </si>
  <si>
    <t>['https://twitter.com/ebonymag/status/760525251931410432']</t>
  </si>
  <si>
    <t>['sayhername']</t>
  </si>
  <si>
    <t>https://twitter.com/Blklivesmatter/status/760526603419955201</t>
  </si>
  <si>
    <t>2016-08-02 01:26:44 MDT</t>
  </si>
  <si>
    <t>@thedanieb our love to you!</t>
  </si>
  <si>
    <t>https://twitter.com/Blklivesmatter/status/760376268931993600</t>
  </si>
  <si>
    <t>[{'screen_name': 'thedanieb', 'name': 'Danielle Brooks', 'id': '801311472'}]</t>
  </si>
  <si>
    <t>2016-07-31 15:53:59 MDT</t>
  </si>
  <si>
    <t>Sign this petition NOW to #FireBeck for leading the most murderous police force in the nation:  https://t.co/5nHpsqH05J</t>
  </si>
  <si>
    <t>['http://bit.ly/29UaPCW']</t>
  </si>
  <si>
    <t>https://twitter.com/Blklivesmatter/status/759869745575432196</t>
  </si>
  <si>
    <t>2016-07-29 05:24:10 MDT</t>
  </si>
  <si>
    <t>From Ferguson to Palestine, we always resist. #BlackLiveMatter #FreedomNow #FreePalestine  https://t.co/yqgo78LZ5S</t>
  </si>
  <si>
    <t>['https://pbs.twimg.com/media/Coh2EygVMAAPRSD.jpg']</t>
  </si>
  <si>
    <t>['blacklivematter', 'freedomnow', 'freepalestine']</t>
  </si>
  <si>
    <t>https://twitter.com/Blklivesmatter/status/758986470665297920</t>
  </si>
  <si>
    <t>https://pbs.twimg.com/media/Coh2EygVMAAPRSD.jpg</t>
  </si>
  <si>
    <t>2016-07-29 05:09:15 MDT</t>
  </si>
  <si>
    <t>Today Movement for Black Lives folks join organizers and activists in Bil'in... https://t.co/H2JLkS8EX5 #FreedomNow  https://t.co/j9cbF8zgAt</t>
  </si>
  <si>
    <t>['https://www.facebook.com/BlackLivesMatter/posts/617271021777480:0']</t>
  </si>
  <si>
    <t>['https://pbs.twimg.com/media/CohytNGVYAAmD7x.jpg']</t>
  </si>
  <si>
    <t>['freedomnow']</t>
  </si>
  <si>
    <t>https://twitter.com/Blklivesmatter/status/758982717178470403</t>
  </si>
  <si>
    <t>https://pbs.twimg.com/media/CohytNGVYAAmD7x.jpg</t>
  </si>
  <si>
    <t>2016-07-25 21:13:39 MDT</t>
  </si>
  <si>
    <t>#WeAintForget   https://t.co/SSxSNjmzdH</t>
  </si>
  <si>
    <t>['https://twitter.com/unitedblackout/status/757722658792288256']</t>
  </si>
  <si>
    <t>['weaintforget']</t>
  </si>
  <si>
    <t>https://twitter.com/Blklivesmatter/status/757775862209007616</t>
  </si>
  <si>
    <t>https://twitter.com/unitedblackout/status/757722658792288256</t>
  </si>
  <si>
    <t>2016-07-25 17:47:00 MDT</t>
  </si>
  <si>
    <t>Dee Wigham   We Love You.   #BlackTransLivesMatter</t>
  </si>
  <si>
    <t>['blacktranslivesmatter']</t>
  </si>
  <si>
    <t>https://twitter.com/Blklivesmatter/status/757723859101454336</t>
  </si>
  <si>
    <t>2016-07-25 17:46:02 MDT</t>
  </si>
  <si>
    <t>We Gon' Be Aight @mvmt4bl @kendricklamar   #BlackLivesMatter</t>
  </si>
  <si>
    <t>[{'screen_name': 'kendricklamar', 'name': 'kendrick lamar', 'id': '23561980'}]</t>
  </si>
  <si>
    <t>https://twitter.com/Blklivesmatter/status/757723617127862272</t>
  </si>
  <si>
    <t>2016-07-22 05:21:49 MDT</t>
  </si>
  <si>
    <t>@Jasmyne Breaking News. Los Angeles, Ca.  Tritobia Ford #EzellFord Mama wants answers now.    https://t.co/7IK63a8DTu</t>
  </si>
  <si>
    <t>['http://www.jasmyneacannick.com/blog/mother-of-ezell-ford-threatens-to-chain-herself-to-d-a-s-office/']</t>
  </si>
  <si>
    <t>['ezellford']</t>
  </si>
  <si>
    <t>https://twitter.com/Blklivesmatter/status/756449164880338944</t>
  </si>
  <si>
    <t>2016-07-22 05:20:24 MDT</t>
  </si>
  <si>
    <t>Many thoughts. Reactions. Concerns about a Trump presidency.   Be courageous now. Join the movement now. #FreedomNow</t>
  </si>
  <si>
    <t>https://twitter.com/Blklivesmatter/status/756448806351216640</t>
  </si>
  <si>
    <t>2016-07-21 19:45:48 MDT</t>
  </si>
  <si>
    <t>Hey family, if you can, please share this bail fund link for Freedom Inc. #FreedomNow  https://t.co/xaBdzVltGU</t>
  </si>
  <si>
    <t>['https://www.razoo.com/us/story/Mou2of']</t>
  </si>
  <si>
    <t>https://twitter.com/Blklivesmatter/status/756304204898062337</t>
  </si>
  <si>
    <t>2016-07-21 12:58:50 MDT</t>
  </si>
  <si>
    <t>This is an attempt to keep us from winning the dignity we deserve.   #FreedomNow    https://t.co/YHWCd1La38</t>
  </si>
  <si>
    <t>['http://bit.ly/2avoNHb']</t>
  </si>
  <si>
    <t>https://twitter.com/Blklivesmatter/status/756201789049937920</t>
  </si>
  <si>
    <t>2016-07-21 12:55:23 MDT</t>
  </si>
  <si>
    <t>Have you read #FreedomNow: Eyes on the Prize?   https://t.co/YHWCd1La38</t>
  </si>
  <si>
    <t>https://twitter.com/Blklivesmatter/status/756200919377776641</t>
  </si>
  <si>
    <t>2016-07-21 10:22:40 MDT</t>
  </si>
  <si>
    <t>#FreedomNow #WeEverywhere  https://t.co/ddeTMeMfKN</t>
  </si>
  <si>
    <t>['https://pbs.twimg.com/media/Cn5txRHVUAI6tFx.jpg']</t>
  </si>
  <si>
    <t>['freedomnow', 'weeverywhere']</t>
  </si>
  <si>
    <t>https://twitter.com/Blklivesmatter/status/756162485485506560</t>
  </si>
  <si>
    <t>https://pbs.twimg.com/media/Cn5txRHVUAI6tFx.jpg</t>
  </si>
  <si>
    <t>2016-07-21 10:18:40 MDT</t>
  </si>
  <si>
    <t>#CharlesKinsey</t>
  </si>
  <si>
    <t>['charleskinsey']</t>
  </si>
  <si>
    <t>https://twitter.com/Blklivesmatter/status/756161482266664962</t>
  </si>
  <si>
    <t>2016-07-20 20:10:56 MDT</t>
  </si>
  <si>
    <t>COURT SUPPORT REQUEST FROM @BLMNYC: come to 100 Centre street, NYC now to support #FreedomNow protestors who have night court.</t>
  </si>
  <si>
    <t>[{'screen_name': 'blmnyc', 'name': 'blacklivesmatternyc', 'id': '2905143310'}]</t>
  </si>
  <si>
    <t>https://twitter.com/Blklivesmatter/status/755948141229158400</t>
  </si>
  <si>
    <t>2016-07-20 17:10:15 MDT</t>
  </si>
  <si>
    <t>@DMVBlackLives has been at it for 12 hours. Show your love for their dedication to Black liberation! #FreedomNow   https://t.co/6r7mROJIvj</t>
  </si>
  <si>
    <t>['https://twitter.com/dmvblacklives/status/755874432825036801']</t>
  </si>
  <si>
    <t>https://twitter.com/Blklivesmatter/status/755902672008466432</t>
  </si>
  <si>
    <t>https://twitter.com/dmvblacklives/status/755874432825036801</t>
  </si>
  <si>
    <t>2016-07-20 16:23:50 MDT</t>
  </si>
  <si>
    <t>We demand #FreedomNow as we keep our eyes on the prize. We will not be moved.   https://t.co/YHWCd1tyEy  #FreedomNow</t>
  </si>
  <si>
    <t>['freedomnow', 'freedomnow']</t>
  </si>
  <si>
    <t>https://twitter.com/Blklivesmatter/status/755890988724301824</t>
  </si>
  <si>
    <t>2016-07-20 16:22:38 MDT</t>
  </si>
  <si>
    <t>Who stands to gain by linking otherwise unrelated violence to our movement?  Answer: Definitely not Black people.   https://t.co/YHWCd1tyEy</t>
  </si>
  <si>
    <t>https://twitter.com/Blklivesmatter/status/755890687531323392</t>
  </si>
  <si>
    <t>2016-07-20 16:17:25 MDT</t>
  </si>
  <si>
    <t>‚úäüèø‚ù§Ô∏èüíö  https://t.co/3CYmqq1v2t</t>
  </si>
  <si>
    <t>['https://twitter.com/charlenecac/status/755882325947416581']</t>
  </si>
  <si>
    <t>https://twitter.com/Blklivesmatter/status/755889374995189761</t>
  </si>
  <si>
    <t>https://twitter.com/charlenecac/status/755882325947416581</t>
  </si>
  <si>
    <t>2016-07-20 16:16:32 MDT</t>
  </si>
  <si>
    <t>How we gon' get it? PEOPLE POWER. #FreedomNow   https://t.co/2Ws59om2gT</t>
  </si>
  <si>
    <t>['https://twitter.com/iamtraceyc/status/755887812080115713']</t>
  </si>
  <si>
    <t>https://twitter.com/Blklivesmatter/status/755889151841476608</t>
  </si>
  <si>
    <t>https://twitter.com/iamtraceyc/status/755887812080115713</t>
  </si>
  <si>
    <t>2016-07-20 16:06:39 MDT</t>
  </si>
  <si>
    <t>The Movement for Black Lives releases #FreedomNow: Eyes on the Prize:  https://t.co/YHWCd1tyEy</t>
  </si>
  <si>
    <t>https://twitter.com/Blklivesmatter/status/755886664766017536</t>
  </si>
  <si>
    <t>2016-07-20 16:03:19 MDT</t>
  </si>
  <si>
    <t>HAPPENING NOW: @BLMBAYAREA has locked down the police union office, their credit union and supply store. Livestream:  https://t.co/1lj3s9sNC9</t>
  </si>
  <si>
    <t>[{'screen_name': 'blmbayarea', 'name': 'blm bay area', 'id': '3310720268'}]</t>
  </si>
  <si>
    <t>['http://www.ustream.tv/channel/95hgjXZ2BfF']</t>
  </si>
  <si>
    <t>https://twitter.com/Blklivesmatter/status/755885828870582273</t>
  </si>
  <si>
    <t>2016-07-20 13:11:36 MDT</t>
  </si>
  <si>
    <t>If you are in DC, show up for Black Lives!  #FreedomNow   https://t.co/ovMomtmHlS</t>
  </si>
  <si>
    <t>['https://twitter.com/byp_100/status/755791635343171586']</t>
  </si>
  <si>
    <t>https://twitter.com/Blklivesmatter/status/755842611525459968</t>
  </si>
  <si>
    <t>https://twitter.com/byp_100/status/755791635343171586</t>
  </si>
  <si>
    <t>2016-07-20 13:06:59 MDT</t>
  </si>
  <si>
    <t>#FreedomNow   https://t.co/r9OSYUrsLQ</t>
  </si>
  <si>
    <t>['https://twitter.com/epofdc/status/755827930941497344']</t>
  </si>
  <si>
    <t>https://twitter.com/Blklivesmatter/status/755841452236648448</t>
  </si>
  <si>
    <t>https://twitter.com/epofdc/status/755827930941497344</t>
  </si>
  <si>
    <t>2016-07-20 12:01:21 MDT</t>
  </si>
  <si>
    <t>It is our duty to fight for our freedom.  #FreedomNow</t>
  </si>
  <si>
    <t>https://twitter.com/Blklivesmatter/status/755824932546748416</t>
  </si>
  <si>
    <t>2016-07-20 11:58:42 MDT</t>
  </si>
  <si>
    <t>#FreedomNow is a demand for an investment in Black futures, not Black deaths. #BlackLivesMatter</t>
  </si>
  <si>
    <t>['freedomnow', 'blacklivesmatter']</t>
  </si>
  <si>
    <t>https://twitter.com/Blklivesmatter/status/755824267053244416</t>
  </si>
  <si>
    <t>2016-07-20 11:56:40 MDT</t>
  </si>
  <si>
    <t>#FreedomNow ‚úäüèø‚ù§Ô∏èüíö  https://t.co/Rtbb4pTUkH</t>
  </si>
  <si>
    <t>['https://twitter.com/dmvblacklives/status/755816762575314944']</t>
  </si>
  <si>
    <t>https://twitter.com/Blklivesmatter/status/755823757260840960</t>
  </si>
  <si>
    <t>https://twitter.com/dmvblacklives/status/755816762575314944</t>
  </si>
  <si>
    <t>2016-07-17 15:48:10 MDT</t>
  </si>
  <si>
    <t>‚ÄúWe hope the #BatonRouge community finds solace, healing, and safety in one another.</t>
  </si>
  <si>
    <t>['batonrouge']</t>
  </si>
  <si>
    <t>https://twitter.com/Blklivesmatter/status/754794851909013504</t>
  </si>
  <si>
    <t>2016-07-16 08:09:39 MDT</t>
  </si>
  <si>
    <t>Obama says Black Lives Matter. But he doesn't ensure they do | Patrisse Cullors  https://t.co/tA05OjmT5h</t>
  </si>
  <si>
    <t>['https://www.theguardian.com/commentisfree/2016/jul/16/obama-black-lives-matter-doesnt-ensure-they-do?CMP=share_btn_tw']</t>
  </si>
  <si>
    <t>https://twitter.com/Blklivesmatter/status/754317074843865091</t>
  </si>
  <si>
    <t>2016-07-15 19:41:43 MDT</t>
  </si>
  <si>
    <t>Check out this dope swag from our DMV chapter! Get yours today!   https://t.co/3OXKuGmaz7</t>
  </si>
  <si>
    <t>['https://twitter.com/dmvblacklives/status/754125947230560256']</t>
  </si>
  <si>
    <t>https://twitter.com/Blklivesmatter/status/754128851748347908</t>
  </si>
  <si>
    <t>https://twitter.com/dmvblacklives/status/754125947230560256</t>
  </si>
  <si>
    <t>2016-07-15 19:07:04 MDT</t>
  </si>
  <si>
    <t>We see you, fam. And we stand with you. The #BlackLivesMatter movement &amp;amp; struggle is global. Until we are all free.  https://t.co/yI0FGNXeD0</t>
  </si>
  <si>
    <t>['https://pbs.twimg.com/media/CncsIHgVIAA9veJ.jpg']</t>
  </si>
  <si>
    <t>https://twitter.com/Blklivesmatter/status/754120131387633666</t>
  </si>
  <si>
    <t>https://pbs.twimg.com/media/CncsIHgVIAA9veJ.jpg</t>
  </si>
  <si>
    <t>2016-07-15 13:44:36 MDT</t>
  </si>
  <si>
    <t>There is no Black Lives Matter promoted #DayOfRage. See what we're for and take the Movement for Black Lives pledge:  https://t.co/g5dMgej6WN</t>
  </si>
  <si>
    <t>['http://bit.ly/m4blpledge']</t>
  </si>
  <si>
    <t>['dayofrage']</t>
  </si>
  <si>
    <t>https://twitter.com/Blklivesmatter/status/754038978664275969</t>
  </si>
  <si>
    <t>2016-07-14 18:42:25 MDT</t>
  </si>
  <si>
    <t>Our hearts are with the families of the dead in #Nice. Love, light, and healing to you. üôèüèæ</t>
  </si>
  <si>
    <t>['nice']</t>
  </si>
  <si>
    <t>https://twitter.com/Blklivesmatter/status/753751538296729600</t>
  </si>
  <si>
    <t>2016-07-14 12:12:25 MDT</t>
  </si>
  <si>
    <t>Transgender Woman, Deeniquia Dodds, Dies After Being Shot in DC  https://t.co/ZpnZy9HDwL via @nbcwashington #BlackTransLivesMatter</t>
  </si>
  <si>
    <t>[{'screen_name': 'nbcwashington', 'name': 'nbcwashington', 'id': '14980820'}]</t>
  </si>
  <si>
    <t>['http://www.nbcwashington.com/news/local/Transgender-Woman-Shot-in-Northeast-DC-Dies-386816761.html']</t>
  </si>
  <si>
    <t>https://twitter.com/Blklivesmatter/status/753653392115838976</t>
  </si>
  <si>
    <t>2016-07-13 19:56:03 MDT</t>
  </si>
  <si>
    <t>We love y'all so much! Let's get free!   https://t.co/CtGJEqhaRa</t>
  </si>
  <si>
    <t>['https://twitter.com/charlenecac/status/753352609323372544']</t>
  </si>
  <si>
    <t>https://twitter.com/Blklivesmatter/status/753407682640437253</t>
  </si>
  <si>
    <t>https://twitter.com/charlenecac/status/753352609323372544</t>
  </si>
  <si>
    <t>2016-07-13 18:25:55 MDT</t>
  </si>
  <si>
    <t>Show some love to our family at @BYP_100 who are also celebrating three years of political resistance today!  https://t.co/Twb71WPaox</t>
  </si>
  <si>
    <t>[{'screen_name': 'byp_100', 'name': 'byp_100', 'id': '1268399351124156417'}]</t>
  </si>
  <si>
    <t>['https://pbs.twimg.com/media/CnSPqDWUsAEotg3.jpg']</t>
  </si>
  <si>
    <t>https://twitter.com/Blklivesmatter/status/753384997071925248</t>
  </si>
  <si>
    <t>https://pbs.twimg.com/media/CnSPqDWUsAEotg3.jpg</t>
  </si>
  <si>
    <t>2016-07-13 14:31:05 MDT</t>
  </si>
  <si>
    <t>Today we remember #SandraBland. #SayHerName #BlackLivesMatter  https://t.co/mCL2vG16Vo</t>
  </si>
  <si>
    <t>['https://pbs.twimg.com/media/CnRZ6AHUkAAhHGe.jpg', 'https://pbs.twimg.com/media/CnRZ6CdUsAAuG3S.jpg', 'https://pbs.twimg.com/media/CnRZ6K5UAAABQzx.jpg', 'https://pbs.twimg.com/media/CnRZ6WoUIAAAUb1.jpg']</t>
  </si>
  <si>
    <t>['sandrabland', 'sayhername', 'blacklivesmatter']</t>
  </si>
  <si>
    <t>https://twitter.com/Blklivesmatter/status/753325902344298496</t>
  </si>
  <si>
    <t>https://pbs.twimg.com/media/CnRZ6AHUkAAhHGe.jpg</t>
  </si>
  <si>
    <t>2016-07-13 12:02:01 MDT</t>
  </si>
  <si>
    <t>#23ways you could be killed if you are Black in America. #BlackLivesMatter via @mic   https://t.co/7uApgRAM6o</t>
  </si>
  <si>
    <t>[{'screen_name': 'mic', 'name': 'mic', 'id': '139909832'}]</t>
  </si>
  <si>
    <t>['https://twitter.com/mic/status/753242512232329216']</t>
  </si>
  <si>
    <t>['23ways', 'blacklivesmatter']</t>
  </si>
  <si>
    <t>https://twitter.com/Blklivesmatter/status/753288387763707904</t>
  </si>
  <si>
    <t>https://twitter.com/mic/status/753242512232329216</t>
  </si>
  <si>
    <t>2016-07-13 10:05:51 MDT</t>
  </si>
  <si>
    <t>In a world where #BlackLivesMatter, I Imagine...What do you imagine? The Black Lives Matter Network turns 3 todayüéà‚úäüèæ  https://t.co/mTnJxPdQsy</t>
  </si>
  <si>
    <t>['https://pbs.twimg.com/tweet_video_thumb/CnQdM9eUEAEx7Jr.jpg']</t>
  </si>
  <si>
    <t>https://twitter.com/Blklivesmatter/status/753259150939820032</t>
  </si>
  <si>
    <t>https://pbs.twimg.com/tweet_video_thumb/CnQdM9eUEAEx7Jr.jpg</t>
  </si>
  <si>
    <t>2016-07-13 07:33:18 MDT</t>
  </si>
  <si>
    <t>Today, #BlackLivesMatter turns 3. Tell us ‚Ä¶In a world where Black Lives Matter, what do you imagine?  https://t.co/1FFfAbwpjT</t>
  </si>
  <si>
    <t>['https://pbs.twimg.com/media/CnP6QJMUkAAON8s.jpg']</t>
  </si>
  <si>
    <t>https://twitter.com/Blklivesmatter/status/753220762622947329</t>
  </si>
  <si>
    <t>https://pbs.twimg.com/media/CnP6QJMUkAAON8s.jpg</t>
  </si>
  <si>
    <t>2016-07-12 21:38:19 MDT</t>
  </si>
  <si>
    <t>"I‚Äôm on a journey to love me for me &amp;amp; if people love it, that‚Äôs awesome &amp;amp; if people don‚Äôt, that‚Äôs not my problem.‚Äù  https://t.co/zFk9KIoXhc</t>
  </si>
  <si>
    <t>['https://twitter.com/huffpostwomen/status/753068986015809536']</t>
  </si>
  <si>
    <t>https://twitter.com/Blklivesmatter/status/753071028218179584</t>
  </si>
  <si>
    <t>https://twitter.com/huffpostwomen/status/753068986015809536</t>
  </si>
  <si>
    <t>2016-07-12 21:21:23 MDT</t>
  </si>
  <si>
    <t>Every generation is called to define itself. Take the pledge for peace and justice.  https://t.co/g5dMgej6WN #M4BLPledge</t>
  </si>
  <si>
    <t>['m4blpledge']</t>
  </si>
  <si>
    <t>https://twitter.com/Blklivesmatter/status/753066766268379137</t>
  </si>
  <si>
    <t>2016-07-12 17:58:58 MDT</t>
  </si>
  <si>
    <t>From our family in #Dakar, Senegal, happening tomorrow! We all we got. #AllAfricans #BlackLivesMatter  https://t.co/Y4EkpkidBk</t>
  </si>
  <si>
    <t>['https://pbs.twimg.com/media/CnM_4bVVUAAaCOD.jpg', 'https://pbs.twimg.com/media/CnM_4bYUsAAxRh_.jpg']</t>
  </si>
  <si>
    <t>['dakar', 'allafricans', 'blacklivesmatter']</t>
  </si>
  <si>
    <t>https://twitter.com/Blklivesmatter/status/753015827666829312</t>
  </si>
  <si>
    <t>https://pbs.twimg.com/media/CnM_4bVVUAAaCOD.jpg</t>
  </si>
  <si>
    <t>2016-07-12 12:50:44 MDT</t>
  </si>
  <si>
    <t>@aliciagarza and @Moore_Darnell Open the VH1 Hip Hop Honors  https://t.co/BKgvS0re2W</t>
  </si>
  <si>
    <t>[{'screen_name': 'moore_darnell', 'name': 'darnell l. moore', 'id': '366353448'}]</t>
  </si>
  <si>
    <t>['http://www.billboard.com/video/black-lives-matter-alicia-garza-darnell-moore-vh1-hip-hop-honors-speech']</t>
  </si>
  <si>
    <t>https://twitter.com/Blklivesmatter/status/752938258108002304</t>
  </si>
  <si>
    <t>2016-07-12 10:23:41 MDT</t>
  </si>
  <si>
    <t>Black Lives Matter Protests Continue in Washington, DC  https://t.co/PpL7k6yNFv h/t: @agoggans</t>
  </si>
  <si>
    <t>[{'screen_name': 'agoggans', 'name': 'april goggans', 'id': '22603614'}]</t>
  </si>
  <si>
    <t>['http://www.dcmediagroup.us/2016/07/10/black-lives-matter-protests-continue-washington-dc/']</t>
  </si>
  <si>
    <t>https://twitter.com/Blklivesmatter/status/752901250866253824</t>
  </si>
  <si>
    <t>2016-07-11 22:23:10 MDT</t>
  </si>
  <si>
    <t>Thank you @minnesotalynx for standing up in the name of justice. #MinnesotaLynx #BlackLivesMatter    https://t.co/E1L4uc07zz</t>
  </si>
  <si>
    <t>[{'screen_name': 'minnesotalynx', 'name': 'minnesota lynx', 'id': '18939563'}]</t>
  </si>
  <si>
    <t>['http://espn.go.com/wnba/story/_/id/16999653/minneapolis-police-leave-security-posts-minnesota-lynx-game-protest-shirts']</t>
  </si>
  <si>
    <t>['minnesotalynx', 'blacklivesmatter']</t>
  </si>
  <si>
    <t>https://twitter.com/Blklivesmatter/status/752719929254612992</t>
  </si>
  <si>
    <t>2016-07-11 14:35:43 MDT</t>
  </si>
  <si>
    <t>An enoumous thank you to @mayfirst for protecting our right to human connection and social change.  https://t.co/e1BHquQnbL #BlackLivesMatter</t>
  </si>
  <si>
    <t>[{'screen_name': 'mayfirst', 'name': 'may first movement technology', 'id': '34632106'}]</t>
  </si>
  <si>
    <t>['https://mayfirst.org/en/2016/content-statement-recent-attacks-black-lives-matters-website/']</t>
  </si>
  <si>
    <t>https://twitter.com/Blklivesmatter/status/752602289148268544</t>
  </si>
  <si>
    <t>2016-07-09 22:54:22 MDT</t>
  </si>
  <si>
    <t>@MMFlint it is our duty.</t>
  </si>
  <si>
    <t>https://twitter.com/Blklivesmatter/status/752003004325330944</t>
  </si>
  <si>
    <t>[{'screen_name': 'MMFlint', 'name': 'Michael Moore', 'id': '20479813'}]</t>
  </si>
  <si>
    <t>2016-07-09 10:33:32 MDT</t>
  </si>
  <si>
    <t>Our love to London!   https://t.co/mdr3nFtjB5</t>
  </si>
  <si>
    <t>['https://twitter.com/teeyanaaromi/status/751520891733942272']</t>
  </si>
  <si>
    <t>https://twitter.com/Blklivesmatter/status/751816565922856960</t>
  </si>
  <si>
    <t>https://twitter.com/teeyanaaromi/status/751520891733942272</t>
  </si>
  <si>
    <t>2016-07-08 18:31:35 MDT</t>
  </si>
  <si>
    <t>Block game strong today. ‚úãüèæ #BlackLivesStillMatter</t>
  </si>
  <si>
    <t>['blacklivesstillmatter']</t>
  </si>
  <si>
    <t>https://twitter.com/Blklivesmatter/status/751574485816324097</t>
  </si>
  <si>
    <t>2016-07-08 09:51:05 MDT</t>
  </si>
  <si>
    <t>The #BlackLivesMatter Network advocates for Dignity, Justice, and Respect:  https://t.co/ZKEAyQlmw3</t>
  </si>
  <si>
    <t>['http://blacklivesmatter.com/the-black-lives-matter-network-advocates-for-dignity-justice-and-respect/']</t>
  </si>
  <si>
    <t>https://twitter.com/Blklivesmatter/status/751443497656291328</t>
  </si>
  <si>
    <t>2016-07-08 01:07:52 MDT</t>
  </si>
  <si>
    <t>#BlackLivesMatter advocates dignity, justice and freedom. Not murder.</t>
  </si>
  <si>
    <t>https://twitter.com/Blklivesmatter/status/751311826013417472</t>
  </si>
  <si>
    <t>2016-07-07 13:37:30 MDT</t>
  </si>
  <si>
    <t>@five_onmyback check your city website. It's all public information.</t>
  </si>
  <si>
    <t>https://twitter.com/Blklivesmatter/status/751138089964220417</t>
  </si>
  <si>
    <t>2016-07-07 13:36:58 MDT</t>
  </si>
  <si>
    <t>Now how much is being allocated for jobs, shelter, and healthy food vs jails, prisons and military?</t>
  </si>
  <si>
    <t>https://twitter.com/Blklivesmatter/status/751137955545124864</t>
  </si>
  <si>
    <t>2016-07-07 13:33:45 MDT</t>
  </si>
  <si>
    <t>How much does your state allocate for prisons and police? How much does the U.S. Allocate for military and prisons?</t>
  </si>
  <si>
    <t>https://twitter.com/Blklivesmatter/status/751137145859940352</t>
  </si>
  <si>
    <t>2016-07-07 13:33:09 MDT</t>
  </si>
  <si>
    <t>How much does your city budget allocate for police? How much does your county budget allocate for jail and sheriff's?</t>
  </si>
  <si>
    <t>https://twitter.com/Blklivesmatter/status/751136993879269377</t>
  </si>
  <si>
    <t>2016-07-07 05:41:40 MDT</t>
  </si>
  <si>
    <t>Stephanie Hicks  #SayHerName</t>
  </si>
  <si>
    <t>https://twitter.com/Blklivesmatter/status/751018341863714816</t>
  </si>
  <si>
    <t>2016-07-07 05:38:36 MDT</t>
  </si>
  <si>
    <t>Essence Bowman   #SayHerName</t>
  </si>
  <si>
    <t>https://twitter.com/Blklivesmatter/status/751017569058979840</t>
  </si>
  <si>
    <t>2016-07-06 22:14:51 MDT</t>
  </si>
  <si>
    <t>Stop killing Black people ‚úãüèæ #BlackLivesMatter #AltonSterling  https://t.co/QZRaWsBfK4</t>
  </si>
  <si>
    <t>['https://pbs.twimg.com/media/CmvA7c5VMAExNSL.jpg']</t>
  </si>
  <si>
    <t>['blacklivesmatter', 'altonsterling']</t>
  </si>
  <si>
    <t>https://twitter.com/Blklivesmatter/status/750905897782681600</t>
  </si>
  <si>
    <t>https://pbs.twimg.com/media/CmvA7c5VMAExNSL.jpg</t>
  </si>
  <si>
    <t>2016-07-06 14:21:39 MDT</t>
  </si>
  <si>
    <t>Mood. #AltonSterling #BlackLivesMatter  https://t.co/A7gQhT5Cyn</t>
  </si>
  <si>
    <t>['https://youtu.be/hBBHCdrz2JU']</t>
  </si>
  <si>
    <t>['altonsterling', 'blacklivesmatter']</t>
  </si>
  <si>
    <t>https://twitter.com/Blklivesmatter/status/750786811601924096</t>
  </si>
  <si>
    <t>2016-07-05 21:03:52 MDT</t>
  </si>
  <si>
    <t>Enough is enough. #AltonSterling</t>
  </si>
  <si>
    <t>['altonsterling']</t>
  </si>
  <si>
    <t>https://twitter.com/Blklivesmatter/status/750525645332025348</t>
  </si>
  <si>
    <t>2016-07-03 14:47:31 MDT</t>
  </si>
  <si>
    <t xml:space="preserve"> https://t.co/nlO58oyGud @BLM_TO shuts down pride and makes demands and wins.</t>
  </si>
  <si>
    <t>[{'screen_name': 'blm_to', 'name': 'black lives matter ‚Äî toronto', 'id': '2904953395'}]</t>
  </si>
  <si>
    <t>['http://www.cbc.ca/beta/news/canada/toronto/pride-parade-toronto-1.3662823']</t>
  </si>
  <si>
    <t>https://twitter.com/Blklivesmatter/status/749706158361817088</t>
  </si>
  <si>
    <t>2016-07-03 13:57:08 MDT</t>
  </si>
  <si>
    <t>@BLM_TO shutting down Toronto Pride. Their message. #NoPrideinPolicing</t>
  </si>
  <si>
    <t>['noprideinpolicing']</t>
  </si>
  <si>
    <t>https://twitter.com/Blklivesmatter/status/749693477005303808</t>
  </si>
  <si>
    <t>2016-06-28 11:15:13 MDT</t>
  </si>
  <si>
    <t>Tell United States Attorney General Loretta Lynch that the LAPD is NOT a model police force  https://t.co/vuIvinG4NE</t>
  </si>
  <si>
    <t>['https://campaigns.organizefor.org/petitions/attorney-general-lynch-america-s-most-murderous-police-force-doesn-t-deserve-awards?source=facebook-share-button&amp;time=1466838236']</t>
  </si>
  <si>
    <t>https://twitter.com/Blklivesmatter/status/747840790047625216</t>
  </si>
  <si>
    <t>2016-06-26 21:28:32 MDT</t>
  </si>
  <si>
    <t>"Just because we're magic, doesn't mean we aren't real." -@iJesseWilliams #BlackLivesMatter üëäüèæ  https://t.co/8Jex2ChgZq</t>
  </si>
  <si>
    <t>[{'screen_name': 'ijessewilliams', 'name': 'jesse williams.', 'id': '30602016'}]</t>
  </si>
  <si>
    <t>['https://pbs.twimg.com/tweet_video_thumb/Cl7WbYDUsAE6olo.jpg']</t>
  </si>
  <si>
    <t>https://twitter.com/Blklivesmatter/status/747270361801056257</t>
  </si>
  <si>
    <t>https://pbs.twimg.com/tweet_video_thumb/Cl7WbYDUsAE6olo.jpg</t>
  </si>
  <si>
    <t>2016-06-25 19:58:53 MDT</t>
  </si>
  <si>
    <t>The LADP terrorizes the community, they don't deserve to be awarded. Sign the petition today.  https://t.co/vuIvinotp4</t>
  </si>
  <si>
    <t>https://twitter.com/Blklivesmatter/status/746885413306957828</t>
  </si>
  <si>
    <t>2016-06-24 12:18:47 MDT</t>
  </si>
  <si>
    <t>Pride was a riot. Of Queerness. Of Trans dignity. Of Gender Non-conformity.  Led by folks of COLOR.  AGAINST the police.  #PoliceOutofPride</t>
  </si>
  <si>
    <t>['policeoutofpride']</t>
  </si>
  <si>
    <t>https://twitter.com/Blklivesmatter/status/746407237480919040</t>
  </si>
  <si>
    <t>2016-06-24 12:15:29 MDT</t>
  </si>
  <si>
    <t>We trust our safety to each other, NOT the police who kill us everyday #PoliceOutofPride</t>
  </si>
  <si>
    <t>https://twitter.com/Blklivesmatter/status/746406405872156673</t>
  </si>
  <si>
    <t>2016-06-24 12:13:59 MDT</t>
  </si>
  <si>
    <t>#ThankYouMsJanetta #PoliceOutofPride #BlackLivesMatter  https://t.co/5PfrusRu70</t>
  </si>
  <si>
    <t>['https://pbs.twimg.com/media/ClvEUzzVEAAnkR0.jpg']</t>
  </si>
  <si>
    <t>['thankyoumsjanetta', 'policeoutofpride', 'blacklivesmatter']</t>
  </si>
  <si>
    <t>https://twitter.com/Blklivesmatter/status/746406030955905024</t>
  </si>
  <si>
    <t>https://pbs.twimg.com/media/ClvEUzzVEAAnkR0.jpg</t>
  </si>
  <si>
    <t>2016-06-24 12:13:48 MDT</t>
  </si>
  <si>
    <t>As we work to protect ourselves from homophobic violence, it is important to remember we can‚Äôt police away hate. #policeoutofpride</t>
  </si>
  <si>
    <t>https://twitter.com/Blklivesmatter/status/746405984306790400</t>
  </si>
  <si>
    <t>2016-06-24 12:00:37 MDT</t>
  </si>
  <si>
    <t>In Response to Increased Policing of Civic Center, Grand Marshals, Awardees Withdraw from Participation in Pride:  https://t.co/cIe9jJlmYL</t>
  </si>
  <si>
    <t>['http://bit.ly/28Yk0j9']</t>
  </si>
  <si>
    <t>https://twitter.com/Blklivesmatter/status/746402666893324288</t>
  </si>
  <si>
    <t>2016-06-23 20:08:40 MDT</t>
  </si>
  <si>
    <t>Pasadena, Ca! MHP and BLMLA #Politicon2016  https://t.co/iPa2r4tL5o</t>
  </si>
  <si>
    <t>tr</t>
  </si>
  <si>
    <t>['https://pbs.twimg.com/media/ClrnYdwWAAEn1lr.jpg']</t>
  </si>
  <si>
    <t>['politicon2016']</t>
  </si>
  <si>
    <t>https://twitter.com/Blklivesmatter/status/746163098273353729</t>
  </si>
  <si>
    <t>https://pbs.twimg.com/media/ClrnYdwWAAEn1lr.jpg</t>
  </si>
  <si>
    <t>2016-06-20 08:56:20 MDT</t>
  </si>
  <si>
    <t>From @jasminethaG. Welcome home, fam. #BlackLivesMatter #FreeJasmine  https://t.co/0Q7psS5jv4</t>
  </si>
  <si>
    <t>[{'screen_name': 'jasminethag', 'name': 'jasmine richards', 'id': '2810161878'}]</t>
  </si>
  <si>
    <t>['https://pbs.twimg.com/media/ClZwuWYVEAA87zT.jpg']</t>
  </si>
  <si>
    <t>['blacklivesmatter', 'freejasmine']</t>
  </si>
  <si>
    <t>https://twitter.com/Blklivesmatter/status/744906737392586752</t>
  </si>
  <si>
    <t>https://pbs.twimg.com/media/ClZwuWYVEAA87zT.jpg</t>
  </si>
  <si>
    <t>2016-06-18 11:04:08 MDT</t>
  </si>
  <si>
    <t>Sending love to our family and comrades at #BlackPower50</t>
  </si>
  <si>
    <t>['blackpower50']</t>
  </si>
  <si>
    <t>https://twitter.com/Blklivesmatter/status/744214122355515392</t>
  </si>
  <si>
    <t>2016-06-17 07:56:53 MDT</t>
  </si>
  <si>
    <t>Show @jasminethaG we are thinking about her everyday and always. Send her a message of love here:  https://t.co/UlpHBu6A41 #FreeJasmine</t>
  </si>
  <si>
    <t>['http://bit.ly/1tyTFiD']</t>
  </si>
  <si>
    <t>['freejasmine']</t>
  </si>
  <si>
    <t>https://twitter.com/Blklivesmatter/status/743804611627126788</t>
  </si>
  <si>
    <t>2016-06-17 07:53:11 MDT</t>
  </si>
  <si>
    <t>#RegginaJefferies #SayHerName</t>
  </si>
  <si>
    <t>['regginajefferies', 'sayhername']</t>
  </si>
  <si>
    <t>https://twitter.com/Blklivesmatter/status/743803680835592192</t>
  </si>
  <si>
    <t>2016-06-16 18:25:02 MDT</t>
  </si>
  <si>
    <t>Today our hearts are with the family of Reggina Jeffries. Rest in power, young queen. #BlackLivesMatter #SayHerName  https://t.co/5ZR3a0qTGU</t>
  </si>
  <si>
    <t>['https://pbs.twimg.com/media/ClHMdomUYAE2i9k.jpg']</t>
  </si>
  <si>
    <t>['blacklivesmatter', 'sayhername']</t>
  </si>
  <si>
    <t>https://twitter.com/Blklivesmatter/status/743600302830419968</t>
  </si>
  <si>
    <t>https://pbs.twimg.com/media/ClHMdomUYAE2i9k.jpg</t>
  </si>
  <si>
    <t>2016-06-16 13:19:41 MDT</t>
  </si>
  <si>
    <t>Want to send @jasminethaG love?? You can send her a message and we'll make sure she receives it:  https://t.co/UlpHBuobsB #FreeJasmine</t>
  </si>
  <si>
    <t>https://twitter.com/Blklivesmatter/status/743523458051678209</t>
  </si>
  <si>
    <t>2016-06-16 12:53:26 MDT</t>
  </si>
  <si>
    <t>Pittsburgh Convening Regresses Efforts for Black Liberation, Unaffiliated with BLM Network  https://t.co/vROe20olQB #TrustBlackWomen</t>
  </si>
  <si>
    <t>['http://blacklivesmatter.com/pittsburgh-convening-regresses-efforts-for-black-liberation-unaffiliated-with-blm-network-3/']</t>
  </si>
  <si>
    <t>['trustblackwomen']</t>
  </si>
  <si>
    <t>https://twitter.com/Blklivesmatter/status/743516855352987648</t>
  </si>
  <si>
    <t>2016-06-16 12:51:03 MDT</t>
  </si>
  <si>
    <t>Thanks to @forwardtogether &amp;amp; @mediajustice we can send a message of love to Jasmine  https://t.co/Hz8E7ovipi #FreeJasmine #BlackLivesMatter</t>
  </si>
  <si>
    <t>[{'screen_name': 'forwardtogether', 'name': 'david and jay', 'id': '26708661'}, {'screen_name': 'mediajustice', 'name': 'mediajustice', 'id': '20473084'}]</t>
  </si>
  <si>
    <t>['http://salsa3.salsalabs.com/o/50084/p/salsa/web/common/public/signup?signup_page_KEY=10519&amp;sp_ref=207265754.341.170464.f.538342.2&amp;source=facebook']</t>
  </si>
  <si>
    <t>['freejasmine', 'blacklivesmatter']</t>
  </si>
  <si>
    <t>https://twitter.com/Blklivesmatter/status/743516252115656704</t>
  </si>
  <si>
    <t>2016-06-16 12:38:19 MDT</t>
  </si>
  <si>
    <t>#BlackLivesMatter #NeverForget #Charleston   https://t.co/9KbRmFIxa5</t>
  </si>
  <si>
    <t>['https://twitter.com/EBONYMag/status/743454367102152704']</t>
  </si>
  <si>
    <t>['blacklivesmatter', 'neverforget', 'charleston']</t>
  </si>
  <si>
    <t>https://twitter.com/Blklivesmatter/status/743513049659670528</t>
  </si>
  <si>
    <t>https://twitter.com/EBONYMag/status/743454367102152704</t>
  </si>
  <si>
    <t>2016-06-15 09:17:50 MDT</t>
  </si>
  <si>
    <t>Hearing set for man accused of shooting 5 at 4th Precinct protest  https://t.co/01yM1FxaC3</t>
  </si>
  <si>
    <t>['http://www.mprnews.org/story/2016/06/15/scarsella-hearing-4th-precinct-shootings?from=social']</t>
  </si>
  <si>
    <t>https://twitter.com/Blklivesmatter/status/743100207450050560</t>
  </si>
  <si>
    <t>2016-06-14 08:47:14 MDT</t>
  </si>
  <si>
    <t>In Honor of Our Dead: Queer, Trans, Muslim, Black ‚Äî We Will Be Free  https://t.co/lwB9k95dT9 #Orlando</t>
  </si>
  <si>
    <t>['http://blacklivesmatter.com/in-honor-of-our-dead-queer-trans-muslim-black-we-will-be-free/']</t>
  </si>
  <si>
    <t>['orlando']</t>
  </si>
  <si>
    <t>https://twitter.com/Blklivesmatter/status/742730121849643008</t>
  </si>
  <si>
    <t>2016-06-08 08:01:19 MDT</t>
  </si>
  <si>
    <t>Jasmine Abdullah's Leadership Should be Uplifted and Celebrated, Not Criminalized  https://t.co/qPTAYrWBlv‚Ä¶ by @babyruth_luv #FreeJasmine</t>
  </si>
  <si>
    <t>[{'screen_name': 'babyruth_luv', 'name': 'ruth jeannoel', 'id': '529084065'}]</t>
  </si>
  <si>
    <t>['http://medium.com/@ruth.jeannoel']</t>
  </si>
  <si>
    <t>https://twitter.com/Blklivesmatter/status/740544237423316993</t>
  </si>
  <si>
    <t>2016-06-07 14:04:51 MDT</t>
  </si>
  <si>
    <t>This is everything. Thank you. #FreeJasmine  https://t.co/o5q8L7Dmfx</t>
  </si>
  <si>
    <t>['https://twitter.com/mujermalaa/status/740216608040198144']</t>
  </si>
  <si>
    <t>https://twitter.com/Blklivesmatter/status/740273336295428096</t>
  </si>
  <si>
    <t>https://twitter.com/mujermalaa/status/740216608040198144</t>
  </si>
  <si>
    <t>2016-06-07 13:38:48 MDT</t>
  </si>
  <si>
    <t>@JamilSmith üôÑüôÑüôÑ</t>
  </si>
  <si>
    <t>https://twitter.com/Blklivesmatter/status/740266777909723137</t>
  </si>
  <si>
    <t>[{'screen_name': 'JamilSmith', 'name': 'Jamil Smith', 'id': '46213956'}]</t>
  </si>
  <si>
    <t>2016-06-07 10:48:39 MDT</t>
  </si>
  <si>
    <t>Today, @jasminethaG was sentenced to 90 days jail time with 18 days time served. We will still fight! #FreeJasmine #BlackLivesMatter</t>
  </si>
  <si>
    <t>https://twitter.com/Blklivesmatter/status/740223959761719296</t>
  </si>
  <si>
    <t>2016-06-07 10:26:58 MDT</t>
  </si>
  <si>
    <t>#FreeJasmine #BlackLivesMatter  https://t.co/elCRncqrgM</t>
  </si>
  <si>
    <t>['https://pbs.twimg.com/media/CkXIyo3UgAM8CFU.jpg', 'https://pbs.twimg.com/media/CkXIyo8VAAA4Fx2.jpg']</t>
  </si>
  <si>
    <t>https://twitter.com/Blklivesmatter/status/740218504431833090</t>
  </si>
  <si>
    <t>https://pbs.twimg.com/media/CkXIyo3UgAM8CFU.jpg</t>
  </si>
  <si>
    <t>2016-06-07 10:15:32 MDT</t>
  </si>
  <si>
    <t>#FreeJasmine   https://t.co/x0l0UTr326</t>
  </si>
  <si>
    <t>['https://twitter.com/blackboikei/status/740203914805420032']</t>
  </si>
  <si>
    <t>https://twitter.com/Blklivesmatter/status/740215624610242560</t>
  </si>
  <si>
    <t>https://twitter.com/blackboikei/status/740203914805420032</t>
  </si>
  <si>
    <t>2016-06-07 10:15:08 MDT</t>
  </si>
  <si>
    <t>SET HER FREE.  #FreeJasmine   https://t.co/qwSUcO55bb</t>
  </si>
  <si>
    <t>['https://twitter.com/amirtalai/status/740205100308652038']</t>
  </si>
  <si>
    <t>https://twitter.com/Blklivesmatter/status/740215526086021120</t>
  </si>
  <si>
    <t>https://twitter.com/amirtalai/status/740205100308652038</t>
  </si>
  <si>
    <t>2016-06-07 09:55:48 MDT</t>
  </si>
  <si>
    <t>You can't kill the revolution! #BlackLivesMatter #FreeJasmine  https://t.co/TBi4MR71Dk</t>
  </si>
  <si>
    <t>https://twitter.com/Blklivesmatter/status/740210658998771712</t>
  </si>
  <si>
    <t>https://pbs.twimg.com/ext_tw_video_thumb/740210520800657408/pu/img/I90pgQI07yfqoVFK.jpg</t>
  </si>
  <si>
    <t>2016-06-07 09:52:21 MDT</t>
  </si>
  <si>
    <t>A poem for @jasminethaG #FreeJasmine #BlackLivesMatter  https://t.co/deaIZrQh56</t>
  </si>
  <si>
    <t>pt</t>
  </si>
  <si>
    <t>https://twitter.com/Blklivesmatter/status/740209793697087493</t>
  </si>
  <si>
    <t>https://pbs.twimg.com/ext_tw_video_thumb/740209567531827203/pu/img/ta3EsKle0qKG7sD5.jpg</t>
  </si>
  <si>
    <t>2016-06-07 09:47:43 MDT</t>
  </si>
  <si>
    <t>Faith community standing in solidarity with @jasminethaG! #FreeJasmine #BlackLivesMatter  https://t.co/obkFUfOtcq</t>
  </si>
  <si>
    <t>['https://pbs.twimg.com/media/CkW_yWYVAAEbyWz.jpg']</t>
  </si>
  <si>
    <t>https://twitter.com/Blklivesmatter/status/740208624786505729</t>
  </si>
  <si>
    <t>https://pbs.twimg.com/media/CkW_yWYVAAEbyWz.jpg</t>
  </si>
  <si>
    <t>2016-06-07 09:32:34 MDT</t>
  </si>
  <si>
    <t>Prayer circle. People as far as you can see üëäüèæ #FreeJasmine #BlackLivesMatter  https://t.co/jZUP4E4n6u</t>
  </si>
  <si>
    <t>https://twitter.com/Blklivesmatter/status/740204812071903232</t>
  </si>
  <si>
    <t>https://pbs.twimg.com/ext_tw_video_thumb/740204516004368384/pu/img/XgpYhb9QpSPSEdWm.jpg</t>
  </si>
  <si>
    <t>2016-06-07 09:30:30 MDT</t>
  </si>
  <si>
    <t>@BLMLA chapter member, @DocMellyMel addressing he people. #FreeJasmine #BlackLivesMatter  https://t.co/klUEkylW7D</t>
  </si>
  <si>
    <t>[{'screen_name': 'docmellymel', 'name': 'melina abdullah', 'id': '16662181'}]</t>
  </si>
  <si>
    <t>https://twitter.com/Blklivesmatter/status/740204293886615552</t>
  </si>
  <si>
    <t>https://pbs.twimg.com/ext_tw_video_thumb/740204010016104449/pu/img/6TFjWP0ExSzJ48et.jpg</t>
  </si>
  <si>
    <t>2016-06-07 09:27:28 MDT</t>
  </si>
  <si>
    <t>Betty Hung from Asian Americans Advancing Justice addressing the people. #FreeJasmine #BlackLivesMatter  https://t.co/RIeFMeSOEe</t>
  </si>
  <si>
    <t>https://twitter.com/Blklivesmatter/status/740203531764826112</t>
  </si>
  <si>
    <t>https://pbs.twimg.com/ext_tw_video_thumb/740203265174831104/pu/img/S4gV04yDsII7Ef97.jpg</t>
  </si>
  <si>
    <t>2016-06-07 09:22:05 MDT</t>
  </si>
  <si>
    <t>Michael Williams, BLM Pasadena co-lead speaks to the crowd. #FreeJasmine #BlackLivesMatter  https://t.co/qfIdnd38vf</t>
  </si>
  <si>
    <t>https://twitter.com/Blklivesmatter/status/740202174282485761</t>
  </si>
  <si>
    <t>https://pbs.twimg.com/ext_tw_video_thumb/740201914441203712/pu/img/V_m4P1ZJYflyjPex.jpg</t>
  </si>
  <si>
    <t>2016-06-07 09:18:59 MDT</t>
  </si>
  <si>
    <t>.@osope getting ready to address the people. #FreeJasmine #BlackLivesMatter  https://t.co/ZSZMh3CTMG</t>
  </si>
  <si>
    <t>[{'screen_name': 'osope', 'name': 'keith mccollum', 'id': '848903925659045888'}]</t>
  </si>
  <si>
    <t>https://twitter.com/Blklivesmatter/status/740201394632679425</t>
  </si>
  <si>
    <t>https://pbs.twimg.com/ext_tw_video_thumb/740201079204286464/pu/img/uy4ycLcUYWnhodBE.jpg</t>
  </si>
  <si>
    <t>2016-06-07 09:11:40 MDT</t>
  </si>
  <si>
    <t>Are you unable to make it to the court house? Watch the live stream here: Live stream link:  https://t.co/SvrmW43Qfe  #FreeJasmine</t>
  </si>
  <si>
    <t>['http://www.ustream.tv/channel/pmbeers']</t>
  </si>
  <si>
    <t>https://twitter.com/Blklivesmatter/status/740199553174020096</t>
  </si>
  <si>
    <t>2016-06-07 09:10:29 MDT</t>
  </si>
  <si>
    <t>Keep sharing widely. Let them hear us loudly.  NO JAIL TIME FOR JASMINE.  #FreeJasmine    https://t.co/VBIRxsFi3T</t>
  </si>
  <si>
    <t>['http://act.colorofchange.org/sign/freejasmine-no-jail-time-black-lives-matter-activist-accused-lynching/']</t>
  </si>
  <si>
    <t>https://twitter.com/Blklivesmatter/status/740199255365832704</t>
  </si>
  <si>
    <t>2016-06-07 09:09:13 MDT</t>
  </si>
  <si>
    <t>FAMILY!! Just in time for sentencing we reached our goal! 80,000 signatures over the last few days demanding NO JAIL TIME.  #FreeJasmine</t>
  </si>
  <si>
    <t>https://twitter.com/Blklivesmatter/status/740198938624593920</t>
  </si>
  <si>
    <t>2016-06-07 08:24:32 MDT</t>
  </si>
  <si>
    <t>Jasmine Abdullah's Leadership Should be Uplifted and Celebrated, Not Criminalized  https://t.co/6rOCE46EQD by @babyruth_luv #FreeJasmine</t>
  </si>
  <si>
    <t>['https://medium.com/@ruth.jeannoel/jasmine-abdullahs-leadership-should-be-uplifted-and-celebrated-not-criminalized-a11b71ae84b#.tozvxbvdk']</t>
  </si>
  <si>
    <t>https://twitter.com/Blklivesmatter/status/740187690327363584</t>
  </si>
  <si>
    <t>2016-06-07 07:41:26 MDT</t>
  </si>
  <si>
    <t>We are less than 800 sigs away from our goal! Please sign now to tell Judge Liu NO JAIL TIME for Jas!  https://t.co/VBIRxsFi3T  #FreeJasmine</t>
  </si>
  <si>
    <t>https://twitter.com/Blklivesmatter/status/740176847296704512</t>
  </si>
  <si>
    <t>2016-06-07 06:53:25 MDT</t>
  </si>
  <si>
    <t>TODAY! Pack the court! Join us at 300 East. Walnut St. Pasadena, CA. #FreeJasmine #BlackLivesMatter  https://t.co/ZR7P2pSduc</t>
  </si>
  <si>
    <t>['https://pbs.twimg.com/media/CkWX66eVAAAf_e_.jpg']</t>
  </si>
  <si>
    <t>https://twitter.com/Blklivesmatter/status/740164760491065344</t>
  </si>
  <si>
    <t>https://pbs.twimg.com/media/CkWX66eVAAAf_e_.jpg</t>
  </si>
  <si>
    <t>2016-06-07 04:54:30 MDT</t>
  </si>
  <si>
    <t>#FreeJasmine</t>
  </si>
  <si>
    <t>https://twitter.com/Blklivesmatter/status/740134835214274560</t>
  </si>
  <si>
    <t>2016-06-06 12:24:42 MDT</t>
  </si>
  <si>
    <t>DAs dusted off an old law to go after protesters that they want to convict with a felony rather than a misdemeanor.  https://t.co/zGAE5sSE2j</t>
  </si>
  <si>
    <t>['http://www.capoliticalreview.com/capoliticalnewsandviews/how-a-california-lynching-law-led-to-the-conviction-of-a-black-lives-matter-activist/']</t>
  </si>
  <si>
    <t>https://twitter.com/Blklivesmatter/status/739885745981120512</t>
  </si>
  <si>
    <t>2016-06-04 18:02:31 MDT</t>
  </si>
  <si>
    <t>Jasmine will be sentenced in 3 days. Sign the petition today to demand no jail time.     https://t.co/VBIRxsWSVr  https://t.co/om5ZCLdYsb</t>
  </si>
  <si>
    <t>['https://pbs.twimg.com/media/CkJT0tHVAAEPOcR.jpg']</t>
  </si>
  <si>
    <t>https://twitter.com/Blklivesmatter/status/739245982525726720</t>
  </si>
  <si>
    <t>https://pbs.twimg.com/media/CkJT0tHVAAEPOcR.jpg</t>
  </si>
  <si>
    <t>2016-06-03 12:25:08 MDT</t>
  </si>
  <si>
    <t>.@jasminethaG will be sentenced in 4 days. Sign this petition TODAY to demand no jail time!  https://t.co/Z31kYoRZ2P #FreeJasmine #BLM</t>
  </si>
  <si>
    <t>['http://bit.ly/FreeJasmineBLM']</t>
  </si>
  <si>
    <t>['freejasmine', 'blm']</t>
  </si>
  <si>
    <t>https://twitter.com/Blklivesmatter/status/738798688663805952</t>
  </si>
  <si>
    <t>2016-06-02 13:22:04 MDT</t>
  </si>
  <si>
    <t>#FreeJasmine: No Jail Time for Black Lives Matter Organizer Wrongfully Convicted of 'Lynching' SIGN TODAY!!  https://t.co/VBIRxsWSVr</t>
  </si>
  <si>
    <t>https://twitter.com/Blklivesmatter/status/738450631157895169</t>
  </si>
  <si>
    <t>2016-06-02 09:43:23 MDT</t>
  </si>
  <si>
    <t>#FreeJasmine   Pack the courtroom for her sentencing hearing: Tues, 6/7 8:30AM Pasadena Courthouse -- 300 E. Walnut  https://t.co/RNf75xoKG3</t>
  </si>
  <si>
    <t>['https://pbs.twimg.com/media/Cj9O32cUkAAmpta.jpg']</t>
  </si>
  <si>
    <t>https://twitter.com/Blklivesmatter/status/738395594796847105</t>
  </si>
  <si>
    <t>https://pbs.twimg.com/media/Cj9O32cUkAAmpta.jpg</t>
  </si>
  <si>
    <t>2016-06-02 08:17:34 MDT</t>
  </si>
  <si>
    <t>Black Lives Matter Organizer, Jasmine Abdullah AKA Jasmine Richards Targeted and Convicted of ‚ÄòAttempted Lynching‚Äô   https://t.co/OFgiigT8xo</t>
  </si>
  <si>
    <t>['http://blacklivesmatter.com/black-lives-matter-organizer-jasmine-abdullah-aka-jasmine-richards-targeted-and-convicted-of-attempted-lynching/']</t>
  </si>
  <si>
    <t>https://twitter.com/Blklivesmatter/status/738373997755138049</t>
  </si>
  <si>
    <t>2016-06-02 06:14:58 MDT</t>
  </si>
  <si>
    <t>#freejasmine BLM Pasadena leader convicted. We must fight for our team.  https://t.co/Qxk154hxWC</t>
  </si>
  <si>
    <t>['https://pbs.twimg.com/media/Cj8fK68UYAEQONN.jpg']</t>
  </si>
  <si>
    <t>https://twitter.com/Blklivesmatter/status/738343148326244352</t>
  </si>
  <si>
    <t>https://pbs.twimg.com/media/Cj8fK68UYAEQONN.jpg</t>
  </si>
  <si>
    <t>2016-06-01 14:18:24 MDT</t>
  </si>
  <si>
    <t>No federal civil rights charges in the death of #JamarClark. How many killer cops have killed Blk people w/ impunity? https://t.co/ML6M03O2B6</t>
  </si>
  <si>
    <t>['http://abcnews.go.com/US/federal-civil-rights-charges-death-jamar-clark-prosecutor/story?id=39533788']</t>
  </si>
  <si>
    <t>['jamarclark']</t>
  </si>
  <si>
    <t>https://twitter.com/Blklivesmatter/status/738102420492812288</t>
  </si>
  <si>
    <t>2016-06-01 14:06:42 MDT</t>
  </si>
  <si>
    <t>Today, a jury found @jasminethaG guilty of ‚Äúfelony lynching.‚Äù We demand they overturn the conviction and release her now! #BlackLivesMatter</t>
  </si>
  <si>
    <t>https://twitter.com/Blklivesmatter/status/738099473746780161</t>
  </si>
  <si>
    <t>2016-05-26 18:57:04 MDT</t>
  </si>
  <si>
    <t>Tune into Stay Woke: The Black Lives Matter Movement airing TONIGHT, just 5mins away!! Read more here:  https://t.co/ZEcK8JLZhT  #StayWokeBET</t>
  </si>
  <si>
    <t>['http://bet.us/249SMHV']</t>
  </si>
  <si>
    <t>['staywokebet']</t>
  </si>
  <si>
    <t>https://twitter.com/Blklivesmatter/status/735998221424590848</t>
  </si>
  <si>
    <t>2016-05-26 15:28:03 MDT</t>
  </si>
  <si>
    <t>Which side are you on, my people?! Which side are you on?! #ReinventCA CC: @culturejedi @UltraaRadical @CausaJusta1  https://t.co/3FXEEPNCBn</t>
  </si>
  <si>
    <t>[{'screen_name': 'culturejedi', 'name': 'malkia devich-cyril', 'id': '34423941'}, {'screen_name': 'causajusta1', 'name': 'causajusta', 'id': '339360352'}]</t>
  </si>
  <si>
    <t>['reinventca']</t>
  </si>
  <si>
    <t>https://twitter.com/Blklivesmatter/status/735945618804211712</t>
  </si>
  <si>
    <t>https://pbs.twimg.com/ext_tw_video_thumb/735945482887823363/pu/img/AOW5WEINNx-A3gOV.jpg</t>
  </si>
  <si>
    <t>2016-05-26 14:16:51 MDT</t>
  </si>
  <si>
    <t>"Capitalism will not save us." -@culturejedi #ReinventCA</t>
  </si>
  <si>
    <t>[{'screen_name': 'culturejedi', 'name': 'malkia devich-cyril', 'id': '34423941'}]</t>
  </si>
  <si>
    <t>https://twitter.com/Blklivesmatter/status/735927699399540737</t>
  </si>
  <si>
    <t>2016-05-26 13:57:23 MDT</t>
  </si>
  <si>
    <t>Congratulations, @UltraaRadical on being the recipient of @Greenlining 's Torchbearer Award! #ReinventCA #BLM  https://t.co/P2enf7WxEG</t>
  </si>
  <si>
    <t>[{'screen_name': 'greenlining', 'name': 'greenlining', 'id': '52151324'}]</t>
  </si>
  <si>
    <t>['https://pbs.twimg.com/media/CjaF2nIUgAAOgcF.jpg']</t>
  </si>
  <si>
    <t>['reinventca', 'blm']</t>
  </si>
  <si>
    <t>https://twitter.com/Blklivesmatter/status/735922802461528066</t>
  </si>
  <si>
    <t>https://pbs.twimg.com/media/CjaF2nIUgAAOgcF.jpg</t>
  </si>
  <si>
    <t>2016-05-26 13:21:29 MDT</t>
  </si>
  <si>
    <t>Thank you, @Greenlining for awarding the BLM Network with the the Disruptive Advocate Award today! #ReinventCA  https://t.co/UH2UlLnsik</t>
  </si>
  <si>
    <t>['https://pbs.twimg.com/media/CjZ9qQBVAAABSOu.jpg']</t>
  </si>
  <si>
    <t>https://twitter.com/Blklivesmatter/status/735913767842631681</t>
  </si>
  <si>
    <t>https://pbs.twimg.com/media/CjZ9qQBVAAABSOu.jpg</t>
  </si>
  <si>
    <t>2016-05-22 21:51:14 MDT</t>
  </si>
  <si>
    <t>Tune in to  https://t.co/HyTJLYRWUN tonight at 9PM PST to hear @DocMellyMel @ninaturner @rosariodawson &amp;amp; Tulsi Gabbar talk disruption!</t>
  </si>
  <si>
    <t>[{'screen_name': 'docmellymel', 'name': 'melina abdullah', 'id': '16662181'}, {'screen_name': 'ninaturner', 'name': 'nina turner', 'id': '188793260'}, {'screen_name': 'rosariodawson', 'name': 'rosario dawson', 'id': '82939583'}]</t>
  </si>
  <si>
    <t>['http://www.mypeoples.tv']</t>
  </si>
  <si>
    <t>https://twitter.com/Blklivesmatter/status/734592499537334273</t>
  </si>
  <si>
    <t>2016-05-20 08:08:36 MDT</t>
  </si>
  <si>
    <t>#SayHerName   https://t.co/JCaIGNYw9Q</t>
  </si>
  <si>
    <t>['https://twitter.com/rosaclemente/status/733645499388067840']</t>
  </si>
  <si>
    <t>https://twitter.com/Blklivesmatter/status/733660699260538880</t>
  </si>
  <si>
    <t>https://twitter.com/rosaclemente/status/733645499388067840</t>
  </si>
  <si>
    <t>2016-05-19 07:58:36 MDT</t>
  </si>
  <si>
    <t>Have you donated to Jasmine and @blmpasadena?   We must love and support each other.  https://t.co/slKve3XrsW  #SayHerName</t>
  </si>
  <si>
    <t>[{'screen_name': 'blmpasadena', 'name': 'black lives matter', 'id': '3227887866'}]</t>
  </si>
  <si>
    <t>['http://bit.ly/1OP3KRr']</t>
  </si>
  <si>
    <t>https://twitter.com/Blklivesmatter/status/733295795823386624</t>
  </si>
  <si>
    <t>2016-05-19 07:54:50 MDT</t>
  </si>
  <si>
    <t>Check out this reflection from Mary Hooks of our Atlanta chapter:  https://t.co/kxGtRRJ5IC  #SayHerName</t>
  </si>
  <si>
    <t>['http://blacklivesmatter.com/sayhername-mary-hooks/']</t>
  </si>
  <si>
    <t>https://twitter.com/Blklivesmatter/status/733294849311551489</t>
  </si>
  <si>
    <t>2016-05-19 07:43:30 MDT</t>
  </si>
  <si>
    <t>@BYP_100 @fergusonaction @ProjectSouth   #SayHerName  https://t.co/SAVs3x8JKF</t>
  </si>
  <si>
    <t>[{'screen_name': 'fergusonaction', 'name': 'ferguson action', 'id': '2820624307'}, {'screen_name': 'projectsouth', 'name': 'project south', 'id': '14948068'}]</t>
  </si>
  <si>
    <t>['https://pbs.twimg.com/media/Ci0tLHFUUAAC37d.jpg']</t>
  </si>
  <si>
    <t>https://twitter.com/Blklivesmatter/status/733291996249501696</t>
  </si>
  <si>
    <t>https://pbs.twimg.com/media/Ci0tLHFUUAAC37d.jpg</t>
  </si>
  <si>
    <t>2016-05-19 07:32:18 MDT</t>
  </si>
  <si>
    <t>#SayHerName</t>
  </si>
  <si>
    <t>https://twitter.com/Blklivesmatter/status/733289179304611840</t>
  </si>
  <si>
    <t>2016-05-19 07:26:01 MDT</t>
  </si>
  <si>
    <t>Visit  https://t.co/IpTg8VgmCj and join us today as we #SayHerName   #BlackLivesMatter</t>
  </si>
  <si>
    <t>['http://sayhername.blacklivesmatter.com']</t>
  </si>
  <si>
    <t>['sayhername', 'blacklivesmatter']</t>
  </si>
  <si>
    <t>https://twitter.com/Blklivesmatter/status/733287595967455234</t>
  </si>
  <si>
    <t>2016-05-18 12:22:15 MDT</t>
  </si>
  <si>
    <t>.@janaya_khan explores how mimicking penguins' communal behavior could put us closer to racial equity.  https://t.co/IWPL6rpCpT</t>
  </si>
  <si>
    <t>[{'screen_name': 'janaya_khan', 'name': 'janayathefuture', 'id': '4749191209'}]</t>
  </si>
  <si>
    <t>['http://www.colorlines.com/articles/animated-video-explains-what-social-movements-can-learn-penguins']</t>
  </si>
  <si>
    <t>https://twitter.com/Blklivesmatter/status/732999758168481792</t>
  </si>
  <si>
    <t>2016-05-12 19:04:21 MDT</t>
  </si>
  <si>
    <t>Support Black owned businesses! Vote @bludsosbbq1 for @HoodieAwardsNrb! Visit here:  https://t.co/f60gyddihk!  https://t.co/aI9rSHxEHZ</t>
  </si>
  <si>
    <t>[{'screen_name': 'bludsosbbq1', 'name': 'kevin bludso', 'id': '551030272'}, {'screen_name': 'hoodieawardsnrb', 'name': 'hoodie awards', 'id': '3306321921'}]</t>
  </si>
  <si>
    <t>['http://Neighborhoodawards.com']</t>
  </si>
  <si>
    <t>['https://pbs.twimg.com/media/CiTF4pEUoAMjbp-.jpg']</t>
  </si>
  <si>
    <t>https://twitter.com/Blklivesmatter/status/730926623977967616</t>
  </si>
  <si>
    <t>https://pbs.twimg.com/media/CiTF4pEUoAMjbp-.jpg</t>
  </si>
  <si>
    <t>2016-05-11 17:07:56 MDT</t>
  </si>
  <si>
    <t>Black Lives Matter finds Canadian voice  https://t.co/bSDYpXqTiR</t>
  </si>
  <si>
    <t>['http://www.usatoday.com/story/news/world/2016/05/11/black-lives-matter-canada/83827764/']</t>
  </si>
  <si>
    <t>https://twitter.com/Blklivesmatter/status/730534939515445248</t>
  </si>
  <si>
    <t>blacklivesmatter</t>
  </si>
  <si>
    <t>bbw16</t>
  </si>
  <si>
    <t>wellnesswed</t>
  </si>
  <si>
    <t>hurricanekatrina</t>
  </si>
  <si>
    <t>kajiemepowell</t>
  </si>
  <si>
    <t>blackgirlmagic</t>
  </si>
  <si>
    <t>allysonfelix</t>
  </si>
  <si>
    <t>takebackourstreetsdc</t>
  </si>
  <si>
    <t>mikebrown</t>
  </si>
  <si>
    <t>mikebrownforever</t>
  </si>
  <si>
    <t>firebeck</t>
  </si>
  <si>
    <t>shutdown</t>
  </si>
  <si>
    <t>sayhername</t>
  </si>
  <si>
    <t>blacklivematter</t>
  </si>
  <si>
    <t>freedomnow</t>
  </si>
  <si>
    <t>freepalestine</t>
  </si>
  <si>
    <t>weaintforget</t>
  </si>
  <si>
    <t>blacktranslivesmatter</t>
  </si>
  <si>
    <t>ezellford</t>
  </si>
  <si>
    <t>weeverywhere</t>
  </si>
  <si>
    <t>charleskinsey</t>
  </si>
  <si>
    <t>batonrouge</t>
  </si>
  <si>
    <t>dayofrage</t>
  </si>
  <si>
    <t>nice</t>
  </si>
  <si>
    <t>sandrabland</t>
  </si>
  <si>
    <t>23ways</t>
  </si>
  <si>
    <t>m4blpledge</t>
  </si>
  <si>
    <t>dakar</t>
  </si>
  <si>
    <t>allafricans</t>
  </si>
  <si>
    <t>minnesotalynx</t>
  </si>
  <si>
    <t>blacklivesstillmatter</t>
  </si>
  <si>
    <t>altonsterling</t>
  </si>
  <si>
    <t>noprideinpolicing</t>
  </si>
  <si>
    <t>policeoutofpride</t>
  </si>
  <si>
    <t>thankyoumsjanetta</t>
  </si>
  <si>
    <t>politicon2016</t>
  </si>
  <si>
    <t>freejasmine</t>
  </si>
  <si>
    <t>blackpower50</t>
  </si>
  <si>
    <t>regginajefferies</t>
  </si>
  <si>
    <t>trustblackwomen</t>
  </si>
  <si>
    <t>neverforget</t>
  </si>
  <si>
    <t>charleston</t>
  </si>
  <si>
    <t>orlando</t>
  </si>
  <si>
    <t>blm</t>
  </si>
  <si>
    <t>jamarclark</t>
  </si>
  <si>
    <t>staywokebet</t>
  </si>
  <si>
    <t>reinventca</t>
  </si>
  <si>
    <t>partnerships</t>
  </si>
  <si>
    <t>keywords</t>
  </si>
  <si>
    <t>notes</t>
  </si>
  <si>
    <t>Tweet</t>
  </si>
  <si>
    <t>Link</t>
  </si>
  <si>
    <t>condemining an organization</t>
  </si>
  <si>
    <t>Colin Kaepernick</t>
  </si>
  <si>
    <t>DCCC</t>
  </si>
  <si>
    <t>supporting an organization</t>
  </si>
  <si>
    <t>IDEX</t>
  </si>
  <si>
    <t>people/groups/movements</t>
  </si>
  <si>
    <t>Black Breastfeeding Week, MomsRising</t>
  </si>
  <si>
    <t>praising an individual</t>
  </si>
  <si>
    <t>Standing Rock</t>
  </si>
  <si>
    <t>promoting chapters</t>
  </si>
  <si>
    <t>event anniversary</t>
  </si>
  <si>
    <t>Hurricane Katrina</t>
  </si>
  <si>
    <t>Allyson Felix</t>
  </si>
  <si>
    <t>Kajieme Powell</t>
  </si>
  <si>
    <t>Mike Brown Foundation</t>
  </si>
  <si>
    <t>Mike Brown</t>
  </si>
  <si>
    <t>message to twitter</t>
  </si>
  <si>
    <t>verified status</t>
  </si>
  <si>
    <t>blocking a person</t>
  </si>
  <si>
    <t>responding</t>
  </si>
  <si>
    <t>body cameras</t>
  </si>
  <si>
    <t>org media coverage</t>
  </si>
  <si>
    <t>org blog post</t>
  </si>
  <si>
    <t>supporting a cause</t>
  </si>
  <si>
    <t>LAPD Police Chief Charlie Beck</t>
  </si>
  <si>
    <t>movement to fire Chief Beck</t>
  </si>
  <si>
    <t>UK BLM</t>
  </si>
  <si>
    <t>refuting a story</t>
  </si>
  <si>
    <t>fundraising</t>
  </si>
  <si>
    <t>Korryn Gaines</t>
  </si>
  <si>
    <t>police violence incident</t>
  </si>
  <si>
    <t>Broadway for BLM</t>
  </si>
  <si>
    <t>event promotion</t>
  </si>
  <si>
    <t>Free Palestine</t>
  </si>
  <si>
    <t>Emmett Till</t>
  </si>
  <si>
    <t>court outcome</t>
  </si>
  <si>
    <t>Dee Whigham</t>
  </si>
  <si>
    <t>Kendrick Lamar</t>
  </si>
  <si>
    <t>mentioning an individual</t>
  </si>
  <si>
    <t>membership drive</t>
  </si>
  <si>
    <t>Freedom Inc.</t>
  </si>
  <si>
    <t>Movement 4 Black Lives</t>
  </si>
  <si>
    <t>Charles Kinsey</t>
  </si>
  <si>
    <t>Black Youth Project 100</t>
  </si>
  <si>
    <t>consoling a community</t>
  </si>
  <si>
    <t>Baton Rouge Police Shooting</t>
  </si>
  <si>
    <t>posting news org story</t>
  </si>
  <si>
    <t>Nice truck attack in France</t>
  </si>
  <si>
    <t>Deeniquia Dodds</t>
  </si>
  <si>
    <t>BLM formation</t>
  </si>
  <si>
    <t>BYP 100 anniversary</t>
  </si>
  <si>
    <t>Sandra Bland</t>
  </si>
  <si>
    <t>being supported</t>
  </si>
  <si>
    <t>Billboard.com</t>
  </si>
  <si>
    <t>DC Media Group</t>
  </si>
  <si>
    <t>ESPN</t>
  </si>
  <si>
    <t>May First Movement Technology</t>
  </si>
  <si>
    <t>to Michael Moore</t>
  </si>
  <si>
    <t>2016 shooting of Dallas police officers</t>
  </si>
  <si>
    <t>questioning the community</t>
  </si>
  <si>
    <t>Stephanie Hicks</t>
  </si>
  <si>
    <t>Essence Bowman</t>
  </si>
  <si>
    <t>Alton Sterling</t>
  </si>
  <si>
    <t>Jesse Williams</t>
  </si>
  <si>
    <t>call to action</t>
  </si>
  <si>
    <t>sign a petition</t>
  </si>
  <si>
    <t>Reduce police presence at pride parade</t>
  </si>
  <si>
    <t>Jasmine Richards</t>
  </si>
  <si>
    <t>supporting an exhibit</t>
  </si>
  <si>
    <t>Black Power 50</t>
  </si>
  <si>
    <t>Reggina Jefferies</t>
  </si>
  <si>
    <t>Charleston church shooting</t>
  </si>
  <si>
    <t>Jamar Clark</t>
  </si>
  <si>
    <t>BET documentary</t>
  </si>
  <si>
    <t>Reinvent CA</t>
  </si>
  <si>
    <t>event participation</t>
  </si>
  <si>
    <t>Jasmyne Cannick</t>
  </si>
  <si>
    <t>supporting an event</t>
  </si>
  <si>
    <t>protesting court outcome</t>
  </si>
  <si>
    <t>length</t>
  </si>
  <si>
    <t>mean</t>
  </si>
  <si>
    <t>min</t>
  </si>
  <si>
    <t>max</t>
  </si>
  <si>
    <t>statement</t>
  </si>
  <si>
    <t>incident anniversary</t>
  </si>
  <si>
    <t>Date</t>
  </si>
  <si>
    <t>Week No.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</si>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</sst>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'tweets by week'!$D$2:$D$19</c:f>
              <c:strCache>
                <c:ptCount val="18"/>
                <c:pt idx="0">
                  <c:v>Week 20</c:v>
                </c:pt>
                <c:pt idx="1">
                  <c:v>Week 21</c:v>
                </c:pt>
                <c:pt idx="2">
                  <c:v>Week 22</c:v>
                </c:pt>
                <c:pt idx="3">
                  <c:v>Week 23</c:v>
                </c:pt>
                <c:pt idx="4">
                  <c:v>Week 24</c:v>
                </c:pt>
                <c:pt idx="5">
                  <c:v>Week 25</c:v>
                </c:pt>
                <c:pt idx="6">
                  <c:v>Week 26</c:v>
                </c:pt>
                <c:pt idx="7">
                  <c:v>Week 27</c:v>
                </c:pt>
                <c:pt idx="8">
                  <c:v>Week 28</c:v>
                </c:pt>
                <c:pt idx="9">
                  <c:v>Week 29</c:v>
                </c:pt>
                <c:pt idx="10">
                  <c:v>Week 30</c:v>
                </c:pt>
                <c:pt idx="11">
                  <c:v>Week 31</c:v>
                </c:pt>
                <c:pt idx="12">
                  <c:v>Week 32</c:v>
                </c:pt>
                <c:pt idx="13">
                  <c:v>Week 33</c:v>
                </c:pt>
                <c:pt idx="14">
                  <c:v>Week 34</c:v>
                </c:pt>
                <c:pt idx="15">
                  <c:v>Week 35</c:v>
                </c:pt>
                <c:pt idx="16">
                  <c:v>Week 36</c:v>
                </c:pt>
                <c:pt idx="17">
                  <c:v>Week 37</c:v>
                </c:pt>
              </c:strCache>
            </c:strRef>
          </c:cat>
          <c:val>
            <c:numRef>
              <c:f>'tweets by week'!$E$2:$E$19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23</c:v>
                </c:pt>
                <c:pt idx="5">
                  <c:v>10</c:v>
                </c:pt>
                <c:pt idx="6">
                  <c:v>9</c:v>
                </c:pt>
                <c:pt idx="7">
                  <c:v>3</c:v>
                </c:pt>
                <c:pt idx="8">
                  <c:v>14</c:v>
                </c:pt>
                <c:pt idx="9">
                  <c:v>20</c:v>
                </c:pt>
                <c:pt idx="10">
                  <c:v>20</c:v>
                </c:pt>
                <c:pt idx="11">
                  <c:v>6</c:v>
                </c:pt>
                <c:pt idx="12">
                  <c:v>8</c:v>
                </c:pt>
                <c:pt idx="13">
                  <c:v>19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6-7F48-9B31-EE132027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066431"/>
        <c:axId val="2104068063"/>
      </c:barChart>
      <c:catAx>
        <c:axId val="21040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68063"/>
        <c:crosses val="autoZero"/>
        <c:auto val="1"/>
        <c:lblAlgn val="ctr"/>
        <c:lblOffset val="100"/>
        <c:noMultiLvlLbl val="0"/>
      </c:catAx>
      <c:valAx>
        <c:axId val="21040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6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503116</xdr:colOff>
      <xdr:row>6</xdr:row>
      <xdr:rowOff>69361</xdr:rowOff>
    </xdr:from>
    <xdr:to>
      <xdr:col>18</xdr:col>
      <xdr:colOff>371231</xdr:colOff>
      <xdr:row>38</xdr:row>
      <xdr:rowOff>156308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02413-718F-EF49-B0BC-E917F0DF9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mfeed" connectionId="1" xr16:uid="{84EC1FDE-FE8C-904A-B19B-2DCA26222C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twitter.com/Blklivesmatter/status/77321710777742950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C486-C77D-9A42-83E5-F5164A054B2B}">
  <sheetPr>
    <tabColor rgb="FFFFC000"/>
  </sheetPr>
  <dimension ref="A1:AJ170"/>
  <sheetViews>
    <sheetView zoomScale="140" zoomScaleNormal="140" workbookViewId="0">
      <pane ySplit="1" topLeftCell="A2" activePane="bottomLeft" state="frozen"/>
      <selection activeCell="G1" sqref="G1"/>
      <selection pane="bottomLeft" activeCell="K6" sqref="K6"/>
    </sheetView>
  </sheetViews>
  <sheetFormatPr baseColWidth="10" defaultRowHeight="16" x14ac:dyDescent="0.2"/>
  <cols>
    <col min="1" max="1" width="12.1640625" customWidth="1"/>
    <col min="2" max="2" width="14" customWidth="1"/>
    <col min="3" max="3" width="22.6640625" customWidth="1"/>
    <col min="4" max="4" width="7.83203125" customWidth="1"/>
    <col min="5" max="5" width="8.6640625" customWidth="1"/>
    <col min="6" max="6" width="8.83203125" customWidth="1"/>
    <col min="7" max="7" width="11.1640625" customWidth="1"/>
    <col min="8" max="8" width="12.83203125" customWidth="1"/>
    <col min="9" max="9" width="16.33203125" customWidth="1"/>
    <col min="10" max="10" width="5.5" customWidth="1"/>
    <col min="11" max="11" width="119" customWidth="1"/>
    <col min="12" max="12" width="8.6640625" customWidth="1"/>
    <col min="13" max="15" width="80.6640625" bestFit="1" customWidth="1"/>
    <col min="16" max="16" width="12.1640625" customWidth="1"/>
    <col min="17" max="17" width="14" customWidth="1"/>
    <col min="18" max="18" width="10.33203125" customWidth="1"/>
    <col min="19" max="19" width="51.1640625" bestFit="1" customWidth="1"/>
    <col min="20" max="20" width="8.33203125" customWidth="1"/>
    <col min="21" max="21" width="55.83203125" bestFit="1" customWidth="1"/>
    <col min="22" max="22" width="7.6640625" bestFit="1" customWidth="1"/>
    <col min="23" max="23" width="57" bestFit="1" customWidth="1"/>
    <col min="24" max="24" width="5.5" bestFit="1" customWidth="1"/>
    <col min="25" max="25" width="80.6640625" bestFit="1" customWidth="1"/>
    <col min="26" max="26" width="4.83203125" bestFit="1" customWidth="1"/>
    <col min="27" max="27" width="4.1640625" bestFit="1" customWidth="1"/>
    <col min="28" max="28" width="6.5" bestFit="1" customWidth="1"/>
    <col min="29" max="29" width="9.5" bestFit="1" customWidth="1"/>
    <col min="30" max="30" width="7" bestFit="1" customWidth="1"/>
    <col min="31" max="31" width="10.1640625" bestFit="1" customWidth="1"/>
    <col min="32" max="32" width="80.6640625" bestFit="1" customWidth="1"/>
    <col min="33" max="33" width="12.33203125" bestFit="1" customWidth="1"/>
    <col min="34" max="34" width="8.5" bestFit="1" customWidth="1"/>
    <col min="35" max="35" width="8.6640625" bestFit="1" customWidth="1"/>
    <col min="36" max="36" width="9.83203125" bestFit="1" customWidth="1"/>
  </cols>
  <sheetData>
    <row r="1" spans="1:3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 spans="1:36" x14ac:dyDescent="0.2">
      <c r="A2">
        <v>7.7321710777742899E+17</v>
      </c>
      <c r="B2">
        <v>7.7321710777742899E+17</v>
      </c>
      <c r="C2" t="s">
        <v>36</v>
      </c>
      <c r="D2" s="1">
        <v>42619</v>
      </c>
      <c r="E2" s="2">
        <v>0.49418981481481478</v>
      </c>
      <c r="F2">
        <v>-700</v>
      </c>
      <c r="G2">
        <v>1604931252</v>
      </c>
      <c r="H2" t="s">
        <v>37</v>
      </c>
      <c r="I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41</v>
      </c>
      <c r="P2">
        <v>6</v>
      </c>
      <c r="Q2">
        <v>19</v>
      </c>
      <c r="R2">
        <v>28</v>
      </c>
      <c r="S2" t="s">
        <v>41</v>
      </c>
      <c r="T2" t="s">
        <v>41</v>
      </c>
      <c r="U2" s="5" t="s">
        <v>43</v>
      </c>
      <c r="V2" t="b">
        <v>0</v>
      </c>
      <c r="X2">
        <v>0</v>
      </c>
      <c r="AF2" t="s">
        <v>41</v>
      </c>
    </row>
    <row r="3" spans="1:36" x14ac:dyDescent="0.2">
      <c r="A3">
        <v>7.7316444491009997E+17</v>
      </c>
      <c r="B3">
        <v>7.7316444491009997E+17</v>
      </c>
      <c r="C3" t="s">
        <v>44</v>
      </c>
      <c r="D3" s="1">
        <v>42619</v>
      </c>
      <c r="E3" s="2">
        <v>0.34887731481481482</v>
      </c>
      <c r="F3">
        <v>-700</v>
      </c>
      <c r="G3">
        <v>1604931252</v>
      </c>
      <c r="H3" t="s">
        <v>37</v>
      </c>
      <c r="I3" t="s">
        <v>38</v>
      </c>
      <c r="K3" t="s">
        <v>45</v>
      </c>
      <c r="L3" t="s">
        <v>40</v>
      </c>
      <c r="M3" t="s">
        <v>46</v>
      </c>
      <c r="N3" t="s">
        <v>47</v>
      </c>
      <c r="O3" t="s">
        <v>41</v>
      </c>
      <c r="P3">
        <v>8</v>
      </c>
      <c r="Q3">
        <v>49</v>
      </c>
      <c r="R3">
        <v>122</v>
      </c>
      <c r="S3" t="s">
        <v>48</v>
      </c>
      <c r="T3" t="s">
        <v>41</v>
      </c>
      <c r="U3" t="s">
        <v>49</v>
      </c>
      <c r="V3" t="b">
        <v>0</v>
      </c>
      <c r="X3">
        <v>0</v>
      </c>
      <c r="AF3" t="s">
        <v>41</v>
      </c>
    </row>
    <row r="4" spans="1:36" x14ac:dyDescent="0.2">
      <c r="A4">
        <v>7.7187693087027994E+17</v>
      </c>
      <c r="B4">
        <v>7.7187693087027994E+17</v>
      </c>
      <c r="C4" t="s">
        <v>50</v>
      </c>
      <c r="D4" s="1">
        <v>42615</v>
      </c>
      <c r="E4" s="2">
        <v>0.79600694444444453</v>
      </c>
      <c r="F4">
        <v>-700</v>
      </c>
      <c r="G4">
        <v>1604931252</v>
      </c>
      <c r="H4" t="s">
        <v>37</v>
      </c>
      <c r="I4" t="s">
        <v>38</v>
      </c>
      <c r="K4" t="s">
        <v>51</v>
      </c>
      <c r="L4" t="s">
        <v>40</v>
      </c>
      <c r="M4" t="s">
        <v>41</v>
      </c>
      <c r="N4" t="s">
        <v>52</v>
      </c>
      <c r="O4" t="s">
        <v>53</v>
      </c>
      <c r="P4">
        <v>27</v>
      </c>
      <c r="Q4">
        <v>653</v>
      </c>
      <c r="R4">
        <v>868</v>
      </c>
      <c r="S4" t="s">
        <v>41</v>
      </c>
      <c r="T4" t="s">
        <v>41</v>
      </c>
      <c r="U4" t="s">
        <v>54</v>
      </c>
      <c r="V4" t="b">
        <v>0</v>
      </c>
      <c r="X4">
        <v>1</v>
      </c>
      <c r="Y4" t="s">
        <v>55</v>
      </c>
      <c r="AF4" t="s">
        <v>41</v>
      </c>
    </row>
    <row r="5" spans="1:36" x14ac:dyDescent="0.2">
      <c r="A5">
        <v>7.7107653039922304E+17</v>
      </c>
      <c r="B5">
        <v>7.7107653039922304E+17</v>
      </c>
      <c r="C5" t="s">
        <v>56</v>
      </c>
      <c r="D5" s="1">
        <v>42613</v>
      </c>
      <c r="E5" s="2">
        <v>0.58732638888888888</v>
      </c>
      <c r="F5">
        <v>-700</v>
      </c>
      <c r="G5">
        <v>1604931252</v>
      </c>
      <c r="H5" t="s">
        <v>37</v>
      </c>
      <c r="I5" t="s">
        <v>38</v>
      </c>
      <c r="K5" t="s">
        <v>57</v>
      </c>
      <c r="L5" t="s">
        <v>40</v>
      </c>
      <c r="M5" t="s">
        <v>58</v>
      </c>
      <c r="N5" t="s">
        <v>59</v>
      </c>
      <c r="O5" t="s">
        <v>41</v>
      </c>
      <c r="P5">
        <v>20</v>
      </c>
      <c r="Q5">
        <v>103</v>
      </c>
      <c r="R5">
        <v>141</v>
      </c>
      <c r="S5" t="s">
        <v>48</v>
      </c>
      <c r="T5" t="s">
        <v>41</v>
      </c>
      <c r="U5" t="s">
        <v>60</v>
      </c>
      <c r="V5" t="b">
        <v>0</v>
      </c>
      <c r="X5">
        <v>0</v>
      </c>
      <c r="AF5" t="s">
        <v>41</v>
      </c>
    </row>
    <row r="6" spans="1:36" x14ac:dyDescent="0.2">
      <c r="A6">
        <v>7.7104230437951398E+17</v>
      </c>
      <c r="B6">
        <v>7.7104230437951398E+17</v>
      </c>
      <c r="C6" t="s">
        <v>61</v>
      </c>
      <c r="D6" s="1">
        <v>42613</v>
      </c>
      <c r="E6" s="2">
        <v>0.4928819444444445</v>
      </c>
      <c r="F6">
        <v>-700</v>
      </c>
      <c r="G6">
        <v>1604931252</v>
      </c>
      <c r="H6" t="s">
        <v>37</v>
      </c>
      <c r="I6" t="s">
        <v>38</v>
      </c>
      <c r="K6" t="s">
        <v>62</v>
      </c>
      <c r="L6" t="s">
        <v>40</v>
      </c>
      <c r="M6" t="s">
        <v>63</v>
      </c>
      <c r="N6" t="s">
        <v>41</v>
      </c>
      <c r="O6" t="s">
        <v>41</v>
      </c>
      <c r="P6">
        <v>0</v>
      </c>
      <c r="Q6">
        <v>9</v>
      </c>
      <c r="R6">
        <v>11</v>
      </c>
      <c r="S6" t="s">
        <v>64</v>
      </c>
      <c r="T6" t="s">
        <v>41</v>
      </c>
      <c r="U6" t="s">
        <v>65</v>
      </c>
      <c r="V6" t="b">
        <v>0</v>
      </c>
      <c r="X6">
        <v>0</v>
      </c>
      <c r="AF6" t="s">
        <v>41</v>
      </c>
    </row>
    <row r="7" spans="1:36" x14ac:dyDescent="0.2">
      <c r="A7">
        <v>7.7069306548912102E+17</v>
      </c>
      <c r="B7">
        <v>7.7069306548912102E+17</v>
      </c>
      <c r="C7" t="s">
        <v>66</v>
      </c>
      <c r="D7" s="1">
        <v>42612</v>
      </c>
      <c r="E7" s="2">
        <v>0.52916666666666667</v>
      </c>
      <c r="F7">
        <v>-700</v>
      </c>
      <c r="G7">
        <v>1604931252</v>
      </c>
      <c r="H7" t="s">
        <v>37</v>
      </c>
      <c r="I7" t="s">
        <v>38</v>
      </c>
      <c r="K7" t="s">
        <v>67</v>
      </c>
      <c r="L7" t="s">
        <v>40</v>
      </c>
      <c r="M7" t="s">
        <v>41</v>
      </c>
      <c r="N7" t="s">
        <v>68</v>
      </c>
      <c r="O7" t="s">
        <v>41</v>
      </c>
      <c r="P7">
        <v>31</v>
      </c>
      <c r="Q7">
        <v>158</v>
      </c>
      <c r="R7">
        <v>248</v>
      </c>
      <c r="S7" t="s">
        <v>48</v>
      </c>
      <c r="T7" t="s">
        <v>41</v>
      </c>
      <c r="U7" t="s">
        <v>69</v>
      </c>
      <c r="V7" t="b">
        <v>0</v>
      </c>
      <c r="X7">
        <v>0</v>
      </c>
      <c r="AF7" t="s">
        <v>41</v>
      </c>
    </row>
    <row r="8" spans="1:36" x14ac:dyDescent="0.2">
      <c r="A8">
        <v>7.7041800530201805E+17</v>
      </c>
      <c r="B8">
        <v>7.7041800530201805E+17</v>
      </c>
      <c r="C8" t="s">
        <v>70</v>
      </c>
      <c r="D8" s="1">
        <v>42611</v>
      </c>
      <c r="E8" s="2">
        <v>0.77013888888888893</v>
      </c>
      <c r="F8">
        <v>-700</v>
      </c>
      <c r="G8">
        <v>1604931252</v>
      </c>
      <c r="H8" t="s">
        <v>37</v>
      </c>
      <c r="I8" t="s">
        <v>38</v>
      </c>
      <c r="K8" t="s">
        <v>71</v>
      </c>
      <c r="L8" t="s">
        <v>40</v>
      </c>
      <c r="M8" t="s">
        <v>41</v>
      </c>
      <c r="N8" t="s">
        <v>72</v>
      </c>
      <c r="O8" t="s">
        <v>41</v>
      </c>
      <c r="P8">
        <v>8</v>
      </c>
      <c r="Q8">
        <v>74</v>
      </c>
      <c r="R8">
        <v>106</v>
      </c>
      <c r="S8" t="s">
        <v>73</v>
      </c>
      <c r="T8" t="s">
        <v>41</v>
      </c>
      <c r="U8" t="s">
        <v>74</v>
      </c>
      <c r="V8" t="b">
        <v>0</v>
      </c>
      <c r="X8">
        <v>0</v>
      </c>
      <c r="AF8" t="s">
        <v>41</v>
      </c>
    </row>
    <row r="9" spans="1:36" x14ac:dyDescent="0.2">
      <c r="A9">
        <v>7.7041724348209894E+17</v>
      </c>
      <c r="B9">
        <v>7.7041724348209894E+17</v>
      </c>
      <c r="C9" t="s">
        <v>75</v>
      </c>
      <c r="D9" s="1">
        <v>42611</v>
      </c>
      <c r="E9" s="2">
        <v>0.76804398148148145</v>
      </c>
      <c r="F9">
        <v>-700</v>
      </c>
      <c r="G9">
        <v>1604931252</v>
      </c>
      <c r="H9" t="s">
        <v>37</v>
      </c>
      <c r="I9" t="s">
        <v>38</v>
      </c>
      <c r="K9" t="s">
        <v>76</v>
      </c>
      <c r="L9" t="s">
        <v>40</v>
      </c>
      <c r="M9" t="s">
        <v>41</v>
      </c>
      <c r="N9" t="s">
        <v>41</v>
      </c>
      <c r="O9" t="s">
        <v>41</v>
      </c>
      <c r="P9">
        <v>7</v>
      </c>
      <c r="Q9">
        <v>121</v>
      </c>
      <c r="R9">
        <v>195</v>
      </c>
      <c r="S9" t="s">
        <v>73</v>
      </c>
      <c r="T9" t="s">
        <v>41</v>
      </c>
      <c r="U9" t="s">
        <v>77</v>
      </c>
      <c r="V9" t="b">
        <v>0</v>
      </c>
      <c r="X9">
        <v>0</v>
      </c>
      <c r="AF9" t="s">
        <v>41</v>
      </c>
    </row>
    <row r="10" spans="1:36" x14ac:dyDescent="0.2">
      <c r="A10">
        <v>7.6949717627168704E+17</v>
      </c>
      <c r="B10">
        <v>7.6949717627168704E+17</v>
      </c>
      <c r="C10" t="s">
        <v>78</v>
      </c>
      <c r="D10" s="1">
        <v>42609</v>
      </c>
      <c r="E10" s="2">
        <v>0.22914351851851852</v>
      </c>
      <c r="F10">
        <v>-700</v>
      </c>
      <c r="G10">
        <v>1604931252</v>
      </c>
      <c r="H10" t="s">
        <v>37</v>
      </c>
      <c r="I10" t="s">
        <v>38</v>
      </c>
      <c r="K10" t="s">
        <v>79</v>
      </c>
      <c r="L10" t="s">
        <v>40</v>
      </c>
      <c r="M10" t="s">
        <v>41</v>
      </c>
      <c r="N10" t="s">
        <v>80</v>
      </c>
      <c r="O10" t="s">
        <v>41</v>
      </c>
      <c r="P10">
        <v>8</v>
      </c>
      <c r="Q10">
        <v>31</v>
      </c>
      <c r="R10">
        <v>45</v>
      </c>
      <c r="S10" t="s">
        <v>41</v>
      </c>
      <c r="T10" t="s">
        <v>41</v>
      </c>
      <c r="U10" t="s">
        <v>81</v>
      </c>
      <c r="V10" t="b">
        <v>0</v>
      </c>
      <c r="X10">
        <v>0</v>
      </c>
      <c r="AF10" t="s">
        <v>41</v>
      </c>
    </row>
    <row r="11" spans="1:36" x14ac:dyDescent="0.2">
      <c r="A11">
        <v>7.6949288533511706E+17</v>
      </c>
      <c r="B11">
        <v>7.6949288533511706E+17</v>
      </c>
      <c r="C11" t="s">
        <v>82</v>
      </c>
      <c r="D11" s="1">
        <v>42609</v>
      </c>
      <c r="E11" s="2">
        <v>0.21730324074074073</v>
      </c>
      <c r="F11">
        <v>-700</v>
      </c>
      <c r="G11">
        <v>1604931252</v>
      </c>
      <c r="H11" t="s">
        <v>37</v>
      </c>
      <c r="I11" t="s">
        <v>38</v>
      </c>
      <c r="K11" t="s">
        <v>83</v>
      </c>
      <c r="L11" t="s">
        <v>40</v>
      </c>
      <c r="M11" t="s">
        <v>84</v>
      </c>
      <c r="N11" t="s">
        <v>41</v>
      </c>
      <c r="O11" t="s">
        <v>85</v>
      </c>
      <c r="P11">
        <v>4</v>
      </c>
      <c r="Q11">
        <v>33</v>
      </c>
      <c r="R11">
        <v>52</v>
      </c>
      <c r="S11" t="s">
        <v>48</v>
      </c>
      <c r="T11" t="s">
        <v>41</v>
      </c>
      <c r="U11" t="s">
        <v>86</v>
      </c>
      <c r="V11" t="b">
        <v>0</v>
      </c>
      <c r="X11">
        <v>1</v>
      </c>
      <c r="Y11" t="s">
        <v>87</v>
      </c>
      <c r="AF11" t="s">
        <v>41</v>
      </c>
    </row>
    <row r="12" spans="1:36" x14ac:dyDescent="0.2">
      <c r="A12">
        <v>7.6864249002695795E+17</v>
      </c>
      <c r="B12">
        <v>7.6864249002695795E+17</v>
      </c>
      <c r="C12" t="s">
        <v>88</v>
      </c>
      <c r="D12" s="1">
        <v>42606</v>
      </c>
      <c r="E12" s="2">
        <v>0.87064814814814817</v>
      </c>
      <c r="F12">
        <v>-700</v>
      </c>
      <c r="G12">
        <v>1604931252</v>
      </c>
      <c r="H12" t="s">
        <v>37</v>
      </c>
      <c r="I12" t="s">
        <v>38</v>
      </c>
      <c r="K12" t="s">
        <v>89</v>
      </c>
      <c r="L12" t="s">
        <v>40</v>
      </c>
      <c r="M12" t="s">
        <v>41</v>
      </c>
      <c r="N12" t="s">
        <v>90</v>
      </c>
      <c r="O12" t="s">
        <v>41</v>
      </c>
      <c r="P12">
        <v>8</v>
      </c>
      <c r="Q12">
        <v>15</v>
      </c>
      <c r="R12">
        <v>47</v>
      </c>
      <c r="S12" t="s">
        <v>41</v>
      </c>
      <c r="T12" t="s">
        <v>41</v>
      </c>
      <c r="U12" t="s">
        <v>91</v>
      </c>
      <c r="V12" t="b">
        <v>0</v>
      </c>
      <c r="W12" t="s">
        <v>92</v>
      </c>
      <c r="X12">
        <v>0</v>
      </c>
      <c r="AF12" t="s">
        <v>41</v>
      </c>
    </row>
    <row r="13" spans="1:36" x14ac:dyDescent="0.2">
      <c r="A13">
        <v>7.6680683370500506E+17</v>
      </c>
      <c r="B13">
        <v>7.6680683370500506E+17</v>
      </c>
      <c r="C13" t="s">
        <v>93</v>
      </c>
      <c r="D13" s="1">
        <v>42601</v>
      </c>
      <c r="E13" s="2">
        <v>0.8052083333333333</v>
      </c>
      <c r="F13">
        <v>-700</v>
      </c>
      <c r="G13">
        <v>1604931252</v>
      </c>
      <c r="H13" t="s">
        <v>37</v>
      </c>
      <c r="I13" t="s">
        <v>38</v>
      </c>
      <c r="K13" t="s">
        <v>94</v>
      </c>
      <c r="L13" t="s">
        <v>40</v>
      </c>
      <c r="M13" t="s">
        <v>41</v>
      </c>
      <c r="N13" t="s">
        <v>41</v>
      </c>
      <c r="O13" t="s">
        <v>95</v>
      </c>
      <c r="P13">
        <v>34</v>
      </c>
      <c r="Q13">
        <v>343</v>
      </c>
      <c r="R13">
        <v>625</v>
      </c>
      <c r="S13" t="s">
        <v>96</v>
      </c>
      <c r="T13" t="s">
        <v>41</v>
      </c>
      <c r="U13" t="s">
        <v>97</v>
      </c>
      <c r="V13" t="b">
        <v>0</v>
      </c>
      <c r="X13">
        <v>1</v>
      </c>
      <c r="Y13" t="s">
        <v>98</v>
      </c>
      <c r="AF13" t="s">
        <v>41</v>
      </c>
    </row>
    <row r="14" spans="1:36" x14ac:dyDescent="0.2">
      <c r="A14">
        <v>7.6558437784165094E+17</v>
      </c>
      <c r="B14">
        <v>7.6558437784165094E+17</v>
      </c>
      <c r="C14" t="s">
        <v>99</v>
      </c>
      <c r="D14" s="1">
        <v>42598</v>
      </c>
      <c r="E14" s="2">
        <v>0.43187500000000001</v>
      </c>
      <c r="F14">
        <v>-700</v>
      </c>
      <c r="G14">
        <v>1604931252</v>
      </c>
      <c r="H14" t="s">
        <v>37</v>
      </c>
      <c r="I14" t="s">
        <v>38</v>
      </c>
      <c r="K14" t="s">
        <v>100</v>
      </c>
      <c r="L14" t="s">
        <v>40</v>
      </c>
      <c r="M14" t="s">
        <v>41</v>
      </c>
      <c r="N14" t="s">
        <v>101</v>
      </c>
      <c r="O14" t="s">
        <v>41</v>
      </c>
      <c r="P14">
        <v>8</v>
      </c>
      <c r="Q14">
        <v>29</v>
      </c>
      <c r="R14">
        <v>52</v>
      </c>
      <c r="S14" t="s">
        <v>102</v>
      </c>
      <c r="T14" t="s">
        <v>41</v>
      </c>
      <c r="U14" t="s">
        <v>103</v>
      </c>
      <c r="V14" t="b">
        <v>0</v>
      </c>
      <c r="W14" t="s">
        <v>104</v>
      </c>
      <c r="X14">
        <v>0</v>
      </c>
      <c r="AF14" t="s">
        <v>41</v>
      </c>
    </row>
    <row r="15" spans="1:36" x14ac:dyDescent="0.2">
      <c r="A15">
        <v>7.6558417127211802E+17</v>
      </c>
      <c r="B15">
        <v>7.6558417127211802E+17</v>
      </c>
      <c r="C15" t="s">
        <v>105</v>
      </c>
      <c r="D15" s="1">
        <v>42598</v>
      </c>
      <c r="E15" s="2">
        <v>0.43129629629629629</v>
      </c>
      <c r="F15">
        <v>-700</v>
      </c>
      <c r="G15">
        <v>1604931252</v>
      </c>
      <c r="H15" t="s">
        <v>37</v>
      </c>
      <c r="I15" t="s">
        <v>38</v>
      </c>
      <c r="K15" t="s">
        <v>106</v>
      </c>
      <c r="L15" t="s">
        <v>40</v>
      </c>
      <c r="M15" t="s">
        <v>107</v>
      </c>
      <c r="N15" t="s">
        <v>108</v>
      </c>
      <c r="O15" t="s">
        <v>41</v>
      </c>
      <c r="P15">
        <v>17</v>
      </c>
      <c r="Q15">
        <v>105</v>
      </c>
      <c r="R15">
        <v>52</v>
      </c>
      <c r="S15" t="s">
        <v>109</v>
      </c>
      <c r="T15" t="s">
        <v>41</v>
      </c>
      <c r="U15" t="s">
        <v>110</v>
      </c>
      <c r="V15" t="b">
        <v>0</v>
      </c>
      <c r="X15">
        <v>0</v>
      </c>
      <c r="AF15" t="s">
        <v>41</v>
      </c>
    </row>
    <row r="16" spans="1:36" x14ac:dyDescent="0.2">
      <c r="A16">
        <v>7.6346666152978803E+17</v>
      </c>
      <c r="B16">
        <v>7.6346666152978803E+17</v>
      </c>
      <c r="C16" t="s">
        <v>111</v>
      </c>
      <c r="D16" s="1">
        <v>42592</v>
      </c>
      <c r="E16" s="2">
        <v>0.58809027777777778</v>
      </c>
      <c r="F16">
        <v>-700</v>
      </c>
      <c r="G16">
        <v>1604931252</v>
      </c>
      <c r="H16" t="s">
        <v>37</v>
      </c>
      <c r="I16" t="s">
        <v>38</v>
      </c>
      <c r="K16" t="s">
        <v>112</v>
      </c>
      <c r="L16" t="s">
        <v>40</v>
      </c>
      <c r="M16" t="s">
        <v>113</v>
      </c>
      <c r="N16" t="s">
        <v>114</v>
      </c>
      <c r="O16" t="s">
        <v>41</v>
      </c>
      <c r="P16">
        <v>22</v>
      </c>
      <c r="Q16">
        <v>67</v>
      </c>
      <c r="R16">
        <v>85</v>
      </c>
      <c r="S16" t="s">
        <v>41</v>
      </c>
      <c r="T16" t="s">
        <v>41</v>
      </c>
      <c r="U16" t="s">
        <v>115</v>
      </c>
      <c r="V16" t="b">
        <v>0</v>
      </c>
      <c r="X16">
        <v>0</v>
      </c>
      <c r="AF16" t="s">
        <v>41</v>
      </c>
    </row>
    <row r="17" spans="1:32" x14ac:dyDescent="0.2">
      <c r="A17">
        <v>7.6341212822099494E+17</v>
      </c>
      <c r="B17">
        <v>7.63406816390832E+17</v>
      </c>
      <c r="C17" t="s">
        <v>116</v>
      </c>
      <c r="D17" s="1">
        <v>42592</v>
      </c>
      <c r="E17" s="2">
        <v>0.43760416666666663</v>
      </c>
      <c r="F17">
        <v>-700</v>
      </c>
      <c r="G17">
        <v>1604931252</v>
      </c>
      <c r="H17" t="s">
        <v>37</v>
      </c>
      <c r="I17" t="s">
        <v>38</v>
      </c>
      <c r="K17" t="s">
        <v>117</v>
      </c>
      <c r="L17" t="s">
        <v>118</v>
      </c>
      <c r="M17" t="s">
        <v>41</v>
      </c>
      <c r="N17" t="s">
        <v>41</v>
      </c>
      <c r="O17" t="s">
        <v>41</v>
      </c>
      <c r="P17">
        <v>4</v>
      </c>
      <c r="Q17">
        <v>1</v>
      </c>
      <c r="R17">
        <v>0</v>
      </c>
      <c r="S17" t="s">
        <v>41</v>
      </c>
      <c r="T17" t="s">
        <v>41</v>
      </c>
      <c r="U17" t="s">
        <v>119</v>
      </c>
      <c r="V17" t="b">
        <v>0</v>
      </c>
      <c r="X17">
        <v>0</v>
      </c>
      <c r="AF17" t="s">
        <v>120</v>
      </c>
    </row>
    <row r="18" spans="1:32" x14ac:dyDescent="0.2">
      <c r="A18">
        <v>7.6308687463425203E+17</v>
      </c>
      <c r="B18">
        <v>7.6308687463425203E+17</v>
      </c>
      <c r="C18" t="s">
        <v>121</v>
      </c>
      <c r="D18" s="1">
        <v>42591</v>
      </c>
      <c r="E18" s="2">
        <v>0.54008101851851853</v>
      </c>
      <c r="F18">
        <v>-700</v>
      </c>
      <c r="G18">
        <v>1604931252</v>
      </c>
      <c r="H18" t="s">
        <v>37</v>
      </c>
      <c r="I18" t="s">
        <v>38</v>
      </c>
      <c r="K18" t="s">
        <v>122</v>
      </c>
      <c r="L18" t="s">
        <v>40</v>
      </c>
      <c r="M18" t="s">
        <v>41</v>
      </c>
      <c r="N18" t="s">
        <v>123</v>
      </c>
      <c r="O18" t="s">
        <v>41</v>
      </c>
      <c r="P18">
        <v>9</v>
      </c>
      <c r="Q18">
        <v>9</v>
      </c>
      <c r="R18">
        <v>6</v>
      </c>
      <c r="S18" t="s">
        <v>41</v>
      </c>
      <c r="T18" t="s">
        <v>41</v>
      </c>
      <c r="U18" t="s">
        <v>124</v>
      </c>
      <c r="V18" t="b">
        <v>0</v>
      </c>
      <c r="X18">
        <v>0</v>
      </c>
      <c r="AF18" t="s">
        <v>41</v>
      </c>
    </row>
    <row r="19" spans="1:32" x14ac:dyDescent="0.2">
      <c r="A19">
        <v>7.6305794707327296E+17</v>
      </c>
      <c r="B19">
        <v>7.6305794707327296E+17</v>
      </c>
      <c r="C19" t="s">
        <v>125</v>
      </c>
      <c r="D19" s="1">
        <v>42591</v>
      </c>
      <c r="E19" s="2">
        <v>0.46025462962962965</v>
      </c>
      <c r="F19">
        <v>-700</v>
      </c>
      <c r="G19">
        <v>1604931252</v>
      </c>
      <c r="H19" t="s">
        <v>37</v>
      </c>
      <c r="I19" t="s">
        <v>38</v>
      </c>
      <c r="K19" t="s">
        <v>126</v>
      </c>
      <c r="L19" t="s">
        <v>40</v>
      </c>
      <c r="M19" t="s">
        <v>127</v>
      </c>
      <c r="N19" t="s">
        <v>41</v>
      </c>
      <c r="O19" t="s">
        <v>41</v>
      </c>
      <c r="P19">
        <v>28</v>
      </c>
      <c r="Q19">
        <v>57</v>
      </c>
      <c r="R19">
        <v>116</v>
      </c>
      <c r="S19" t="s">
        <v>128</v>
      </c>
      <c r="T19" t="s">
        <v>41</v>
      </c>
      <c r="U19" t="s">
        <v>129</v>
      </c>
      <c r="V19" t="b">
        <v>0</v>
      </c>
      <c r="X19">
        <v>0</v>
      </c>
      <c r="AF19" t="s">
        <v>41</v>
      </c>
    </row>
    <row r="20" spans="1:32" x14ac:dyDescent="0.2">
      <c r="A20">
        <v>7.63056030641168E+17</v>
      </c>
      <c r="B20">
        <v>7.63056030641168E+17</v>
      </c>
      <c r="C20" t="s">
        <v>130</v>
      </c>
      <c r="D20" s="1">
        <v>42591</v>
      </c>
      <c r="E20" s="2">
        <v>0.45496527777777779</v>
      </c>
      <c r="F20">
        <v>-700</v>
      </c>
      <c r="G20">
        <v>1604931252</v>
      </c>
      <c r="H20" t="s">
        <v>37</v>
      </c>
      <c r="I20" t="s">
        <v>38</v>
      </c>
      <c r="K20" t="s">
        <v>131</v>
      </c>
      <c r="L20" t="s">
        <v>40</v>
      </c>
      <c r="M20" t="s">
        <v>41</v>
      </c>
      <c r="N20" t="s">
        <v>132</v>
      </c>
      <c r="O20" t="s">
        <v>41</v>
      </c>
      <c r="P20">
        <v>34</v>
      </c>
      <c r="Q20">
        <v>99</v>
      </c>
      <c r="R20">
        <v>132</v>
      </c>
      <c r="S20" t="s">
        <v>128</v>
      </c>
      <c r="T20" t="s">
        <v>41</v>
      </c>
      <c r="U20" t="s">
        <v>133</v>
      </c>
      <c r="V20" t="b">
        <v>0</v>
      </c>
      <c r="W20" t="s">
        <v>134</v>
      </c>
      <c r="X20">
        <v>0</v>
      </c>
      <c r="AF20" t="s">
        <v>41</v>
      </c>
    </row>
    <row r="21" spans="1:32" x14ac:dyDescent="0.2">
      <c r="A21">
        <v>7.6305573138179597E+17</v>
      </c>
      <c r="B21">
        <v>7.6305560329198298E+17</v>
      </c>
      <c r="C21" t="s">
        <v>135</v>
      </c>
      <c r="D21" s="1">
        <v>42591</v>
      </c>
      <c r="E21" s="2">
        <v>0.45413194444444444</v>
      </c>
      <c r="F21">
        <v>-700</v>
      </c>
      <c r="G21">
        <v>1604931252</v>
      </c>
      <c r="H21" t="s">
        <v>37</v>
      </c>
      <c r="I21" t="s">
        <v>38</v>
      </c>
      <c r="K21" t="s">
        <v>136</v>
      </c>
      <c r="L21" t="s">
        <v>137</v>
      </c>
      <c r="M21" t="s">
        <v>41</v>
      </c>
      <c r="N21" t="s">
        <v>41</v>
      </c>
      <c r="O21" t="s">
        <v>41</v>
      </c>
      <c r="P21">
        <v>2</v>
      </c>
      <c r="Q21">
        <v>1</v>
      </c>
      <c r="R21">
        <v>0</v>
      </c>
      <c r="S21" t="s">
        <v>41</v>
      </c>
      <c r="T21" t="s">
        <v>41</v>
      </c>
      <c r="U21" t="s">
        <v>138</v>
      </c>
      <c r="V21" t="b">
        <v>0</v>
      </c>
      <c r="X21">
        <v>0</v>
      </c>
      <c r="AF21" t="s">
        <v>139</v>
      </c>
    </row>
    <row r="22" spans="1:32" x14ac:dyDescent="0.2">
      <c r="A22">
        <v>7.6305560138351398E+17</v>
      </c>
      <c r="B22">
        <v>7.6305560138351398E+17</v>
      </c>
      <c r="C22" t="s">
        <v>140</v>
      </c>
      <c r="D22" s="1">
        <v>42591</v>
      </c>
      <c r="E22" s="2">
        <v>0.45377314814814818</v>
      </c>
      <c r="F22">
        <v>-700</v>
      </c>
      <c r="G22">
        <v>1604931252</v>
      </c>
      <c r="H22" t="s">
        <v>37</v>
      </c>
      <c r="I22" t="s">
        <v>38</v>
      </c>
      <c r="K22" t="s">
        <v>141</v>
      </c>
      <c r="L22" t="s">
        <v>137</v>
      </c>
      <c r="M22" t="s">
        <v>142</v>
      </c>
      <c r="N22" t="s">
        <v>143</v>
      </c>
      <c r="O22" t="s">
        <v>41</v>
      </c>
      <c r="P22">
        <v>6</v>
      </c>
      <c r="Q22">
        <v>16</v>
      </c>
      <c r="R22">
        <v>51</v>
      </c>
      <c r="S22" t="s">
        <v>41</v>
      </c>
      <c r="T22" t="s">
        <v>41</v>
      </c>
      <c r="U22" t="s">
        <v>144</v>
      </c>
      <c r="V22" t="b">
        <v>0</v>
      </c>
      <c r="W22" t="s">
        <v>145</v>
      </c>
      <c r="X22">
        <v>0</v>
      </c>
      <c r="AF22" t="s">
        <v>41</v>
      </c>
    </row>
    <row r="23" spans="1:32" x14ac:dyDescent="0.2">
      <c r="A23">
        <v>7.6305513598773197E+17</v>
      </c>
      <c r="B23">
        <v>7.6305493851138406E+17</v>
      </c>
      <c r="C23" t="s">
        <v>146</v>
      </c>
      <c r="D23" s="1">
        <v>42591</v>
      </c>
      <c r="E23" s="2">
        <v>0.45248842592592592</v>
      </c>
      <c r="F23">
        <v>-700</v>
      </c>
      <c r="G23">
        <v>1604931252</v>
      </c>
      <c r="H23" t="s">
        <v>37</v>
      </c>
      <c r="I23" t="s">
        <v>38</v>
      </c>
      <c r="K23" t="s">
        <v>147</v>
      </c>
      <c r="L23" t="s">
        <v>40</v>
      </c>
      <c r="M23" t="s">
        <v>148</v>
      </c>
      <c r="N23" t="s">
        <v>41</v>
      </c>
      <c r="O23" t="s">
        <v>41</v>
      </c>
      <c r="P23">
        <v>8</v>
      </c>
      <c r="Q23">
        <v>3</v>
      </c>
      <c r="R23">
        <v>21</v>
      </c>
      <c r="S23" t="s">
        <v>41</v>
      </c>
      <c r="T23" t="s">
        <v>41</v>
      </c>
      <c r="U23" t="s">
        <v>149</v>
      </c>
      <c r="V23" t="b">
        <v>0</v>
      </c>
      <c r="X23">
        <v>0</v>
      </c>
      <c r="AF23" t="s">
        <v>41</v>
      </c>
    </row>
    <row r="24" spans="1:32" x14ac:dyDescent="0.2">
      <c r="A24">
        <v>7.6305497448192794E+17</v>
      </c>
      <c r="B24">
        <v>7.6305497448192794E+17</v>
      </c>
      <c r="C24" t="s">
        <v>150</v>
      </c>
      <c r="D24" s="1">
        <v>42591</v>
      </c>
      <c r="E24" s="2">
        <v>0.45204861111111111</v>
      </c>
      <c r="F24">
        <v>-700</v>
      </c>
      <c r="G24">
        <v>1604931252</v>
      </c>
      <c r="H24" t="s">
        <v>37</v>
      </c>
      <c r="I24" t="s">
        <v>38</v>
      </c>
      <c r="K24" t="s">
        <v>151</v>
      </c>
      <c r="L24" t="s">
        <v>40</v>
      </c>
      <c r="M24" t="s">
        <v>41</v>
      </c>
      <c r="N24" t="s">
        <v>152</v>
      </c>
      <c r="O24" t="s">
        <v>41</v>
      </c>
      <c r="P24">
        <v>7</v>
      </c>
      <c r="Q24">
        <v>79</v>
      </c>
      <c r="R24">
        <v>80</v>
      </c>
      <c r="S24" t="s">
        <v>128</v>
      </c>
      <c r="T24" t="s">
        <v>41</v>
      </c>
      <c r="U24" t="s">
        <v>153</v>
      </c>
      <c r="V24" t="b">
        <v>0</v>
      </c>
      <c r="W24" t="s">
        <v>154</v>
      </c>
      <c r="X24">
        <v>0</v>
      </c>
      <c r="AF24" t="s">
        <v>41</v>
      </c>
    </row>
    <row r="25" spans="1:32" x14ac:dyDescent="0.2">
      <c r="A25">
        <v>7.6305440433340006E+17</v>
      </c>
      <c r="B25">
        <v>7.6305440433340006E+17</v>
      </c>
      <c r="C25" t="s">
        <v>155</v>
      </c>
      <c r="D25" s="1">
        <v>42591</v>
      </c>
      <c r="E25" s="2">
        <v>0.45047453703703705</v>
      </c>
      <c r="F25">
        <v>-700</v>
      </c>
      <c r="G25">
        <v>1604931252</v>
      </c>
      <c r="H25" t="s">
        <v>37</v>
      </c>
      <c r="I25" t="s">
        <v>38</v>
      </c>
      <c r="K25" t="s">
        <v>156</v>
      </c>
      <c r="L25" t="s">
        <v>40</v>
      </c>
      <c r="M25" t="s">
        <v>41</v>
      </c>
      <c r="N25" t="s">
        <v>41</v>
      </c>
      <c r="O25" t="s">
        <v>157</v>
      </c>
      <c r="P25">
        <v>6</v>
      </c>
      <c r="Q25">
        <v>16</v>
      </c>
      <c r="R25">
        <v>64</v>
      </c>
      <c r="S25" t="s">
        <v>41</v>
      </c>
      <c r="T25" t="s">
        <v>41</v>
      </c>
      <c r="U25" t="s">
        <v>158</v>
      </c>
      <c r="V25" t="b">
        <v>0</v>
      </c>
      <c r="X25">
        <v>1</v>
      </c>
      <c r="Y25" t="s">
        <v>159</v>
      </c>
      <c r="AF25" t="s">
        <v>41</v>
      </c>
    </row>
    <row r="26" spans="1:32" x14ac:dyDescent="0.2">
      <c r="A26">
        <v>7.6305363870935002E+17</v>
      </c>
      <c r="B26">
        <v>7.6305363870935002E+17</v>
      </c>
      <c r="C26" t="s">
        <v>160</v>
      </c>
      <c r="D26" s="1">
        <v>42591</v>
      </c>
      <c r="E26" s="2">
        <v>0.44835648148148149</v>
      </c>
      <c r="F26">
        <v>-700</v>
      </c>
      <c r="G26">
        <v>1604931252</v>
      </c>
      <c r="H26" t="s">
        <v>37</v>
      </c>
      <c r="I26" t="s">
        <v>38</v>
      </c>
      <c r="K26" t="s">
        <v>161</v>
      </c>
      <c r="L26" t="s">
        <v>40</v>
      </c>
      <c r="M26" t="s">
        <v>41</v>
      </c>
      <c r="N26" t="s">
        <v>162</v>
      </c>
      <c r="O26" t="s">
        <v>41</v>
      </c>
      <c r="P26">
        <v>18</v>
      </c>
      <c r="Q26">
        <v>70</v>
      </c>
      <c r="R26">
        <v>81</v>
      </c>
      <c r="S26" t="s">
        <v>128</v>
      </c>
      <c r="T26" t="s">
        <v>41</v>
      </c>
      <c r="U26" t="s">
        <v>163</v>
      </c>
      <c r="V26" t="b">
        <v>0</v>
      </c>
      <c r="W26" t="s">
        <v>164</v>
      </c>
      <c r="X26">
        <v>0</v>
      </c>
      <c r="AF26" t="s">
        <v>41</v>
      </c>
    </row>
    <row r="27" spans="1:32" x14ac:dyDescent="0.2">
      <c r="A27">
        <v>7.6304899866407296E+17</v>
      </c>
      <c r="B27">
        <v>7.6304899866407296E+17</v>
      </c>
      <c r="C27" t="s">
        <v>165</v>
      </c>
      <c r="D27" s="1">
        <v>42591</v>
      </c>
      <c r="E27" s="2">
        <v>0.43555555555555553</v>
      </c>
      <c r="F27">
        <v>-700</v>
      </c>
      <c r="G27">
        <v>1604931252</v>
      </c>
      <c r="H27" t="s">
        <v>37</v>
      </c>
      <c r="I27" t="s">
        <v>38</v>
      </c>
      <c r="K27" t="s">
        <v>166</v>
      </c>
      <c r="L27" t="s">
        <v>40</v>
      </c>
      <c r="M27" t="s">
        <v>41</v>
      </c>
      <c r="N27" t="s">
        <v>41</v>
      </c>
      <c r="O27" t="s">
        <v>167</v>
      </c>
      <c r="P27">
        <v>43</v>
      </c>
      <c r="Q27">
        <v>262</v>
      </c>
      <c r="R27">
        <v>308</v>
      </c>
      <c r="S27" t="s">
        <v>128</v>
      </c>
      <c r="T27" t="s">
        <v>41</v>
      </c>
      <c r="U27" t="s">
        <v>168</v>
      </c>
      <c r="V27" t="b">
        <v>0</v>
      </c>
      <c r="X27">
        <v>1</v>
      </c>
      <c r="Y27" t="s">
        <v>169</v>
      </c>
      <c r="AF27" t="s">
        <v>41</v>
      </c>
    </row>
    <row r="28" spans="1:32" x14ac:dyDescent="0.2">
      <c r="A28">
        <v>7.6300779959708006E+17</v>
      </c>
      <c r="B28">
        <v>7.6300215566614106E+17</v>
      </c>
      <c r="C28" t="s">
        <v>170</v>
      </c>
      <c r="D28" s="1">
        <v>42591</v>
      </c>
      <c r="E28" s="2">
        <v>0.32187499999999997</v>
      </c>
      <c r="F28">
        <v>-700</v>
      </c>
      <c r="G28">
        <v>1604931252</v>
      </c>
      <c r="H28" t="s">
        <v>37</v>
      </c>
      <c r="I28" t="s">
        <v>38</v>
      </c>
      <c r="K28" t="s">
        <v>171</v>
      </c>
      <c r="L28" t="s">
        <v>40</v>
      </c>
      <c r="M28" t="s">
        <v>41</v>
      </c>
      <c r="N28" t="s">
        <v>41</v>
      </c>
      <c r="O28" t="s">
        <v>41</v>
      </c>
      <c r="P28">
        <v>3</v>
      </c>
      <c r="Q28">
        <v>1</v>
      </c>
      <c r="R28">
        <v>3</v>
      </c>
      <c r="S28" t="s">
        <v>41</v>
      </c>
      <c r="T28" t="s">
        <v>41</v>
      </c>
      <c r="U28" t="s">
        <v>172</v>
      </c>
      <c r="V28" t="b">
        <v>0</v>
      </c>
      <c r="X28">
        <v>0</v>
      </c>
      <c r="AF28" t="s">
        <v>173</v>
      </c>
    </row>
    <row r="29" spans="1:32" x14ac:dyDescent="0.2">
      <c r="A29">
        <v>7.6297210150669094E+17</v>
      </c>
      <c r="B29">
        <v>7.6297210150669094E+17</v>
      </c>
      <c r="C29" t="s">
        <v>174</v>
      </c>
      <c r="D29" s="1">
        <v>42591</v>
      </c>
      <c r="E29" s="2">
        <v>0.22335648148148149</v>
      </c>
      <c r="F29">
        <v>-700</v>
      </c>
      <c r="G29">
        <v>1604931252</v>
      </c>
      <c r="H29" t="s">
        <v>37</v>
      </c>
      <c r="I29" t="s">
        <v>38</v>
      </c>
      <c r="K29" t="s">
        <v>175</v>
      </c>
      <c r="L29" t="s">
        <v>40</v>
      </c>
      <c r="M29" t="s">
        <v>127</v>
      </c>
      <c r="N29" t="s">
        <v>176</v>
      </c>
      <c r="O29" t="s">
        <v>41</v>
      </c>
      <c r="P29">
        <v>5</v>
      </c>
      <c r="Q29">
        <v>21</v>
      </c>
      <c r="R29">
        <v>18</v>
      </c>
      <c r="S29" t="s">
        <v>177</v>
      </c>
      <c r="T29" t="s">
        <v>41</v>
      </c>
      <c r="U29" t="s">
        <v>178</v>
      </c>
      <c r="V29" t="b">
        <v>0</v>
      </c>
      <c r="X29">
        <v>0</v>
      </c>
      <c r="AF29" t="s">
        <v>41</v>
      </c>
    </row>
    <row r="30" spans="1:32" x14ac:dyDescent="0.2">
      <c r="A30">
        <v>7.6296600352128998E+17</v>
      </c>
      <c r="B30">
        <v>7.6296600352128998E+17</v>
      </c>
      <c r="C30" t="s">
        <v>179</v>
      </c>
      <c r="D30" s="1">
        <v>42591</v>
      </c>
      <c r="E30" s="2">
        <v>0.20653935185185182</v>
      </c>
      <c r="F30">
        <v>-700</v>
      </c>
      <c r="G30">
        <v>1604931252</v>
      </c>
      <c r="H30" t="s">
        <v>37</v>
      </c>
      <c r="I30" t="s">
        <v>38</v>
      </c>
      <c r="K30" t="s">
        <v>180</v>
      </c>
      <c r="L30" t="s">
        <v>40</v>
      </c>
      <c r="M30" t="s">
        <v>41</v>
      </c>
      <c r="N30" t="s">
        <v>41</v>
      </c>
      <c r="O30" t="s">
        <v>181</v>
      </c>
      <c r="P30">
        <v>9</v>
      </c>
      <c r="Q30">
        <v>256</v>
      </c>
      <c r="R30">
        <v>195</v>
      </c>
      <c r="S30" t="s">
        <v>182</v>
      </c>
      <c r="T30" t="s">
        <v>41</v>
      </c>
      <c r="U30" t="s">
        <v>183</v>
      </c>
      <c r="V30" t="b">
        <v>0</v>
      </c>
      <c r="X30">
        <v>1</v>
      </c>
      <c r="Y30" t="s">
        <v>184</v>
      </c>
      <c r="AF30" t="s">
        <v>41</v>
      </c>
    </row>
    <row r="31" spans="1:32" x14ac:dyDescent="0.2">
      <c r="A31">
        <v>7.6295849948368397E+17</v>
      </c>
      <c r="B31">
        <v>7.6295849948368397E+17</v>
      </c>
      <c r="C31" t="s">
        <v>185</v>
      </c>
      <c r="D31" s="1">
        <v>42591</v>
      </c>
      <c r="E31" s="2">
        <v>0.18583333333333332</v>
      </c>
      <c r="F31">
        <v>-700</v>
      </c>
      <c r="G31">
        <v>1604931252</v>
      </c>
      <c r="H31" t="s">
        <v>37</v>
      </c>
      <c r="I31" t="s">
        <v>38</v>
      </c>
      <c r="K31" t="s">
        <v>186</v>
      </c>
      <c r="L31" t="s">
        <v>40</v>
      </c>
      <c r="M31" t="s">
        <v>41</v>
      </c>
      <c r="N31" t="s">
        <v>187</v>
      </c>
      <c r="O31" t="s">
        <v>188</v>
      </c>
      <c r="P31">
        <v>12</v>
      </c>
      <c r="Q31">
        <v>165</v>
      </c>
      <c r="R31">
        <v>177</v>
      </c>
      <c r="S31" t="s">
        <v>41</v>
      </c>
      <c r="T31" t="s">
        <v>41</v>
      </c>
      <c r="U31" t="s">
        <v>189</v>
      </c>
      <c r="V31" t="b">
        <v>0</v>
      </c>
      <c r="X31">
        <v>1</v>
      </c>
      <c r="Y31" t="s">
        <v>190</v>
      </c>
      <c r="AF31" t="s">
        <v>41</v>
      </c>
    </row>
    <row r="32" spans="1:32" x14ac:dyDescent="0.2">
      <c r="A32">
        <v>7.6283484164150797E+17</v>
      </c>
      <c r="B32">
        <v>7.6283484164150797E+17</v>
      </c>
      <c r="C32" t="s">
        <v>191</v>
      </c>
      <c r="D32" s="1">
        <v>42590</v>
      </c>
      <c r="E32" s="2">
        <v>0.84459490740740739</v>
      </c>
      <c r="F32">
        <v>-700</v>
      </c>
      <c r="G32">
        <v>1604931252</v>
      </c>
      <c r="H32" t="s">
        <v>37</v>
      </c>
      <c r="I32" t="s">
        <v>38</v>
      </c>
      <c r="K32" t="s">
        <v>192</v>
      </c>
      <c r="L32" t="s">
        <v>40</v>
      </c>
      <c r="M32" t="s">
        <v>41</v>
      </c>
      <c r="N32" t="s">
        <v>41</v>
      </c>
      <c r="O32" t="s">
        <v>193</v>
      </c>
      <c r="P32">
        <v>27</v>
      </c>
      <c r="Q32">
        <v>708</v>
      </c>
      <c r="R32">
        <v>640</v>
      </c>
      <c r="S32" t="s">
        <v>177</v>
      </c>
      <c r="T32" t="s">
        <v>41</v>
      </c>
      <c r="U32" t="s">
        <v>194</v>
      </c>
      <c r="V32" t="b">
        <v>0</v>
      </c>
      <c r="X32">
        <v>1</v>
      </c>
      <c r="Y32" t="s">
        <v>195</v>
      </c>
      <c r="AF32" t="s">
        <v>41</v>
      </c>
    </row>
    <row r="33" spans="1:32" x14ac:dyDescent="0.2">
      <c r="A33">
        <v>7.6276571755710797E+17</v>
      </c>
      <c r="B33">
        <v>7.6276571755710797E+17</v>
      </c>
      <c r="C33" t="s">
        <v>196</v>
      </c>
      <c r="D33" s="1">
        <v>42590</v>
      </c>
      <c r="E33" s="2">
        <v>0.65385416666666674</v>
      </c>
      <c r="F33">
        <v>-700</v>
      </c>
      <c r="G33">
        <v>1604931252</v>
      </c>
      <c r="H33" t="s">
        <v>37</v>
      </c>
      <c r="I33" t="s">
        <v>38</v>
      </c>
      <c r="K33" t="s">
        <v>197</v>
      </c>
      <c r="L33" t="s">
        <v>40</v>
      </c>
      <c r="M33" t="s">
        <v>41</v>
      </c>
      <c r="N33" t="s">
        <v>198</v>
      </c>
      <c r="O33" t="s">
        <v>41</v>
      </c>
      <c r="P33">
        <v>6</v>
      </c>
      <c r="Q33">
        <v>94</v>
      </c>
      <c r="R33">
        <v>126</v>
      </c>
      <c r="S33" t="s">
        <v>48</v>
      </c>
      <c r="T33" t="s">
        <v>41</v>
      </c>
      <c r="U33" t="s">
        <v>199</v>
      </c>
      <c r="V33" t="b">
        <v>0</v>
      </c>
      <c r="X33">
        <v>0</v>
      </c>
      <c r="AF33" t="s">
        <v>41</v>
      </c>
    </row>
    <row r="34" spans="1:32" x14ac:dyDescent="0.2">
      <c r="A34">
        <v>7.6268991197573094E+17</v>
      </c>
      <c r="B34">
        <v>7.6268991197573094E+17</v>
      </c>
      <c r="C34" t="s">
        <v>200</v>
      </c>
      <c r="D34" s="1">
        <v>42590</v>
      </c>
      <c r="E34" s="2">
        <v>0.44466435185185182</v>
      </c>
      <c r="F34">
        <v>-700</v>
      </c>
      <c r="G34">
        <v>1604931252</v>
      </c>
      <c r="H34" t="s">
        <v>37</v>
      </c>
      <c r="I34" t="s">
        <v>38</v>
      </c>
      <c r="K34" t="s">
        <v>201</v>
      </c>
      <c r="L34" t="s">
        <v>40</v>
      </c>
      <c r="M34" t="s">
        <v>41</v>
      </c>
      <c r="N34" t="s">
        <v>202</v>
      </c>
      <c r="O34" t="s">
        <v>41</v>
      </c>
      <c r="P34">
        <v>1</v>
      </c>
      <c r="Q34">
        <v>30</v>
      </c>
      <c r="R34">
        <v>37</v>
      </c>
      <c r="S34" t="s">
        <v>41</v>
      </c>
      <c r="T34" t="s">
        <v>41</v>
      </c>
      <c r="U34" t="s">
        <v>203</v>
      </c>
      <c r="V34" t="b">
        <v>0</v>
      </c>
      <c r="X34">
        <v>0</v>
      </c>
      <c r="AF34" t="s">
        <v>41</v>
      </c>
    </row>
    <row r="35" spans="1:32" x14ac:dyDescent="0.2">
      <c r="A35">
        <v>7.6228314254376499E+17</v>
      </c>
      <c r="B35">
        <v>7.6228314254376499E+17</v>
      </c>
      <c r="C35" t="s">
        <v>204</v>
      </c>
      <c r="D35" s="1">
        <v>42589</v>
      </c>
      <c r="E35" s="2">
        <v>0.32219907407407405</v>
      </c>
      <c r="F35">
        <v>-700</v>
      </c>
      <c r="G35">
        <v>1604931252</v>
      </c>
      <c r="H35" t="s">
        <v>37</v>
      </c>
      <c r="I35" t="s">
        <v>38</v>
      </c>
      <c r="K35" t="s">
        <v>205</v>
      </c>
      <c r="L35" t="s">
        <v>40</v>
      </c>
      <c r="M35" t="s">
        <v>41</v>
      </c>
      <c r="N35" t="s">
        <v>206</v>
      </c>
      <c r="O35" t="s">
        <v>41</v>
      </c>
      <c r="P35">
        <v>3</v>
      </c>
      <c r="Q35">
        <v>14</v>
      </c>
      <c r="R35">
        <v>29</v>
      </c>
      <c r="S35" t="s">
        <v>207</v>
      </c>
      <c r="T35" t="s">
        <v>41</v>
      </c>
      <c r="U35" t="s">
        <v>208</v>
      </c>
      <c r="V35" t="b">
        <v>0</v>
      </c>
      <c r="W35" t="s">
        <v>209</v>
      </c>
      <c r="X35">
        <v>0</v>
      </c>
      <c r="AF35" t="s">
        <v>41</v>
      </c>
    </row>
    <row r="36" spans="1:32" x14ac:dyDescent="0.2">
      <c r="A36">
        <v>7.6187254295301299E+17</v>
      </c>
      <c r="B36">
        <v>7.6187254295301299E+17</v>
      </c>
      <c r="C36" t="s">
        <v>210</v>
      </c>
      <c r="D36" s="1">
        <v>42588</v>
      </c>
      <c r="E36" s="2">
        <v>0.18915509259259258</v>
      </c>
      <c r="F36">
        <v>-700</v>
      </c>
      <c r="G36">
        <v>1604931252</v>
      </c>
      <c r="H36" t="s">
        <v>37</v>
      </c>
      <c r="I36" t="s">
        <v>38</v>
      </c>
      <c r="K36" t="s">
        <v>211</v>
      </c>
      <c r="L36" t="s">
        <v>40</v>
      </c>
      <c r="M36" t="s">
        <v>212</v>
      </c>
      <c r="N36" t="s">
        <v>41</v>
      </c>
      <c r="O36" t="s">
        <v>213</v>
      </c>
      <c r="P36">
        <v>13</v>
      </c>
      <c r="Q36">
        <v>181</v>
      </c>
      <c r="R36">
        <v>214</v>
      </c>
      <c r="S36" t="s">
        <v>48</v>
      </c>
      <c r="T36" t="s">
        <v>41</v>
      </c>
      <c r="U36" t="s">
        <v>214</v>
      </c>
      <c r="V36" t="b">
        <v>0</v>
      </c>
      <c r="X36">
        <v>1</v>
      </c>
      <c r="Y36" t="s">
        <v>215</v>
      </c>
      <c r="AF36" t="s">
        <v>41</v>
      </c>
    </row>
    <row r="37" spans="1:32" x14ac:dyDescent="0.2">
      <c r="A37">
        <v>7.6169063896222106E+17</v>
      </c>
      <c r="B37">
        <v>7.6169063896222106E+17</v>
      </c>
      <c r="C37" t="s">
        <v>216</v>
      </c>
      <c r="D37" s="1">
        <v>42587</v>
      </c>
      <c r="E37" s="2">
        <v>0.6871990740740741</v>
      </c>
      <c r="F37">
        <v>-700</v>
      </c>
      <c r="G37">
        <v>1604931252</v>
      </c>
      <c r="H37" t="s">
        <v>37</v>
      </c>
      <c r="I37" t="s">
        <v>38</v>
      </c>
      <c r="K37" t="s">
        <v>217</v>
      </c>
      <c r="L37" t="s">
        <v>40</v>
      </c>
      <c r="M37" t="s">
        <v>212</v>
      </c>
      <c r="N37" t="s">
        <v>41</v>
      </c>
      <c r="O37" t="s">
        <v>218</v>
      </c>
      <c r="P37">
        <v>20</v>
      </c>
      <c r="Q37">
        <v>75</v>
      </c>
      <c r="R37">
        <v>145</v>
      </c>
      <c r="S37" t="s">
        <v>219</v>
      </c>
      <c r="T37" t="s">
        <v>41</v>
      </c>
      <c r="U37" t="s">
        <v>220</v>
      </c>
      <c r="V37" t="b">
        <v>0</v>
      </c>
      <c r="X37">
        <v>1</v>
      </c>
      <c r="Y37" t="s">
        <v>221</v>
      </c>
      <c r="AF37" t="s">
        <v>41</v>
      </c>
    </row>
    <row r="38" spans="1:32" x14ac:dyDescent="0.2">
      <c r="A38">
        <v>7.6156565853876595E+17</v>
      </c>
      <c r="B38">
        <v>7.6156565853876595E+17</v>
      </c>
      <c r="C38" t="s">
        <v>222</v>
      </c>
      <c r="D38" s="1">
        <v>42587</v>
      </c>
      <c r="E38" s="2">
        <v>0.34231481481481479</v>
      </c>
      <c r="F38">
        <v>-700</v>
      </c>
      <c r="G38">
        <v>1604931252</v>
      </c>
      <c r="H38" t="s">
        <v>37</v>
      </c>
      <c r="I38" t="s">
        <v>38</v>
      </c>
      <c r="K38" t="s">
        <v>223</v>
      </c>
      <c r="L38" t="s">
        <v>40</v>
      </c>
      <c r="M38" t="s">
        <v>224</v>
      </c>
      <c r="N38" t="s">
        <v>225</v>
      </c>
      <c r="O38" t="s">
        <v>41</v>
      </c>
      <c r="P38">
        <v>3</v>
      </c>
      <c r="Q38">
        <v>15</v>
      </c>
      <c r="R38">
        <v>16</v>
      </c>
      <c r="S38" t="s">
        <v>41</v>
      </c>
      <c r="T38" t="s">
        <v>41</v>
      </c>
      <c r="U38" t="s">
        <v>226</v>
      </c>
      <c r="V38" t="b">
        <v>0</v>
      </c>
      <c r="W38" t="s">
        <v>227</v>
      </c>
      <c r="X38">
        <v>0</v>
      </c>
      <c r="AF38" t="s">
        <v>41</v>
      </c>
    </row>
    <row r="39" spans="1:32" x14ac:dyDescent="0.2">
      <c r="A39">
        <v>7.6156167691528602E+17</v>
      </c>
      <c r="B39">
        <v>7.6155902054931597E+17</v>
      </c>
      <c r="C39" t="s">
        <v>228</v>
      </c>
      <c r="D39" s="1">
        <v>42587</v>
      </c>
      <c r="E39" s="2">
        <v>0.33133101851851854</v>
      </c>
      <c r="F39">
        <v>-700</v>
      </c>
      <c r="G39">
        <v>1604931252</v>
      </c>
      <c r="H39" t="s">
        <v>37</v>
      </c>
      <c r="I39" t="s">
        <v>38</v>
      </c>
      <c r="K39" t="s">
        <v>229</v>
      </c>
      <c r="L39" t="s">
        <v>40</v>
      </c>
      <c r="M39" t="s">
        <v>41</v>
      </c>
      <c r="N39" t="s">
        <v>230</v>
      </c>
      <c r="O39" t="s">
        <v>41</v>
      </c>
      <c r="P39">
        <v>1</v>
      </c>
      <c r="Q39">
        <v>0</v>
      </c>
      <c r="R39">
        <v>0</v>
      </c>
      <c r="S39" t="s">
        <v>41</v>
      </c>
      <c r="T39" t="s">
        <v>41</v>
      </c>
      <c r="U39" t="s">
        <v>231</v>
      </c>
      <c r="V39" t="b">
        <v>0</v>
      </c>
      <c r="X39">
        <v>0</v>
      </c>
      <c r="AF39" t="s">
        <v>41</v>
      </c>
    </row>
    <row r="40" spans="1:32" x14ac:dyDescent="0.2">
      <c r="A40">
        <v>7.6135312715303706E+17</v>
      </c>
      <c r="B40">
        <v>7.6135312715303706E+17</v>
      </c>
      <c r="C40" t="s">
        <v>232</v>
      </c>
      <c r="D40" s="1">
        <v>42586</v>
      </c>
      <c r="E40" s="2">
        <v>0.75584490740740751</v>
      </c>
      <c r="F40">
        <v>-700</v>
      </c>
      <c r="G40">
        <v>1604931252</v>
      </c>
      <c r="H40" t="s">
        <v>37</v>
      </c>
      <c r="I40" t="s">
        <v>38</v>
      </c>
      <c r="K40" t="s">
        <v>233</v>
      </c>
      <c r="L40" t="s">
        <v>40</v>
      </c>
      <c r="M40" t="s">
        <v>41</v>
      </c>
      <c r="N40" t="s">
        <v>234</v>
      </c>
      <c r="O40" t="s">
        <v>41</v>
      </c>
      <c r="P40">
        <v>15</v>
      </c>
      <c r="Q40">
        <v>435</v>
      </c>
      <c r="R40">
        <v>202</v>
      </c>
      <c r="S40" t="s">
        <v>41</v>
      </c>
      <c r="T40" t="s">
        <v>41</v>
      </c>
      <c r="U40" t="s">
        <v>235</v>
      </c>
      <c r="V40" t="b">
        <v>0</v>
      </c>
      <c r="X40">
        <v>0</v>
      </c>
      <c r="AF40" t="s">
        <v>41</v>
      </c>
    </row>
    <row r="41" spans="1:32" x14ac:dyDescent="0.2">
      <c r="A41">
        <v>7.6052660341995494E+17</v>
      </c>
      <c r="B41">
        <v>7.6052660341995494E+17</v>
      </c>
      <c r="C41" t="s">
        <v>236</v>
      </c>
      <c r="D41" s="1">
        <v>42584</v>
      </c>
      <c r="E41" s="2">
        <v>0.47506944444444449</v>
      </c>
      <c r="F41">
        <v>-700</v>
      </c>
      <c r="G41">
        <v>1604931252</v>
      </c>
      <c r="H41" t="s">
        <v>37</v>
      </c>
      <c r="I41" t="s">
        <v>38</v>
      </c>
      <c r="K41" t="s">
        <v>237</v>
      </c>
      <c r="L41" t="s">
        <v>40</v>
      </c>
      <c r="M41" t="s">
        <v>41</v>
      </c>
      <c r="N41" t="s">
        <v>238</v>
      </c>
      <c r="O41" t="s">
        <v>41</v>
      </c>
      <c r="P41">
        <v>17</v>
      </c>
      <c r="Q41">
        <v>134</v>
      </c>
      <c r="R41">
        <v>189</v>
      </c>
      <c r="S41" t="s">
        <v>239</v>
      </c>
      <c r="T41" t="s">
        <v>41</v>
      </c>
      <c r="U41" t="s">
        <v>240</v>
      </c>
      <c r="V41" t="b">
        <v>0</v>
      </c>
      <c r="W41">
        <v>0</v>
      </c>
      <c r="X41">
        <v>0</v>
      </c>
      <c r="AF41" t="s">
        <v>41</v>
      </c>
    </row>
    <row r="42" spans="1:32" x14ac:dyDescent="0.2">
      <c r="A42">
        <v>7.6037626893199296E+17</v>
      </c>
      <c r="B42">
        <v>7.6025638540161805E+17</v>
      </c>
      <c r="C42" t="s">
        <v>241</v>
      </c>
      <c r="D42" s="1">
        <v>42584</v>
      </c>
      <c r="E42" s="2">
        <v>6.0231481481481476E-2</v>
      </c>
      <c r="F42">
        <v>-700</v>
      </c>
      <c r="G42">
        <v>1604931252</v>
      </c>
      <c r="H42" t="s">
        <v>37</v>
      </c>
      <c r="I42" t="s">
        <v>38</v>
      </c>
      <c r="K42" t="s">
        <v>242</v>
      </c>
      <c r="L42" t="s">
        <v>40</v>
      </c>
      <c r="M42" t="s">
        <v>41</v>
      </c>
      <c r="N42" t="s">
        <v>41</v>
      </c>
      <c r="O42" t="s">
        <v>41</v>
      </c>
      <c r="P42">
        <v>1</v>
      </c>
      <c r="Q42">
        <v>0</v>
      </c>
      <c r="R42">
        <v>3</v>
      </c>
      <c r="S42" t="s">
        <v>41</v>
      </c>
      <c r="T42" t="s">
        <v>41</v>
      </c>
      <c r="U42" t="s">
        <v>243</v>
      </c>
      <c r="V42" t="b">
        <v>0</v>
      </c>
      <c r="X42">
        <v>0</v>
      </c>
      <c r="AF42" t="s">
        <v>244</v>
      </c>
    </row>
    <row r="43" spans="1:32" x14ac:dyDescent="0.2">
      <c r="A43">
        <v>7.5986974557543194E+17</v>
      </c>
      <c r="B43">
        <v>7.5986974557543194E+17</v>
      </c>
      <c r="C43" t="s">
        <v>245</v>
      </c>
      <c r="D43" s="1">
        <v>42582</v>
      </c>
      <c r="E43" s="2">
        <v>0.66248842592592594</v>
      </c>
      <c r="F43">
        <v>-700</v>
      </c>
      <c r="G43">
        <v>1604931252</v>
      </c>
      <c r="H43" t="s">
        <v>37</v>
      </c>
      <c r="I43" t="s">
        <v>38</v>
      </c>
      <c r="K43" t="s">
        <v>246</v>
      </c>
      <c r="L43" t="s">
        <v>40</v>
      </c>
      <c r="M43" t="s">
        <v>41</v>
      </c>
      <c r="N43" t="s">
        <v>247</v>
      </c>
      <c r="O43" t="s">
        <v>41</v>
      </c>
      <c r="P43">
        <v>10</v>
      </c>
      <c r="Q43">
        <v>66</v>
      </c>
      <c r="R43">
        <v>59</v>
      </c>
      <c r="S43" t="s">
        <v>207</v>
      </c>
      <c r="T43" t="s">
        <v>41</v>
      </c>
      <c r="U43" t="s">
        <v>248</v>
      </c>
      <c r="V43" t="b">
        <v>0</v>
      </c>
      <c r="X43">
        <v>0</v>
      </c>
      <c r="AF43" t="s">
        <v>41</v>
      </c>
    </row>
    <row r="44" spans="1:32" x14ac:dyDescent="0.2">
      <c r="A44">
        <v>7.5898647066529702E+17</v>
      </c>
      <c r="B44">
        <v>7.5898647066529702E+17</v>
      </c>
      <c r="C44" t="s">
        <v>249</v>
      </c>
      <c r="D44" s="1">
        <v>42580</v>
      </c>
      <c r="E44" s="2">
        <v>0.22511574074074073</v>
      </c>
      <c r="F44">
        <v>-700</v>
      </c>
      <c r="G44">
        <v>1604931252</v>
      </c>
      <c r="H44" t="s">
        <v>37</v>
      </c>
      <c r="I44" t="s">
        <v>38</v>
      </c>
      <c r="K44" t="s">
        <v>250</v>
      </c>
      <c r="L44" t="s">
        <v>40</v>
      </c>
      <c r="M44" t="s">
        <v>41</v>
      </c>
      <c r="N44" t="s">
        <v>41</v>
      </c>
      <c r="O44" t="s">
        <v>251</v>
      </c>
      <c r="P44">
        <v>39</v>
      </c>
      <c r="Q44">
        <v>418</v>
      </c>
      <c r="R44">
        <v>606</v>
      </c>
      <c r="S44" t="s">
        <v>252</v>
      </c>
      <c r="T44" t="s">
        <v>41</v>
      </c>
      <c r="U44" t="s">
        <v>253</v>
      </c>
      <c r="V44" t="b">
        <v>0</v>
      </c>
      <c r="X44">
        <v>1</v>
      </c>
      <c r="Y44" t="s">
        <v>254</v>
      </c>
      <c r="AF44" t="s">
        <v>41</v>
      </c>
    </row>
    <row r="45" spans="1:32" x14ac:dyDescent="0.2">
      <c r="A45">
        <v>7.5898271717847002E+17</v>
      </c>
      <c r="B45">
        <v>7.5898271717847002E+17</v>
      </c>
      <c r="C45" t="s">
        <v>255</v>
      </c>
      <c r="D45" s="1">
        <v>42580</v>
      </c>
      <c r="E45" s="2">
        <v>0.21475694444444446</v>
      </c>
      <c r="F45">
        <v>-700</v>
      </c>
      <c r="G45">
        <v>1604931252</v>
      </c>
      <c r="H45" t="s">
        <v>37</v>
      </c>
      <c r="I45" t="s">
        <v>38</v>
      </c>
      <c r="K45" t="s">
        <v>256</v>
      </c>
      <c r="L45" t="s">
        <v>40</v>
      </c>
      <c r="M45" t="s">
        <v>41</v>
      </c>
      <c r="N45" t="s">
        <v>257</v>
      </c>
      <c r="O45" t="s">
        <v>258</v>
      </c>
      <c r="P45">
        <v>27</v>
      </c>
      <c r="Q45">
        <v>223</v>
      </c>
      <c r="R45">
        <v>312</v>
      </c>
      <c r="S45" t="s">
        <v>259</v>
      </c>
      <c r="T45" t="s">
        <v>41</v>
      </c>
      <c r="U45" t="s">
        <v>260</v>
      </c>
      <c r="V45" t="b">
        <v>0</v>
      </c>
      <c r="X45">
        <v>1</v>
      </c>
      <c r="Y45" t="s">
        <v>261</v>
      </c>
      <c r="AF45" t="s">
        <v>41</v>
      </c>
    </row>
    <row r="46" spans="1:32" x14ac:dyDescent="0.2">
      <c r="A46">
        <v>7.5777586220900698E+17</v>
      </c>
      <c r="B46">
        <v>7.5777586220900698E+17</v>
      </c>
      <c r="C46" t="s">
        <v>262</v>
      </c>
      <c r="D46" s="1">
        <v>42576</v>
      </c>
      <c r="E46" s="2">
        <v>0.88447916666666659</v>
      </c>
      <c r="F46">
        <v>-700</v>
      </c>
      <c r="G46">
        <v>1604931252</v>
      </c>
      <c r="H46" t="s">
        <v>37</v>
      </c>
      <c r="I46" t="s">
        <v>38</v>
      </c>
      <c r="K46" t="s">
        <v>263</v>
      </c>
      <c r="L46" t="s">
        <v>137</v>
      </c>
      <c r="M46" t="s">
        <v>41</v>
      </c>
      <c r="N46" t="s">
        <v>264</v>
      </c>
      <c r="O46" t="s">
        <v>41</v>
      </c>
      <c r="P46">
        <v>11</v>
      </c>
      <c r="Q46">
        <v>217</v>
      </c>
      <c r="R46">
        <v>297</v>
      </c>
      <c r="S46" t="s">
        <v>265</v>
      </c>
      <c r="T46" t="s">
        <v>41</v>
      </c>
      <c r="U46" t="s">
        <v>266</v>
      </c>
      <c r="V46" t="b">
        <v>0</v>
      </c>
      <c r="W46" t="s">
        <v>267</v>
      </c>
      <c r="X46">
        <v>0</v>
      </c>
      <c r="AF46" t="s">
        <v>41</v>
      </c>
    </row>
    <row r="47" spans="1:32" x14ac:dyDescent="0.2">
      <c r="A47">
        <v>7.5772385910145395E+17</v>
      </c>
      <c r="B47">
        <v>7.5772385910145395E+17</v>
      </c>
      <c r="C47" t="s">
        <v>268</v>
      </c>
      <c r="D47" s="1">
        <v>42576</v>
      </c>
      <c r="E47" s="2">
        <v>0.74097222222222225</v>
      </c>
      <c r="F47">
        <v>-700</v>
      </c>
      <c r="G47">
        <v>1604931252</v>
      </c>
      <c r="H47" t="s">
        <v>37</v>
      </c>
      <c r="I47" t="s">
        <v>38</v>
      </c>
      <c r="K47" t="s">
        <v>269</v>
      </c>
      <c r="L47" t="s">
        <v>40</v>
      </c>
      <c r="M47" t="s">
        <v>41</v>
      </c>
      <c r="N47" t="s">
        <v>41</v>
      </c>
      <c r="O47" t="s">
        <v>41</v>
      </c>
      <c r="P47">
        <v>5</v>
      </c>
      <c r="Q47">
        <v>35</v>
      </c>
      <c r="R47">
        <v>61</v>
      </c>
      <c r="S47" t="s">
        <v>270</v>
      </c>
      <c r="T47" t="s">
        <v>41</v>
      </c>
      <c r="U47" t="s">
        <v>271</v>
      </c>
      <c r="V47" t="b">
        <v>0</v>
      </c>
      <c r="X47">
        <v>0</v>
      </c>
      <c r="AF47" t="s">
        <v>41</v>
      </c>
    </row>
    <row r="48" spans="1:32" x14ac:dyDescent="0.2">
      <c r="A48">
        <v>7.5772361712786202E+17</v>
      </c>
      <c r="B48">
        <v>7.5772361712786202E+17</v>
      </c>
      <c r="C48" t="s">
        <v>272</v>
      </c>
      <c r="D48" s="1">
        <v>42576</v>
      </c>
      <c r="E48" s="2">
        <v>0.740300925925926</v>
      </c>
      <c r="F48">
        <v>-700</v>
      </c>
      <c r="G48">
        <v>1604931252</v>
      </c>
      <c r="H48" t="s">
        <v>37</v>
      </c>
      <c r="I48" t="s">
        <v>38</v>
      </c>
      <c r="K48" t="s">
        <v>273</v>
      </c>
      <c r="L48" t="s">
        <v>40</v>
      </c>
      <c r="M48" t="s">
        <v>274</v>
      </c>
      <c r="N48" t="s">
        <v>41</v>
      </c>
      <c r="O48" t="s">
        <v>41</v>
      </c>
      <c r="P48">
        <v>6</v>
      </c>
      <c r="Q48">
        <v>43</v>
      </c>
      <c r="R48">
        <v>117</v>
      </c>
      <c r="S48" t="s">
        <v>48</v>
      </c>
      <c r="T48" t="s">
        <v>41</v>
      </c>
      <c r="U48" t="s">
        <v>275</v>
      </c>
      <c r="V48" t="b">
        <v>0</v>
      </c>
      <c r="X48">
        <v>0</v>
      </c>
      <c r="AF48" t="s">
        <v>41</v>
      </c>
    </row>
    <row r="49" spans="1:32" x14ac:dyDescent="0.2">
      <c r="A49">
        <v>7.5644916488033805E+17</v>
      </c>
      <c r="B49">
        <v>7.5644916488033805E+17</v>
      </c>
      <c r="C49" t="s">
        <v>276</v>
      </c>
      <c r="D49" s="1">
        <v>42573</v>
      </c>
      <c r="E49" s="2">
        <v>0.22348379629629631</v>
      </c>
      <c r="F49">
        <v>-700</v>
      </c>
      <c r="G49">
        <v>1604931252</v>
      </c>
      <c r="H49" t="s">
        <v>37</v>
      </c>
      <c r="I49" t="s">
        <v>38</v>
      </c>
      <c r="K49" t="s">
        <v>277</v>
      </c>
      <c r="L49" t="s">
        <v>40</v>
      </c>
      <c r="M49" t="s">
        <v>41</v>
      </c>
      <c r="N49" t="s">
        <v>278</v>
      </c>
      <c r="O49" t="s">
        <v>41</v>
      </c>
      <c r="P49">
        <v>14</v>
      </c>
      <c r="Q49">
        <v>25</v>
      </c>
      <c r="R49">
        <v>25</v>
      </c>
      <c r="S49" t="s">
        <v>279</v>
      </c>
      <c r="T49" t="s">
        <v>41</v>
      </c>
      <c r="U49" t="s">
        <v>280</v>
      </c>
      <c r="V49" t="b">
        <v>0</v>
      </c>
      <c r="X49">
        <v>0</v>
      </c>
      <c r="AF49" t="s">
        <v>41</v>
      </c>
    </row>
    <row r="50" spans="1:32" x14ac:dyDescent="0.2">
      <c r="A50">
        <v>7.56448806351216E+17</v>
      </c>
      <c r="B50">
        <v>7.56448806351216E+17</v>
      </c>
      <c r="C50" t="s">
        <v>281</v>
      </c>
      <c r="D50" s="1">
        <v>42573</v>
      </c>
      <c r="E50" s="2">
        <v>0.2225</v>
      </c>
      <c r="F50">
        <v>-700</v>
      </c>
      <c r="G50">
        <v>1604931252</v>
      </c>
      <c r="H50" t="s">
        <v>37</v>
      </c>
      <c r="I50" t="s">
        <v>38</v>
      </c>
      <c r="K50" t="s">
        <v>282</v>
      </c>
      <c r="L50" t="s">
        <v>40</v>
      </c>
      <c r="M50" t="s">
        <v>41</v>
      </c>
      <c r="N50" t="s">
        <v>41</v>
      </c>
      <c r="O50" t="s">
        <v>41</v>
      </c>
      <c r="P50">
        <v>45</v>
      </c>
      <c r="Q50">
        <v>66</v>
      </c>
      <c r="R50">
        <v>206</v>
      </c>
      <c r="S50" t="s">
        <v>259</v>
      </c>
      <c r="T50" t="s">
        <v>41</v>
      </c>
      <c r="U50" t="s">
        <v>283</v>
      </c>
      <c r="V50" t="b">
        <v>0</v>
      </c>
      <c r="X50">
        <v>0</v>
      </c>
      <c r="AF50" t="s">
        <v>41</v>
      </c>
    </row>
    <row r="51" spans="1:32" x14ac:dyDescent="0.2">
      <c r="A51">
        <v>7.5630420489806195E+17</v>
      </c>
      <c r="B51">
        <v>7.5630420489806195E+17</v>
      </c>
      <c r="C51" t="s">
        <v>284</v>
      </c>
      <c r="D51" s="1">
        <v>42572</v>
      </c>
      <c r="E51" s="2">
        <v>0.82347222222222216</v>
      </c>
      <c r="F51">
        <v>-700</v>
      </c>
      <c r="G51">
        <v>1604931252</v>
      </c>
      <c r="H51" t="s">
        <v>37</v>
      </c>
      <c r="I51" t="s">
        <v>38</v>
      </c>
      <c r="K51" t="s">
        <v>285</v>
      </c>
      <c r="L51" t="s">
        <v>40</v>
      </c>
      <c r="M51" t="s">
        <v>41</v>
      </c>
      <c r="N51" t="s">
        <v>286</v>
      </c>
      <c r="O51" t="s">
        <v>41</v>
      </c>
      <c r="P51">
        <v>21</v>
      </c>
      <c r="Q51">
        <v>251</v>
      </c>
      <c r="R51">
        <v>195</v>
      </c>
      <c r="S51" t="s">
        <v>259</v>
      </c>
      <c r="T51" t="s">
        <v>41</v>
      </c>
      <c r="U51" t="s">
        <v>287</v>
      </c>
      <c r="V51" t="b">
        <v>0</v>
      </c>
      <c r="X51">
        <v>0</v>
      </c>
      <c r="AF51" t="s">
        <v>41</v>
      </c>
    </row>
    <row r="52" spans="1:32" x14ac:dyDescent="0.2">
      <c r="A52">
        <v>7.5620178904993702E+17</v>
      </c>
      <c r="B52">
        <v>7.5620178904993702E+17</v>
      </c>
      <c r="C52" t="s">
        <v>288</v>
      </c>
      <c r="D52" s="1">
        <v>42572</v>
      </c>
      <c r="E52" s="2">
        <v>0.54085648148148147</v>
      </c>
      <c r="F52">
        <v>-700</v>
      </c>
      <c r="G52">
        <v>1604931252</v>
      </c>
      <c r="H52" t="s">
        <v>37</v>
      </c>
      <c r="I52" t="s">
        <v>38</v>
      </c>
      <c r="K52" t="s">
        <v>289</v>
      </c>
      <c r="L52" t="s">
        <v>40</v>
      </c>
      <c r="M52" t="s">
        <v>41</v>
      </c>
      <c r="N52" t="s">
        <v>290</v>
      </c>
      <c r="O52" t="s">
        <v>41</v>
      </c>
      <c r="P52">
        <v>21</v>
      </c>
      <c r="Q52">
        <v>48</v>
      </c>
      <c r="R52">
        <v>51</v>
      </c>
      <c r="S52" t="s">
        <v>259</v>
      </c>
      <c r="T52" t="s">
        <v>41</v>
      </c>
      <c r="U52" t="s">
        <v>291</v>
      </c>
      <c r="V52" t="b">
        <v>0</v>
      </c>
      <c r="X52">
        <v>0</v>
      </c>
      <c r="AF52" t="s">
        <v>41</v>
      </c>
    </row>
    <row r="53" spans="1:32" x14ac:dyDescent="0.2">
      <c r="A53">
        <v>7.56200919377776E+17</v>
      </c>
      <c r="B53">
        <v>7.56200919377776E+17</v>
      </c>
      <c r="C53" t="s">
        <v>292</v>
      </c>
      <c r="D53" s="1">
        <v>42572</v>
      </c>
      <c r="E53" s="2">
        <v>0.53846064814814809</v>
      </c>
      <c r="F53">
        <v>-700</v>
      </c>
      <c r="G53">
        <v>1604931252</v>
      </c>
      <c r="H53" t="s">
        <v>37</v>
      </c>
      <c r="I53" t="s">
        <v>38</v>
      </c>
      <c r="K53" t="s">
        <v>293</v>
      </c>
      <c r="L53" t="s">
        <v>40</v>
      </c>
      <c r="M53" t="s">
        <v>41</v>
      </c>
      <c r="N53" t="s">
        <v>290</v>
      </c>
      <c r="O53" t="s">
        <v>41</v>
      </c>
      <c r="P53">
        <v>3</v>
      </c>
      <c r="Q53">
        <v>27</v>
      </c>
      <c r="R53">
        <v>32</v>
      </c>
      <c r="S53" t="s">
        <v>259</v>
      </c>
      <c r="T53" t="s">
        <v>41</v>
      </c>
      <c r="U53" t="s">
        <v>294</v>
      </c>
      <c r="V53" t="b">
        <v>0</v>
      </c>
      <c r="X53">
        <v>0</v>
      </c>
      <c r="AF53" t="s">
        <v>41</v>
      </c>
    </row>
    <row r="54" spans="1:32" x14ac:dyDescent="0.2">
      <c r="A54">
        <v>7.5616248548550605E+17</v>
      </c>
      <c r="B54">
        <v>7.5616248548550605E+17</v>
      </c>
      <c r="C54" t="s">
        <v>295</v>
      </c>
      <c r="D54" s="1">
        <v>42572</v>
      </c>
      <c r="E54" s="2">
        <v>0.43240740740740741</v>
      </c>
      <c r="F54">
        <v>-700</v>
      </c>
      <c r="G54">
        <v>1604931252</v>
      </c>
      <c r="H54" t="s">
        <v>37</v>
      </c>
      <c r="I54" t="s">
        <v>38</v>
      </c>
      <c r="K54" t="s">
        <v>296</v>
      </c>
      <c r="L54" t="s">
        <v>137</v>
      </c>
      <c r="M54" t="s">
        <v>41</v>
      </c>
      <c r="N54" t="s">
        <v>41</v>
      </c>
      <c r="O54" t="s">
        <v>297</v>
      </c>
      <c r="P54">
        <v>20</v>
      </c>
      <c r="Q54">
        <v>72</v>
      </c>
      <c r="R54">
        <v>87</v>
      </c>
      <c r="S54" t="s">
        <v>298</v>
      </c>
      <c r="T54" t="s">
        <v>41</v>
      </c>
      <c r="U54" t="s">
        <v>299</v>
      </c>
      <c r="V54" t="b">
        <v>0</v>
      </c>
      <c r="X54">
        <v>1</v>
      </c>
      <c r="Y54" t="s">
        <v>300</v>
      </c>
      <c r="AF54" t="s">
        <v>41</v>
      </c>
    </row>
    <row r="55" spans="1:32" x14ac:dyDescent="0.2">
      <c r="A55">
        <v>7.5616148226666394E+17</v>
      </c>
      <c r="B55">
        <v>7.5616148226666394E+17</v>
      </c>
      <c r="C55" t="s">
        <v>301</v>
      </c>
      <c r="D55" s="1">
        <v>42572</v>
      </c>
      <c r="E55" s="2">
        <v>0.42962962962962964</v>
      </c>
      <c r="F55">
        <v>-700</v>
      </c>
      <c r="G55">
        <v>1604931252</v>
      </c>
      <c r="H55" t="s">
        <v>37</v>
      </c>
      <c r="I55" t="s">
        <v>38</v>
      </c>
      <c r="K55" t="s">
        <v>302</v>
      </c>
      <c r="L55" t="s">
        <v>137</v>
      </c>
      <c r="M55" t="s">
        <v>41</v>
      </c>
      <c r="N55" t="s">
        <v>41</v>
      </c>
      <c r="O55" t="s">
        <v>41</v>
      </c>
      <c r="P55">
        <v>0</v>
      </c>
      <c r="Q55">
        <v>76</v>
      </c>
      <c r="R55">
        <v>80</v>
      </c>
      <c r="S55" t="s">
        <v>303</v>
      </c>
      <c r="T55" t="s">
        <v>41</v>
      </c>
      <c r="U55" t="s">
        <v>304</v>
      </c>
      <c r="V55" t="b">
        <v>0</v>
      </c>
      <c r="X55">
        <v>0</v>
      </c>
      <c r="AF55" t="s">
        <v>41</v>
      </c>
    </row>
    <row r="56" spans="1:32" x14ac:dyDescent="0.2">
      <c r="A56">
        <v>7.5594814122915802E+17</v>
      </c>
      <c r="B56">
        <v>7.5594814122915802E+17</v>
      </c>
      <c r="C56" t="s">
        <v>305</v>
      </c>
      <c r="D56" s="1">
        <v>42571</v>
      </c>
      <c r="E56" s="2">
        <v>0.84092592592592597</v>
      </c>
      <c r="F56">
        <v>-700</v>
      </c>
      <c r="G56">
        <v>1604931252</v>
      </c>
      <c r="H56" t="s">
        <v>37</v>
      </c>
      <c r="I56" t="s">
        <v>38</v>
      </c>
      <c r="K56" t="s">
        <v>306</v>
      </c>
      <c r="L56" t="s">
        <v>40</v>
      </c>
      <c r="M56" t="s">
        <v>307</v>
      </c>
      <c r="N56" t="s">
        <v>41</v>
      </c>
      <c r="O56" t="s">
        <v>41</v>
      </c>
      <c r="P56">
        <v>1</v>
      </c>
      <c r="Q56">
        <v>43</v>
      </c>
      <c r="R56">
        <v>57</v>
      </c>
      <c r="S56" t="s">
        <v>259</v>
      </c>
      <c r="T56" t="s">
        <v>41</v>
      </c>
      <c r="U56" t="s">
        <v>308</v>
      </c>
      <c r="V56" t="b">
        <v>0</v>
      </c>
      <c r="X56">
        <v>0</v>
      </c>
      <c r="AF56" t="s">
        <v>41</v>
      </c>
    </row>
    <row r="57" spans="1:32" x14ac:dyDescent="0.2">
      <c r="A57">
        <v>7.5590267200846605E+17</v>
      </c>
      <c r="B57">
        <v>7.5590267200846605E+17</v>
      </c>
      <c r="C57" t="s">
        <v>309</v>
      </c>
      <c r="D57" s="1">
        <v>42571</v>
      </c>
      <c r="E57" s="2">
        <v>0.71545138888888893</v>
      </c>
      <c r="F57">
        <v>-700</v>
      </c>
      <c r="G57">
        <v>1604931252</v>
      </c>
      <c r="H57" t="s">
        <v>37</v>
      </c>
      <c r="I57" t="s">
        <v>38</v>
      </c>
      <c r="K57" t="s">
        <v>310</v>
      </c>
      <c r="L57" t="s">
        <v>40</v>
      </c>
      <c r="M57" t="s">
        <v>41</v>
      </c>
      <c r="N57" t="s">
        <v>311</v>
      </c>
      <c r="O57" t="s">
        <v>41</v>
      </c>
      <c r="P57">
        <v>7</v>
      </c>
      <c r="Q57">
        <v>11</v>
      </c>
      <c r="R57">
        <v>18</v>
      </c>
      <c r="S57" t="s">
        <v>259</v>
      </c>
      <c r="T57" t="s">
        <v>41</v>
      </c>
      <c r="U57" t="s">
        <v>312</v>
      </c>
      <c r="V57" t="b">
        <v>0</v>
      </c>
      <c r="W57" t="s">
        <v>313</v>
      </c>
      <c r="X57">
        <v>0</v>
      </c>
      <c r="AF57" t="s">
        <v>41</v>
      </c>
    </row>
    <row r="58" spans="1:32" x14ac:dyDescent="0.2">
      <c r="A58">
        <v>7.5589098872430106E+17</v>
      </c>
      <c r="B58">
        <v>7.5589098872430106E+17</v>
      </c>
      <c r="C58" t="s">
        <v>314</v>
      </c>
      <c r="D58" s="1">
        <v>42571</v>
      </c>
      <c r="E58" s="2">
        <v>0.68321759259259263</v>
      </c>
      <c r="F58">
        <v>-700</v>
      </c>
      <c r="G58">
        <v>1604931252</v>
      </c>
      <c r="H58" t="s">
        <v>37</v>
      </c>
      <c r="I58" t="s">
        <v>38</v>
      </c>
      <c r="K58" t="s">
        <v>315</v>
      </c>
      <c r="L58" t="s">
        <v>40</v>
      </c>
      <c r="M58" t="s">
        <v>41</v>
      </c>
      <c r="N58" t="s">
        <v>290</v>
      </c>
      <c r="O58" t="s">
        <v>41</v>
      </c>
      <c r="P58">
        <v>10</v>
      </c>
      <c r="Q58">
        <v>32</v>
      </c>
      <c r="R58">
        <v>43</v>
      </c>
      <c r="S58" t="s">
        <v>316</v>
      </c>
      <c r="T58" t="s">
        <v>41</v>
      </c>
      <c r="U58" t="s">
        <v>317</v>
      </c>
      <c r="V58" t="b">
        <v>0</v>
      </c>
      <c r="X58">
        <v>0</v>
      </c>
      <c r="AF58" t="s">
        <v>41</v>
      </c>
    </row>
    <row r="59" spans="1:32" x14ac:dyDescent="0.2">
      <c r="A59">
        <v>7.5589068753132301E+17</v>
      </c>
      <c r="B59">
        <v>7.5589068753132301E+17</v>
      </c>
      <c r="C59" t="s">
        <v>318</v>
      </c>
      <c r="D59" s="1">
        <v>42571</v>
      </c>
      <c r="E59" s="2">
        <v>0.68238425925925927</v>
      </c>
      <c r="F59">
        <v>-700</v>
      </c>
      <c r="G59">
        <v>1604931252</v>
      </c>
      <c r="H59" t="s">
        <v>37</v>
      </c>
      <c r="I59" t="s">
        <v>38</v>
      </c>
      <c r="K59" t="s">
        <v>319</v>
      </c>
      <c r="L59" t="s">
        <v>40</v>
      </c>
      <c r="M59" t="s">
        <v>41</v>
      </c>
      <c r="N59" t="s">
        <v>290</v>
      </c>
      <c r="O59" t="s">
        <v>41</v>
      </c>
      <c r="P59">
        <v>19</v>
      </c>
      <c r="Q59">
        <v>52</v>
      </c>
      <c r="R59">
        <v>86</v>
      </c>
      <c r="S59" t="s">
        <v>41</v>
      </c>
      <c r="T59" t="s">
        <v>41</v>
      </c>
      <c r="U59" t="s">
        <v>320</v>
      </c>
      <c r="V59" t="b">
        <v>0</v>
      </c>
      <c r="X59">
        <v>0</v>
      </c>
      <c r="AF59" t="s">
        <v>41</v>
      </c>
    </row>
    <row r="60" spans="1:32" x14ac:dyDescent="0.2">
      <c r="A60">
        <v>7.5588937499518899E+17</v>
      </c>
      <c r="B60">
        <v>7.5588937499518899E+17</v>
      </c>
      <c r="C60" t="s">
        <v>321</v>
      </c>
      <c r="D60" s="1">
        <v>42571</v>
      </c>
      <c r="E60" s="2">
        <v>0.67876157407407411</v>
      </c>
      <c r="F60">
        <v>-700</v>
      </c>
      <c r="G60">
        <v>1604931252</v>
      </c>
      <c r="H60" t="s">
        <v>37</v>
      </c>
      <c r="I60" t="s">
        <v>38</v>
      </c>
      <c r="K60" t="s">
        <v>322</v>
      </c>
      <c r="L60" t="s">
        <v>137</v>
      </c>
      <c r="M60" t="s">
        <v>41</v>
      </c>
      <c r="N60" t="s">
        <v>323</v>
      </c>
      <c r="O60" t="s">
        <v>41</v>
      </c>
      <c r="P60">
        <v>4</v>
      </c>
      <c r="Q60">
        <v>17</v>
      </c>
      <c r="R60">
        <v>28</v>
      </c>
      <c r="S60" t="s">
        <v>41</v>
      </c>
      <c r="T60" t="s">
        <v>41</v>
      </c>
      <c r="U60" t="s">
        <v>324</v>
      </c>
      <c r="V60" t="b">
        <v>0</v>
      </c>
      <c r="W60" t="s">
        <v>325</v>
      </c>
      <c r="X60">
        <v>0</v>
      </c>
      <c r="AF60" t="s">
        <v>41</v>
      </c>
    </row>
    <row r="61" spans="1:32" x14ac:dyDescent="0.2">
      <c r="A61">
        <v>7.5588915184147597E+17</v>
      </c>
      <c r="B61">
        <v>7.5588915184147597E+17</v>
      </c>
      <c r="C61" t="s">
        <v>326</v>
      </c>
      <c r="D61" s="1">
        <v>42571</v>
      </c>
      <c r="E61" s="2">
        <v>0.67814814814814817</v>
      </c>
      <c r="F61">
        <v>-700</v>
      </c>
      <c r="G61">
        <v>1604931252</v>
      </c>
      <c r="H61" t="s">
        <v>37</v>
      </c>
      <c r="I61" t="s">
        <v>38</v>
      </c>
      <c r="K61" t="s">
        <v>327</v>
      </c>
      <c r="L61" t="s">
        <v>40</v>
      </c>
      <c r="M61" t="s">
        <v>41</v>
      </c>
      <c r="N61" t="s">
        <v>328</v>
      </c>
      <c r="O61" t="s">
        <v>41</v>
      </c>
      <c r="P61">
        <v>7</v>
      </c>
      <c r="Q61">
        <v>12</v>
      </c>
      <c r="R61">
        <v>28</v>
      </c>
      <c r="S61" t="s">
        <v>259</v>
      </c>
      <c r="T61" t="s">
        <v>41</v>
      </c>
      <c r="U61" t="s">
        <v>329</v>
      </c>
      <c r="V61" t="b">
        <v>0</v>
      </c>
      <c r="W61" t="s">
        <v>330</v>
      </c>
      <c r="X61">
        <v>0</v>
      </c>
      <c r="AF61" t="s">
        <v>41</v>
      </c>
    </row>
    <row r="62" spans="1:32" x14ac:dyDescent="0.2">
      <c r="A62">
        <v>7.5588666476601702E+17</v>
      </c>
      <c r="B62">
        <v>7.5588666476601702E+17</v>
      </c>
      <c r="C62" t="s">
        <v>331</v>
      </c>
      <c r="D62" s="1">
        <v>42571</v>
      </c>
      <c r="E62" s="2">
        <v>0.67128472222222213</v>
      </c>
      <c r="F62">
        <v>-700</v>
      </c>
      <c r="G62">
        <v>1604931252</v>
      </c>
      <c r="H62" t="s">
        <v>37</v>
      </c>
      <c r="I62" t="s">
        <v>38</v>
      </c>
      <c r="K62" t="s">
        <v>332</v>
      </c>
      <c r="L62" t="s">
        <v>40</v>
      </c>
      <c r="M62" t="s">
        <v>41</v>
      </c>
      <c r="N62" t="s">
        <v>290</v>
      </c>
      <c r="O62" t="s">
        <v>41</v>
      </c>
      <c r="P62">
        <v>1</v>
      </c>
      <c r="Q62">
        <v>44</v>
      </c>
      <c r="R62">
        <v>39</v>
      </c>
      <c r="S62" t="s">
        <v>259</v>
      </c>
      <c r="T62" t="s">
        <v>41</v>
      </c>
      <c r="U62" t="s">
        <v>333</v>
      </c>
      <c r="V62" t="b">
        <v>0</v>
      </c>
      <c r="X62">
        <v>0</v>
      </c>
      <c r="AF62" t="s">
        <v>41</v>
      </c>
    </row>
    <row r="63" spans="1:32" x14ac:dyDescent="0.2">
      <c r="A63">
        <v>7.5588582887058202E+17</v>
      </c>
      <c r="B63">
        <v>7.5588582887058202E+17</v>
      </c>
      <c r="C63" t="s">
        <v>334</v>
      </c>
      <c r="D63" s="1">
        <v>42571</v>
      </c>
      <c r="E63" s="2">
        <v>0.66896990740740747</v>
      </c>
      <c r="F63">
        <v>-700</v>
      </c>
      <c r="G63">
        <v>1604931252</v>
      </c>
      <c r="H63" t="s">
        <v>37</v>
      </c>
      <c r="I63" t="s">
        <v>38</v>
      </c>
      <c r="K63" t="s">
        <v>335</v>
      </c>
      <c r="L63" t="s">
        <v>40</v>
      </c>
      <c r="M63" t="s">
        <v>336</v>
      </c>
      <c r="N63" t="s">
        <v>337</v>
      </c>
      <c r="O63" t="s">
        <v>41</v>
      </c>
      <c r="P63">
        <v>3</v>
      </c>
      <c r="Q63">
        <v>39</v>
      </c>
      <c r="R63">
        <v>47</v>
      </c>
      <c r="S63" t="s">
        <v>41</v>
      </c>
      <c r="T63" t="s">
        <v>41</v>
      </c>
      <c r="U63" t="s">
        <v>338</v>
      </c>
      <c r="V63" t="b">
        <v>0</v>
      </c>
      <c r="X63">
        <v>0</v>
      </c>
      <c r="AF63" t="s">
        <v>41</v>
      </c>
    </row>
    <row r="64" spans="1:32" x14ac:dyDescent="0.2">
      <c r="A64">
        <v>7.5584261152545894E+17</v>
      </c>
      <c r="B64">
        <v>7.5584261152545894E+17</v>
      </c>
      <c r="C64" t="s">
        <v>339</v>
      </c>
      <c r="D64" s="1">
        <v>42571</v>
      </c>
      <c r="E64" s="2">
        <v>0.54972222222222222</v>
      </c>
      <c r="F64">
        <v>-700</v>
      </c>
      <c r="G64">
        <v>1604931252</v>
      </c>
      <c r="H64" t="s">
        <v>37</v>
      </c>
      <c r="I64" t="s">
        <v>38</v>
      </c>
      <c r="K64" t="s">
        <v>340</v>
      </c>
      <c r="L64" t="s">
        <v>40</v>
      </c>
      <c r="M64" t="s">
        <v>41</v>
      </c>
      <c r="N64" t="s">
        <v>341</v>
      </c>
      <c r="O64" t="s">
        <v>41</v>
      </c>
      <c r="P64">
        <v>24</v>
      </c>
      <c r="Q64">
        <v>44</v>
      </c>
      <c r="R64">
        <v>58</v>
      </c>
      <c r="S64" t="s">
        <v>259</v>
      </c>
      <c r="T64" t="s">
        <v>41</v>
      </c>
      <c r="U64" t="s">
        <v>342</v>
      </c>
      <c r="V64" t="b">
        <v>0</v>
      </c>
      <c r="W64" t="s">
        <v>343</v>
      </c>
      <c r="X64">
        <v>0</v>
      </c>
      <c r="AF64" t="s">
        <v>41</v>
      </c>
    </row>
    <row r="65" spans="1:32" x14ac:dyDescent="0.2">
      <c r="A65">
        <v>7.5584145223664794E+17</v>
      </c>
      <c r="B65">
        <v>7.5584145223664794E+17</v>
      </c>
      <c r="C65" t="s">
        <v>344</v>
      </c>
      <c r="D65" s="1">
        <v>42571</v>
      </c>
      <c r="E65" s="2">
        <v>0.54651620370370368</v>
      </c>
      <c r="F65">
        <v>-700</v>
      </c>
      <c r="G65">
        <v>1604931252</v>
      </c>
      <c r="H65" t="s">
        <v>37</v>
      </c>
      <c r="I65" t="s">
        <v>38</v>
      </c>
      <c r="K65" t="s">
        <v>345</v>
      </c>
      <c r="L65" t="s">
        <v>137</v>
      </c>
      <c r="M65" t="s">
        <v>41</v>
      </c>
      <c r="N65" t="s">
        <v>346</v>
      </c>
      <c r="O65" t="s">
        <v>41</v>
      </c>
      <c r="P65">
        <v>1</v>
      </c>
      <c r="Q65">
        <v>20</v>
      </c>
      <c r="R65">
        <v>18</v>
      </c>
      <c r="S65" t="s">
        <v>259</v>
      </c>
      <c r="T65" t="s">
        <v>41</v>
      </c>
      <c r="U65" t="s">
        <v>347</v>
      </c>
      <c r="V65" t="b">
        <v>0</v>
      </c>
      <c r="W65" t="s">
        <v>348</v>
      </c>
      <c r="X65">
        <v>0</v>
      </c>
      <c r="AF65" t="s">
        <v>41</v>
      </c>
    </row>
    <row r="66" spans="1:32" x14ac:dyDescent="0.2">
      <c r="A66">
        <v>7.5582493254674803E+17</v>
      </c>
      <c r="B66">
        <v>7.5582493254674803E+17</v>
      </c>
      <c r="C66" t="s">
        <v>349</v>
      </c>
      <c r="D66" s="1">
        <v>42571</v>
      </c>
      <c r="E66" s="2">
        <v>0.50093750000000004</v>
      </c>
      <c r="F66">
        <v>-700</v>
      </c>
      <c r="G66">
        <v>1604931252</v>
      </c>
      <c r="H66" t="s">
        <v>37</v>
      </c>
      <c r="I66" t="s">
        <v>38</v>
      </c>
      <c r="K66" t="s">
        <v>350</v>
      </c>
      <c r="L66" t="s">
        <v>40</v>
      </c>
      <c r="M66" t="s">
        <v>41</v>
      </c>
      <c r="N66" t="s">
        <v>41</v>
      </c>
      <c r="O66" t="s">
        <v>41</v>
      </c>
      <c r="P66">
        <v>18</v>
      </c>
      <c r="Q66">
        <v>127</v>
      </c>
      <c r="R66">
        <v>251</v>
      </c>
      <c r="S66" t="s">
        <v>259</v>
      </c>
      <c r="T66" t="s">
        <v>41</v>
      </c>
      <c r="U66" t="s">
        <v>351</v>
      </c>
      <c r="V66" t="b">
        <v>0</v>
      </c>
      <c r="X66">
        <v>0</v>
      </c>
      <c r="AF66" t="s">
        <v>41</v>
      </c>
    </row>
    <row r="67" spans="1:32" x14ac:dyDescent="0.2">
      <c r="A67">
        <v>7.5582426705324403E+17</v>
      </c>
      <c r="B67">
        <v>7.5582426705324403E+17</v>
      </c>
      <c r="C67" t="s">
        <v>352</v>
      </c>
      <c r="D67" s="1">
        <v>42571</v>
      </c>
      <c r="E67" s="2">
        <v>0.49909722222222225</v>
      </c>
      <c r="F67">
        <v>-700</v>
      </c>
      <c r="G67">
        <v>1604931252</v>
      </c>
      <c r="H67" t="s">
        <v>37</v>
      </c>
      <c r="I67" t="s">
        <v>38</v>
      </c>
      <c r="K67" t="s">
        <v>353</v>
      </c>
      <c r="L67" t="s">
        <v>40</v>
      </c>
      <c r="M67" t="s">
        <v>41</v>
      </c>
      <c r="N67" t="s">
        <v>41</v>
      </c>
      <c r="O67" t="s">
        <v>41</v>
      </c>
      <c r="P67">
        <v>18</v>
      </c>
      <c r="Q67">
        <v>250</v>
      </c>
      <c r="R67">
        <v>367</v>
      </c>
      <c r="S67" t="s">
        <v>354</v>
      </c>
      <c r="T67" t="s">
        <v>41</v>
      </c>
      <c r="U67" t="s">
        <v>355</v>
      </c>
      <c r="V67" t="b">
        <v>0</v>
      </c>
      <c r="X67">
        <v>0</v>
      </c>
      <c r="AF67" t="s">
        <v>41</v>
      </c>
    </row>
    <row r="68" spans="1:32" x14ac:dyDescent="0.2">
      <c r="A68">
        <v>7.5582375726083994E+17</v>
      </c>
      <c r="B68">
        <v>7.5582375726083994E+17</v>
      </c>
      <c r="C68" t="s">
        <v>356</v>
      </c>
      <c r="D68" s="1">
        <v>42571</v>
      </c>
      <c r="E68" s="2">
        <v>0.49768518518518517</v>
      </c>
      <c r="F68">
        <v>-700</v>
      </c>
      <c r="G68">
        <v>1604931252</v>
      </c>
      <c r="H68" t="s">
        <v>37</v>
      </c>
      <c r="I68" t="s">
        <v>38</v>
      </c>
      <c r="K68" t="s">
        <v>357</v>
      </c>
      <c r="L68" t="s">
        <v>137</v>
      </c>
      <c r="M68" t="s">
        <v>41</v>
      </c>
      <c r="N68" t="s">
        <v>358</v>
      </c>
      <c r="O68" t="s">
        <v>41</v>
      </c>
      <c r="P68">
        <v>4</v>
      </c>
      <c r="Q68">
        <v>11</v>
      </c>
      <c r="R68">
        <v>24</v>
      </c>
      <c r="S68" t="s">
        <v>259</v>
      </c>
      <c r="T68" t="s">
        <v>41</v>
      </c>
      <c r="U68" t="s">
        <v>359</v>
      </c>
      <c r="V68" t="b">
        <v>0</v>
      </c>
      <c r="W68" t="s">
        <v>360</v>
      </c>
      <c r="X68">
        <v>0</v>
      </c>
      <c r="AF68" t="s">
        <v>41</v>
      </c>
    </row>
    <row r="69" spans="1:32" x14ac:dyDescent="0.2">
      <c r="A69">
        <v>7.5479485190901299E+17</v>
      </c>
      <c r="B69">
        <v>7.5479485190901299E+17</v>
      </c>
      <c r="C69" t="s">
        <v>361</v>
      </c>
      <c r="D69" s="1">
        <v>42568</v>
      </c>
      <c r="E69" s="2">
        <v>0.65844907407407405</v>
      </c>
      <c r="F69">
        <v>-700</v>
      </c>
      <c r="G69">
        <v>1604931252</v>
      </c>
      <c r="H69" t="s">
        <v>37</v>
      </c>
      <c r="I69" t="s">
        <v>38</v>
      </c>
      <c r="K69" t="s">
        <v>362</v>
      </c>
      <c r="L69" t="s">
        <v>40</v>
      </c>
      <c r="M69" t="s">
        <v>41</v>
      </c>
      <c r="N69" t="s">
        <v>41</v>
      </c>
      <c r="O69" t="s">
        <v>41</v>
      </c>
      <c r="P69">
        <v>67</v>
      </c>
      <c r="Q69">
        <v>309</v>
      </c>
      <c r="R69">
        <v>530</v>
      </c>
      <c r="S69" t="s">
        <v>363</v>
      </c>
      <c r="T69" t="s">
        <v>41</v>
      </c>
      <c r="U69" t="s">
        <v>364</v>
      </c>
      <c r="V69" t="b">
        <v>0</v>
      </c>
      <c r="X69">
        <v>0</v>
      </c>
      <c r="AF69" t="s">
        <v>41</v>
      </c>
    </row>
    <row r="70" spans="1:32" x14ac:dyDescent="0.2">
      <c r="A70">
        <v>7.5431707484386496E+17</v>
      </c>
      <c r="B70">
        <v>7.5431707484386496E+17</v>
      </c>
      <c r="C70" t="s">
        <v>365</v>
      </c>
      <c r="D70" s="1">
        <v>42567</v>
      </c>
      <c r="E70" s="2">
        <v>0.3400347222222222</v>
      </c>
      <c r="F70">
        <v>-700</v>
      </c>
      <c r="G70">
        <v>1604931252</v>
      </c>
      <c r="H70" t="s">
        <v>37</v>
      </c>
      <c r="I70" t="s">
        <v>38</v>
      </c>
      <c r="K70" t="s">
        <v>366</v>
      </c>
      <c r="L70" t="s">
        <v>40</v>
      </c>
      <c r="M70" t="s">
        <v>41</v>
      </c>
      <c r="N70" t="s">
        <v>367</v>
      </c>
      <c r="O70" t="s">
        <v>41</v>
      </c>
      <c r="P70">
        <v>26</v>
      </c>
      <c r="Q70">
        <v>81</v>
      </c>
      <c r="R70">
        <v>109</v>
      </c>
      <c r="S70" t="s">
        <v>41</v>
      </c>
      <c r="T70" t="s">
        <v>41</v>
      </c>
      <c r="U70" t="s">
        <v>368</v>
      </c>
      <c r="V70" t="b">
        <v>0</v>
      </c>
      <c r="X70">
        <v>0</v>
      </c>
      <c r="AF70" t="s">
        <v>41</v>
      </c>
    </row>
    <row r="71" spans="1:32" x14ac:dyDescent="0.2">
      <c r="A71">
        <v>7.5412885174834701E+17</v>
      </c>
      <c r="B71">
        <v>7.5412885174834701E+17</v>
      </c>
      <c r="C71" t="s">
        <v>369</v>
      </c>
      <c r="D71" s="1">
        <v>42566</v>
      </c>
      <c r="E71" s="2">
        <v>0.82063657407407409</v>
      </c>
      <c r="F71">
        <v>-700</v>
      </c>
      <c r="G71">
        <v>1604931252</v>
      </c>
      <c r="H71" t="s">
        <v>37</v>
      </c>
      <c r="I71" t="s">
        <v>38</v>
      </c>
      <c r="K71" t="s">
        <v>370</v>
      </c>
      <c r="L71" t="s">
        <v>40</v>
      </c>
      <c r="M71" t="s">
        <v>41</v>
      </c>
      <c r="N71" t="s">
        <v>371</v>
      </c>
      <c r="O71" t="s">
        <v>41</v>
      </c>
      <c r="P71">
        <v>1</v>
      </c>
      <c r="Q71">
        <v>7</v>
      </c>
      <c r="R71">
        <v>24</v>
      </c>
      <c r="S71" t="s">
        <v>41</v>
      </c>
      <c r="T71" t="s">
        <v>41</v>
      </c>
      <c r="U71" t="s">
        <v>372</v>
      </c>
      <c r="V71" t="b">
        <v>0</v>
      </c>
      <c r="W71" t="s">
        <v>373</v>
      </c>
      <c r="X71">
        <v>0</v>
      </c>
      <c r="AF71" t="s">
        <v>41</v>
      </c>
    </row>
    <row r="72" spans="1:32" x14ac:dyDescent="0.2">
      <c r="A72">
        <v>7.5412013138763302E+17</v>
      </c>
      <c r="B72">
        <v>7.5412013138763302E+17</v>
      </c>
      <c r="C72" t="s">
        <v>374</v>
      </c>
      <c r="D72" s="1">
        <v>42566</v>
      </c>
      <c r="E72" s="2">
        <v>0.7965740740740741</v>
      </c>
      <c r="F72">
        <v>-700</v>
      </c>
      <c r="G72">
        <v>1604931252</v>
      </c>
      <c r="H72" t="s">
        <v>37</v>
      </c>
      <c r="I72" t="s">
        <v>38</v>
      </c>
      <c r="K72" t="s">
        <v>375</v>
      </c>
      <c r="L72" t="s">
        <v>40</v>
      </c>
      <c r="M72" t="s">
        <v>41</v>
      </c>
      <c r="N72" t="s">
        <v>41</v>
      </c>
      <c r="O72" t="s">
        <v>376</v>
      </c>
      <c r="P72">
        <v>42</v>
      </c>
      <c r="Q72">
        <v>424</v>
      </c>
      <c r="R72">
        <v>836</v>
      </c>
      <c r="S72" t="s">
        <v>48</v>
      </c>
      <c r="T72" t="s">
        <v>41</v>
      </c>
      <c r="U72" t="s">
        <v>377</v>
      </c>
      <c r="V72" t="b">
        <v>0</v>
      </c>
      <c r="X72">
        <v>1</v>
      </c>
      <c r="Y72" t="s">
        <v>378</v>
      </c>
      <c r="AF72" t="s">
        <v>41</v>
      </c>
    </row>
    <row r="73" spans="1:32" x14ac:dyDescent="0.2">
      <c r="A73">
        <v>7.5403897866427494E+17</v>
      </c>
      <c r="B73">
        <v>7.5403897866427494E+17</v>
      </c>
      <c r="C73" t="s">
        <v>379</v>
      </c>
      <c r="D73" s="1">
        <v>42566</v>
      </c>
      <c r="E73" s="2">
        <v>0.57263888888888892</v>
      </c>
      <c r="F73">
        <v>-700</v>
      </c>
      <c r="G73">
        <v>1604931252</v>
      </c>
      <c r="H73" t="s">
        <v>37</v>
      </c>
      <c r="I73" t="s">
        <v>38</v>
      </c>
      <c r="K73" t="s">
        <v>380</v>
      </c>
      <c r="L73" t="s">
        <v>40</v>
      </c>
      <c r="M73" t="s">
        <v>41</v>
      </c>
      <c r="N73" t="s">
        <v>381</v>
      </c>
      <c r="O73" t="s">
        <v>41</v>
      </c>
      <c r="P73">
        <v>21</v>
      </c>
      <c r="Q73">
        <v>220</v>
      </c>
      <c r="R73">
        <v>213</v>
      </c>
      <c r="S73" t="s">
        <v>382</v>
      </c>
      <c r="T73" t="s">
        <v>41</v>
      </c>
      <c r="U73" t="s">
        <v>383</v>
      </c>
      <c r="V73" t="b">
        <v>0</v>
      </c>
      <c r="X73">
        <v>0</v>
      </c>
      <c r="AF73" t="s">
        <v>41</v>
      </c>
    </row>
    <row r="74" spans="1:32" x14ac:dyDescent="0.2">
      <c r="A74">
        <v>7.5375153829672896E+17</v>
      </c>
      <c r="B74">
        <v>7.5375153829672896E+17</v>
      </c>
      <c r="C74" t="s">
        <v>384</v>
      </c>
      <c r="D74" s="1">
        <v>42565</v>
      </c>
      <c r="E74" s="2">
        <v>0.77945601851851853</v>
      </c>
      <c r="F74">
        <v>-700</v>
      </c>
      <c r="G74">
        <v>1604931252</v>
      </c>
      <c r="H74" t="s">
        <v>37</v>
      </c>
      <c r="I74" t="s">
        <v>38</v>
      </c>
      <c r="K74" t="s">
        <v>385</v>
      </c>
      <c r="L74" t="s">
        <v>40</v>
      </c>
      <c r="M74" t="s">
        <v>41</v>
      </c>
      <c r="N74" t="s">
        <v>41</v>
      </c>
      <c r="O74" t="s">
        <v>41</v>
      </c>
      <c r="P74">
        <v>10</v>
      </c>
      <c r="Q74">
        <v>230</v>
      </c>
      <c r="R74">
        <v>374</v>
      </c>
      <c r="S74" t="s">
        <v>386</v>
      </c>
      <c r="T74" t="s">
        <v>41</v>
      </c>
      <c r="U74" t="s">
        <v>387</v>
      </c>
      <c r="V74" t="b">
        <v>0</v>
      </c>
      <c r="X74">
        <v>0</v>
      </c>
      <c r="AF74" t="s">
        <v>41</v>
      </c>
    </row>
    <row r="75" spans="1:32" x14ac:dyDescent="0.2">
      <c r="A75">
        <v>7.5365339211583795E+17</v>
      </c>
      <c r="B75">
        <v>7.5365339211583795E+17</v>
      </c>
      <c r="C75" t="s">
        <v>388</v>
      </c>
      <c r="D75" s="1">
        <v>42565</v>
      </c>
      <c r="E75" s="2">
        <v>0.50862268518518516</v>
      </c>
      <c r="F75">
        <v>-700</v>
      </c>
      <c r="G75">
        <v>1604931252</v>
      </c>
      <c r="H75" t="s">
        <v>37</v>
      </c>
      <c r="I75" t="s">
        <v>38</v>
      </c>
      <c r="K75" t="s">
        <v>389</v>
      </c>
      <c r="L75" t="s">
        <v>40</v>
      </c>
      <c r="M75" t="s">
        <v>390</v>
      </c>
      <c r="N75" t="s">
        <v>391</v>
      </c>
      <c r="O75" t="s">
        <v>41</v>
      </c>
      <c r="P75">
        <v>16</v>
      </c>
      <c r="Q75">
        <v>139</v>
      </c>
      <c r="R75">
        <v>65</v>
      </c>
      <c r="S75" t="s">
        <v>270</v>
      </c>
      <c r="T75" t="s">
        <v>41</v>
      </c>
      <c r="U75" t="s">
        <v>392</v>
      </c>
      <c r="V75" t="b">
        <v>0</v>
      </c>
      <c r="X75">
        <v>0</v>
      </c>
      <c r="AF75" t="s">
        <v>41</v>
      </c>
    </row>
    <row r="76" spans="1:32" x14ac:dyDescent="0.2">
      <c r="A76">
        <v>7.5340768264043699E+17</v>
      </c>
      <c r="B76">
        <v>7.5340768264043699E+17</v>
      </c>
      <c r="C76" t="s">
        <v>393</v>
      </c>
      <c r="D76" s="1">
        <v>42564</v>
      </c>
      <c r="E76" s="2">
        <v>0.83059027777777772</v>
      </c>
      <c r="F76">
        <v>-700</v>
      </c>
      <c r="G76">
        <v>1604931252</v>
      </c>
      <c r="H76" t="s">
        <v>37</v>
      </c>
      <c r="I76" t="s">
        <v>38</v>
      </c>
      <c r="K76" t="s">
        <v>394</v>
      </c>
      <c r="L76" t="s">
        <v>40</v>
      </c>
      <c r="M76" t="s">
        <v>41</v>
      </c>
      <c r="N76" t="s">
        <v>395</v>
      </c>
      <c r="O76" t="s">
        <v>41</v>
      </c>
      <c r="P76">
        <v>15</v>
      </c>
      <c r="Q76">
        <v>51</v>
      </c>
      <c r="R76">
        <v>122</v>
      </c>
      <c r="S76" t="s">
        <v>41</v>
      </c>
      <c r="T76" t="s">
        <v>41</v>
      </c>
      <c r="U76" t="s">
        <v>396</v>
      </c>
      <c r="V76" t="b">
        <v>0</v>
      </c>
      <c r="W76" t="s">
        <v>397</v>
      </c>
      <c r="X76">
        <v>0</v>
      </c>
      <c r="AF76" t="s">
        <v>41</v>
      </c>
    </row>
    <row r="77" spans="1:32" x14ac:dyDescent="0.2">
      <c r="A77">
        <v>7.5338499707192499E+17</v>
      </c>
      <c r="B77">
        <v>7.5338499707192499E+17</v>
      </c>
      <c r="C77" t="s">
        <v>398</v>
      </c>
      <c r="D77" s="1">
        <v>42564</v>
      </c>
      <c r="E77" s="2">
        <v>0.76799768518518519</v>
      </c>
      <c r="F77">
        <v>-700</v>
      </c>
      <c r="G77">
        <v>1604931252</v>
      </c>
      <c r="H77" t="s">
        <v>37</v>
      </c>
      <c r="I77" t="s">
        <v>38</v>
      </c>
      <c r="K77" t="s">
        <v>399</v>
      </c>
      <c r="L77" t="s">
        <v>40</v>
      </c>
      <c r="M77" t="s">
        <v>400</v>
      </c>
      <c r="N77" t="s">
        <v>41</v>
      </c>
      <c r="O77" t="s">
        <v>401</v>
      </c>
      <c r="P77">
        <v>16</v>
      </c>
      <c r="Q77">
        <v>88</v>
      </c>
      <c r="R77">
        <v>261</v>
      </c>
      <c r="S77" t="s">
        <v>41</v>
      </c>
      <c r="T77" t="s">
        <v>41</v>
      </c>
      <c r="U77" t="s">
        <v>402</v>
      </c>
      <c r="V77" t="b">
        <v>0</v>
      </c>
      <c r="X77">
        <v>1</v>
      </c>
      <c r="Y77" t="s">
        <v>403</v>
      </c>
      <c r="AF77" t="s">
        <v>41</v>
      </c>
    </row>
    <row r="78" spans="1:32" x14ac:dyDescent="0.2">
      <c r="A78">
        <v>7.5332590234429798E+17</v>
      </c>
      <c r="B78">
        <v>7.5332590234429798E+17</v>
      </c>
      <c r="C78" t="s">
        <v>404</v>
      </c>
      <c r="D78" s="1">
        <v>42564</v>
      </c>
      <c r="E78" s="2">
        <v>0.60491898148148149</v>
      </c>
      <c r="F78">
        <v>-700</v>
      </c>
      <c r="G78">
        <v>1604931252</v>
      </c>
      <c r="H78" t="s">
        <v>37</v>
      </c>
      <c r="I78" t="s">
        <v>38</v>
      </c>
      <c r="K78" t="s">
        <v>405</v>
      </c>
      <c r="L78" t="s">
        <v>40</v>
      </c>
      <c r="M78" t="s">
        <v>41</v>
      </c>
      <c r="N78" t="s">
        <v>41</v>
      </c>
      <c r="O78" t="s">
        <v>406</v>
      </c>
      <c r="P78">
        <v>20</v>
      </c>
      <c r="Q78">
        <v>470</v>
      </c>
      <c r="R78">
        <v>544</v>
      </c>
      <c r="S78" t="s">
        <v>407</v>
      </c>
      <c r="T78" t="s">
        <v>41</v>
      </c>
      <c r="U78" t="s">
        <v>408</v>
      </c>
      <c r="V78" t="b">
        <v>0</v>
      </c>
      <c r="X78">
        <v>1</v>
      </c>
      <c r="Y78" t="s">
        <v>409</v>
      </c>
      <c r="AF78" t="s">
        <v>41</v>
      </c>
    </row>
    <row r="79" spans="1:32" x14ac:dyDescent="0.2">
      <c r="A79">
        <v>7.5328838776370701E+17</v>
      </c>
      <c r="B79">
        <v>7.5328838776370701E+17</v>
      </c>
      <c r="C79" t="s">
        <v>410</v>
      </c>
      <c r="D79" s="1">
        <v>42564</v>
      </c>
      <c r="E79" s="2">
        <v>0.50140046296296303</v>
      </c>
      <c r="F79">
        <v>-700</v>
      </c>
      <c r="G79">
        <v>1604931252</v>
      </c>
      <c r="H79" t="s">
        <v>37</v>
      </c>
      <c r="I79" t="s">
        <v>38</v>
      </c>
      <c r="K79" t="s">
        <v>411</v>
      </c>
      <c r="L79" t="s">
        <v>40</v>
      </c>
      <c r="M79" t="s">
        <v>412</v>
      </c>
      <c r="N79" t="s">
        <v>413</v>
      </c>
      <c r="O79" t="s">
        <v>41</v>
      </c>
      <c r="P79">
        <v>18</v>
      </c>
      <c r="Q79">
        <v>84</v>
      </c>
      <c r="R79">
        <v>79</v>
      </c>
      <c r="S79" t="s">
        <v>414</v>
      </c>
      <c r="T79" t="s">
        <v>41</v>
      </c>
      <c r="U79" t="s">
        <v>415</v>
      </c>
      <c r="V79" t="b">
        <v>0</v>
      </c>
      <c r="W79" t="s">
        <v>416</v>
      </c>
      <c r="X79">
        <v>0</v>
      </c>
      <c r="AF79" t="s">
        <v>41</v>
      </c>
    </row>
    <row r="80" spans="1:32" x14ac:dyDescent="0.2">
      <c r="A80">
        <v>7.5325915093982003E+17</v>
      </c>
      <c r="B80">
        <v>7.5325915093982003E+17</v>
      </c>
      <c r="C80" t="s">
        <v>417</v>
      </c>
      <c r="D80" s="1">
        <v>42564</v>
      </c>
      <c r="E80" s="2">
        <v>0.42072916666666665</v>
      </c>
      <c r="F80">
        <v>-700</v>
      </c>
      <c r="G80">
        <v>1604931252</v>
      </c>
      <c r="H80" t="s">
        <v>37</v>
      </c>
      <c r="I80" t="s">
        <v>38</v>
      </c>
      <c r="K80" t="s">
        <v>418</v>
      </c>
      <c r="L80" t="s">
        <v>40</v>
      </c>
      <c r="M80" t="s">
        <v>41</v>
      </c>
      <c r="N80" t="s">
        <v>41</v>
      </c>
      <c r="O80" t="s">
        <v>419</v>
      </c>
      <c r="P80">
        <v>14</v>
      </c>
      <c r="Q80">
        <v>136</v>
      </c>
      <c r="R80">
        <v>222</v>
      </c>
      <c r="S80" t="s">
        <v>48</v>
      </c>
      <c r="T80" t="s">
        <v>41</v>
      </c>
      <c r="U80" t="s">
        <v>420</v>
      </c>
      <c r="V80" t="b">
        <v>0</v>
      </c>
      <c r="X80">
        <v>1</v>
      </c>
      <c r="Y80" t="s">
        <v>421</v>
      </c>
      <c r="AF80" t="s">
        <v>41</v>
      </c>
    </row>
    <row r="81" spans="1:32" x14ac:dyDescent="0.2">
      <c r="A81">
        <v>7.5322076262294694E+17</v>
      </c>
      <c r="B81">
        <v>7.5322076262294694E+17</v>
      </c>
      <c r="C81" t="s">
        <v>422</v>
      </c>
      <c r="D81" s="1">
        <v>42564</v>
      </c>
      <c r="E81" s="2">
        <v>0.31479166666666664</v>
      </c>
      <c r="F81">
        <v>-700</v>
      </c>
      <c r="G81">
        <v>1604931252</v>
      </c>
      <c r="H81" t="s">
        <v>37</v>
      </c>
      <c r="I81" t="s">
        <v>38</v>
      </c>
      <c r="K81" t="s">
        <v>423</v>
      </c>
      <c r="L81" t="s">
        <v>40</v>
      </c>
      <c r="M81" t="s">
        <v>41</v>
      </c>
      <c r="N81" t="s">
        <v>41</v>
      </c>
      <c r="O81" t="s">
        <v>424</v>
      </c>
      <c r="P81">
        <v>273</v>
      </c>
      <c r="Q81">
        <v>821</v>
      </c>
      <c r="R81">
        <v>1137</v>
      </c>
      <c r="S81" t="s">
        <v>48</v>
      </c>
      <c r="T81" t="s">
        <v>41</v>
      </c>
      <c r="U81" t="s">
        <v>425</v>
      </c>
      <c r="V81" t="b">
        <v>0</v>
      </c>
      <c r="X81">
        <v>1</v>
      </c>
      <c r="Y81" t="s">
        <v>426</v>
      </c>
      <c r="AF81" t="s">
        <v>41</v>
      </c>
    </row>
    <row r="82" spans="1:32" x14ac:dyDescent="0.2">
      <c r="A82">
        <v>7.5307102821817894E+17</v>
      </c>
      <c r="B82">
        <v>7.5307102821817894E+17</v>
      </c>
      <c r="C82" t="s">
        <v>427</v>
      </c>
      <c r="D82" s="1">
        <v>42563</v>
      </c>
      <c r="E82" s="2">
        <v>0.90160879629629631</v>
      </c>
      <c r="F82">
        <v>-700</v>
      </c>
      <c r="G82">
        <v>1604931252</v>
      </c>
      <c r="H82" t="s">
        <v>37</v>
      </c>
      <c r="I82" t="s">
        <v>38</v>
      </c>
      <c r="K82" t="s">
        <v>428</v>
      </c>
      <c r="L82" t="s">
        <v>40</v>
      </c>
      <c r="M82" t="s">
        <v>41</v>
      </c>
      <c r="N82" t="s">
        <v>429</v>
      </c>
      <c r="O82" t="s">
        <v>41</v>
      </c>
      <c r="P82">
        <v>8</v>
      </c>
      <c r="Q82">
        <v>33</v>
      </c>
      <c r="R82">
        <v>129</v>
      </c>
      <c r="S82" t="s">
        <v>41</v>
      </c>
      <c r="T82" t="s">
        <v>41</v>
      </c>
      <c r="U82" t="s">
        <v>430</v>
      </c>
      <c r="V82" t="b">
        <v>0</v>
      </c>
      <c r="W82" t="s">
        <v>431</v>
      </c>
      <c r="X82">
        <v>0</v>
      </c>
      <c r="AF82" t="s">
        <v>41</v>
      </c>
    </row>
    <row r="83" spans="1:32" x14ac:dyDescent="0.2">
      <c r="A83">
        <v>7.5306676626837901E+17</v>
      </c>
      <c r="B83">
        <v>7.5306676626837901E+17</v>
      </c>
      <c r="C83" t="s">
        <v>432</v>
      </c>
      <c r="D83" s="1">
        <v>42563</v>
      </c>
      <c r="E83" s="2">
        <v>0.88984953703703706</v>
      </c>
      <c r="F83">
        <v>-700</v>
      </c>
      <c r="G83">
        <v>1604931252</v>
      </c>
      <c r="H83" t="s">
        <v>37</v>
      </c>
      <c r="I83" t="s">
        <v>38</v>
      </c>
      <c r="K83" t="s">
        <v>433</v>
      </c>
      <c r="L83" t="s">
        <v>40</v>
      </c>
      <c r="M83" t="s">
        <v>41</v>
      </c>
      <c r="N83" t="s">
        <v>381</v>
      </c>
      <c r="O83" t="s">
        <v>41</v>
      </c>
      <c r="P83">
        <v>17</v>
      </c>
      <c r="Q83">
        <v>75</v>
      </c>
      <c r="R83">
        <v>114</v>
      </c>
      <c r="S83" t="s">
        <v>434</v>
      </c>
      <c r="T83" t="s">
        <v>41</v>
      </c>
      <c r="U83" t="s">
        <v>435</v>
      </c>
      <c r="V83" t="b">
        <v>0</v>
      </c>
      <c r="X83">
        <v>0</v>
      </c>
      <c r="AF83" t="s">
        <v>41</v>
      </c>
    </row>
    <row r="84" spans="1:32" x14ac:dyDescent="0.2">
      <c r="A84">
        <v>7.5301582766682906E+17</v>
      </c>
      <c r="B84">
        <v>7.5301582766682906E+17</v>
      </c>
      <c r="C84" t="s">
        <v>436</v>
      </c>
      <c r="D84" s="1">
        <v>42563</v>
      </c>
      <c r="E84" s="2">
        <v>0.74928240740740737</v>
      </c>
      <c r="F84">
        <v>-700</v>
      </c>
      <c r="G84">
        <v>1604931252</v>
      </c>
      <c r="H84" t="s">
        <v>37</v>
      </c>
      <c r="I84" t="s">
        <v>38</v>
      </c>
      <c r="K84" t="s">
        <v>437</v>
      </c>
      <c r="L84" t="s">
        <v>40</v>
      </c>
      <c r="M84" t="s">
        <v>41</v>
      </c>
      <c r="N84" t="s">
        <v>41</v>
      </c>
      <c r="O84" t="s">
        <v>438</v>
      </c>
      <c r="P84">
        <v>23</v>
      </c>
      <c r="Q84">
        <v>245</v>
      </c>
      <c r="R84">
        <v>362</v>
      </c>
      <c r="S84" t="s">
        <v>439</v>
      </c>
      <c r="T84" t="s">
        <v>41</v>
      </c>
      <c r="U84" t="s">
        <v>440</v>
      </c>
      <c r="V84" t="b">
        <v>0</v>
      </c>
      <c r="X84">
        <v>1</v>
      </c>
      <c r="Y84" t="s">
        <v>441</v>
      </c>
      <c r="AF84" t="s">
        <v>41</v>
      </c>
    </row>
    <row r="85" spans="1:32" x14ac:dyDescent="0.2">
      <c r="A85">
        <v>7.5293825810800205E+17</v>
      </c>
      <c r="B85">
        <v>7.5293825810800205E+17</v>
      </c>
      <c r="C85" t="s">
        <v>442</v>
      </c>
      <c r="D85" s="1">
        <v>42563</v>
      </c>
      <c r="E85" s="2">
        <v>0.53523148148148147</v>
      </c>
      <c r="F85">
        <v>-700</v>
      </c>
      <c r="G85">
        <v>1604931252</v>
      </c>
      <c r="H85" t="s">
        <v>37</v>
      </c>
      <c r="I85" t="s">
        <v>38</v>
      </c>
      <c r="K85" t="s">
        <v>443</v>
      </c>
      <c r="L85" t="s">
        <v>40</v>
      </c>
      <c r="M85" t="s">
        <v>444</v>
      </c>
      <c r="N85" t="s">
        <v>445</v>
      </c>
      <c r="O85" t="s">
        <v>41</v>
      </c>
      <c r="P85">
        <v>3</v>
      </c>
      <c r="Q85">
        <v>0</v>
      </c>
      <c r="R85">
        <v>3</v>
      </c>
      <c r="S85" t="s">
        <v>41</v>
      </c>
      <c r="T85" t="s">
        <v>41</v>
      </c>
      <c r="U85" t="s">
        <v>446</v>
      </c>
      <c r="V85" t="b">
        <v>0</v>
      </c>
      <c r="X85">
        <v>0</v>
      </c>
      <c r="AF85" t="s">
        <v>41</v>
      </c>
    </row>
    <row r="86" spans="1:32" x14ac:dyDescent="0.2">
      <c r="A86">
        <v>7.5290125086625306E+17</v>
      </c>
      <c r="B86">
        <v>7.5290125086625306E+17</v>
      </c>
      <c r="C86" t="s">
        <v>447</v>
      </c>
      <c r="D86" s="1">
        <v>42563</v>
      </c>
      <c r="E86" s="2">
        <v>0.43311342592592594</v>
      </c>
      <c r="F86">
        <v>-700</v>
      </c>
      <c r="G86">
        <v>1604931252</v>
      </c>
      <c r="H86" t="s">
        <v>37</v>
      </c>
      <c r="I86" t="s">
        <v>38</v>
      </c>
      <c r="K86" t="s">
        <v>448</v>
      </c>
      <c r="L86" t="s">
        <v>40</v>
      </c>
      <c r="M86" t="s">
        <v>449</v>
      </c>
      <c r="N86" t="s">
        <v>450</v>
      </c>
      <c r="O86" t="s">
        <v>41</v>
      </c>
      <c r="P86">
        <v>14</v>
      </c>
      <c r="Q86">
        <v>32</v>
      </c>
      <c r="R86">
        <v>92</v>
      </c>
      <c r="S86" t="s">
        <v>41</v>
      </c>
      <c r="T86" t="s">
        <v>41</v>
      </c>
      <c r="U86" t="s">
        <v>451</v>
      </c>
      <c r="V86" t="b">
        <v>0</v>
      </c>
      <c r="X86">
        <v>0</v>
      </c>
      <c r="AF86" t="s">
        <v>41</v>
      </c>
    </row>
    <row r="87" spans="1:32" x14ac:dyDescent="0.2">
      <c r="A87">
        <v>7.5271992925461197E+17</v>
      </c>
      <c r="B87">
        <v>7.5271992925461197E+17</v>
      </c>
      <c r="C87" t="s">
        <v>452</v>
      </c>
      <c r="D87" s="1">
        <v>42562</v>
      </c>
      <c r="E87" s="2">
        <v>0.93275462962962974</v>
      </c>
      <c r="F87">
        <v>-700</v>
      </c>
      <c r="G87">
        <v>1604931252</v>
      </c>
      <c r="H87" t="s">
        <v>37</v>
      </c>
      <c r="I87" t="s">
        <v>38</v>
      </c>
      <c r="K87" t="s">
        <v>453</v>
      </c>
      <c r="L87" t="s">
        <v>40</v>
      </c>
      <c r="M87" t="s">
        <v>454</v>
      </c>
      <c r="N87" t="s">
        <v>455</v>
      </c>
      <c r="O87" t="s">
        <v>41</v>
      </c>
      <c r="P87">
        <v>33</v>
      </c>
      <c r="Q87">
        <v>189</v>
      </c>
      <c r="R87">
        <v>379</v>
      </c>
      <c r="S87" t="s">
        <v>456</v>
      </c>
      <c r="T87" t="s">
        <v>41</v>
      </c>
      <c r="U87" t="s">
        <v>457</v>
      </c>
      <c r="V87" t="b">
        <v>0</v>
      </c>
      <c r="X87">
        <v>0</v>
      </c>
      <c r="AF87" t="s">
        <v>41</v>
      </c>
    </row>
    <row r="88" spans="1:32" x14ac:dyDescent="0.2">
      <c r="A88">
        <v>7.5260228914826803E+17</v>
      </c>
      <c r="B88">
        <v>7.5260228914826803E+17</v>
      </c>
      <c r="C88" t="s">
        <v>458</v>
      </c>
      <c r="D88" s="1">
        <v>42562</v>
      </c>
      <c r="E88" s="2">
        <v>0.60813657407407407</v>
      </c>
      <c r="F88">
        <v>-700</v>
      </c>
      <c r="G88">
        <v>1604931252</v>
      </c>
      <c r="H88" t="s">
        <v>37</v>
      </c>
      <c r="I88" t="s">
        <v>38</v>
      </c>
      <c r="K88" t="s">
        <v>459</v>
      </c>
      <c r="L88" t="s">
        <v>40</v>
      </c>
      <c r="M88" t="s">
        <v>460</v>
      </c>
      <c r="N88" t="s">
        <v>461</v>
      </c>
      <c r="O88" t="s">
        <v>41</v>
      </c>
      <c r="P88">
        <v>10</v>
      </c>
      <c r="Q88">
        <v>20</v>
      </c>
      <c r="R88">
        <v>45</v>
      </c>
      <c r="S88" t="s">
        <v>48</v>
      </c>
      <c r="T88" t="s">
        <v>41</v>
      </c>
      <c r="U88" t="s">
        <v>462</v>
      </c>
      <c r="V88" t="b">
        <v>0</v>
      </c>
      <c r="X88">
        <v>0</v>
      </c>
      <c r="AF88" t="s">
        <v>41</v>
      </c>
    </row>
    <row r="89" spans="1:32" x14ac:dyDescent="0.2">
      <c r="A89">
        <v>7.5200300432533005E+17</v>
      </c>
      <c r="B89">
        <v>7.5159376441896896E+17</v>
      </c>
      <c r="C89" t="s">
        <v>463</v>
      </c>
      <c r="D89" s="1">
        <v>42560</v>
      </c>
      <c r="E89" s="2">
        <v>0.95442129629629635</v>
      </c>
      <c r="F89">
        <v>-700</v>
      </c>
      <c r="G89">
        <v>1604931252</v>
      </c>
      <c r="H89" t="s">
        <v>37</v>
      </c>
      <c r="I89" t="s">
        <v>38</v>
      </c>
      <c r="K89" t="s">
        <v>464</v>
      </c>
      <c r="L89" t="s">
        <v>40</v>
      </c>
      <c r="M89" t="s">
        <v>41</v>
      </c>
      <c r="N89" t="s">
        <v>41</v>
      </c>
      <c r="O89" t="s">
        <v>41</v>
      </c>
      <c r="P89">
        <v>11</v>
      </c>
      <c r="Q89">
        <v>4</v>
      </c>
      <c r="R89">
        <v>26</v>
      </c>
      <c r="S89" t="s">
        <v>41</v>
      </c>
      <c r="T89" t="s">
        <v>41</v>
      </c>
      <c r="U89" t="s">
        <v>465</v>
      </c>
      <c r="V89" t="b">
        <v>0</v>
      </c>
      <c r="X89">
        <v>0</v>
      </c>
      <c r="AF89" t="s">
        <v>466</v>
      </c>
    </row>
    <row r="90" spans="1:32" x14ac:dyDescent="0.2">
      <c r="A90">
        <v>7.5181656592285594E+17</v>
      </c>
      <c r="B90">
        <v>7.5181656592285594E+17</v>
      </c>
      <c r="C90" t="s">
        <v>467</v>
      </c>
      <c r="D90" s="1">
        <v>42560</v>
      </c>
      <c r="E90" s="2">
        <v>0.43995370370370374</v>
      </c>
      <c r="F90">
        <v>-700</v>
      </c>
      <c r="G90">
        <v>1604931252</v>
      </c>
      <c r="H90" t="s">
        <v>37</v>
      </c>
      <c r="I90" t="s">
        <v>38</v>
      </c>
      <c r="K90" t="s">
        <v>468</v>
      </c>
      <c r="L90" t="s">
        <v>40</v>
      </c>
      <c r="M90" t="s">
        <v>41</v>
      </c>
      <c r="N90" t="s">
        <v>469</v>
      </c>
      <c r="O90" t="s">
        <v>41</v>
      </c>
      <c r="P90">
        <v>35</v>
      </c>
      <c r="Q90">
        <v>119</v>
      </c>
      <c r="R90">
        <v>227</v>
      </c>
      <c r="S90" t="s">
        <v>41</v>
      </c>
      <c r="T90" t="s">
        <v>41</v>
      </c>
      <c r="U90" t="s">
        <v>470</v>
      </c>
      <c r="V90" t="b">
        <v>0</v>
      </c>
      <c r="W90" t="s">
        <v>471</v>
      </c>
      <c r="X90">
        <v>0</v>
      </c>
      <c r="AF90" t="s">
        <v>41</v>
      </c>
    </row>
    <row r="91" spans="1:32" x14ac:dyDescent="0.2">
      <c r="A91">
        <v>7.5157448581632397E+17</v>
      </c>
      <c r="B91">
        <v>7.5157448581632397E+17</v>
      </c>
      <c r="C91" t="s">
        <v>472</v>
      </c>
      <c r="D91" s="1">
        <v>42559</v>
      </c>
      <c r="E91" s="2">
        <v>0.77193287037037039</v>
      </c>
      <c r="F91">
        <v>-700</v>
      </c>
      <c r="G91">
        <v>1604931252</v>
      </c>
      <c r="H91" t="s">
        <v>37</v>
      </c>
      <c r="I91" t="s">
        <v>38</v>
      </c>
      <c r="K91" t="s">
        <v>473</v>
      </c>
      <c r="L91" t="s">
        <v>40</v>
      </c>
      <c r="M91" t="s">
        <v>41</v>
      </c>
      <c r="N91" t="s">
        <v>41</v>
      </c>
      <c r="O91" t="s">
        <v>41</v>
      </c>
      <c r="P91">
        <v>53</v>
      </c>
      <c r="Q91">
        <v>126</v>
      </c>
      <c r="R91">
        <v>479</v>
      </c>
      <c r="S91" t="s">
        <v>474</v>
      </c>
      <c r="T91" t="s">
        <v>41</v>
      </c>
      <c r="U91" t="s">
        <v>475</v>
      </c>
      <c r="V91" t="b">
        <v>0</v>
      </c>
      <c r="X91">
        <v>0</v>
      </c>
      <c r="AF91" t="s">
        <v>41</v>
      </c>
    </row>
    <row r="92" spans="1:32" x14ac:dyDescent="0.2">
      <c r="A92">
        <v>7.5144349765629094E+17</v>
      </c>
      <c r="B92">
        <v>7.5144349765629094E+17</v>
      </c>
      <c r="C92" t="s">
        <v>476</v>
      </c>
      <c r="D92" s="1">
        <v>42559</v>
      </c>
      <c r="E92" s="2">
        <v>0.41047453703703707</v>
      </c>
      <c r="F92">
        <v>-700</v>
      </c>
      <c r="G92">
        <v>1604931252</v>
      </c>
      <c r="H92" t="s">
        <v>37</v>
      </c>
      <c r="I92" t="s">
        <v>38</v>
      </c>
      <c r="K92" t="s">
        <v>477</v>
      </c>
      <c r="L92" t="s">
        <v>40</v>
      </c>
      <c r="M92" t="s">
        <v>41</v>
      </c>
      <c r="N92" t="s">
        <v>478</v>
      </c>
      <c r="O92" t="s">
        <v>41</v>
      </c>
      <c r="P92">
        <v>1792</v>
      </c>
      <c r="Q92">
        <v>1333</v>
      </c>
      <c r="R92">
        <v>2138</v>
      </c>
      <c r="S92" t="s">
        <v>48</v>
      </c>
      <c r="T92" t="s">
        <v>41</v>
      </c>
      <c r="U92" t="s">
        <v>479</v>
      </c>
      <c r="V92" t="b">
        <v>0</v>
      </c>
      <c r="X92">
        <v>0</v>
      </c>
      <c r="AF92" t="s">
        <v>41</v>
      </c>
    </row>
    <row r="93" spans="1:32" x14ac:dyDescent="0.2">
      <c r="A93">
        <v>7.5131182601341696E+17</v>
      </c>
      <c r="B93">
        <v>7.5131182601341696E+17</v>
      </c>
      <c r="C93" t="s">
        <v>480</v>
      </c>
      <c r="D93" s="1">
        <v>42559</v>
      </c>
      <c r="E93" s="2">
        <v>4.7129629629629632E-2</v>
      </c>
      <c r="F93">
        <v>-700</v>
      </c>
      <c r="G93">
        <v>1604931252</v>
      </c>
      <c r="H93" t="s">
        <v>37</v>
      </c>
      <c r="I93" t="s">
        <v>38</v>
      </c>
      <c r="K93" t="s">
        <v>481</v>
      </c>
      <c r="L93" t="s">
        <v>40</v>
      </c>
      <c r="M93" t="s">
        <v>41</v>
      </c>
      <c r="N93" t="s">
        <v>41</v>
      </c>
      <c r="O93" t="s">
        <v>41</v>
      </c>
      <c r="P93">
        <v>467</v>
      </c>
      <c r="Q93">
        <v>5905</v>
      </c>
      <c r="R93">
        <v>7086</v>
      </c>
      <c r="S93" t="s">
        <v>48</v>
      </c>
      <c r="T93" t="s">
        <v>41</v>
      </c>
      <c r="U93" t="s">
        <v>482</v>
      </c>
      <c r="V93" t="b">
        <v>0</v>
      </c>
      <c r="X93">
        <v>0</v>
      </c>
      <c r="AF93" t="s">
        <v>41</v>
      </c>
    </row>
    <row r="94" spans="1:32" x14ac:dyDescent="0.2">
      <c r="A94">
        <v>7.5113808996422003E+17</v>
      </c>
      <c r="B94">
        <v>7.5113765109749299E+17</v>
      </c>
      <c r="C94" t="s">
        <v>483</v>
      </c>
      <c r="D94" s="1">
        <v>42558</v>
      </c>
      <c r="E94" s="2">
        <v>0.56770833333333337</v>
      </c>
      <c r="F94">
        <v>-700</v>
      </c>
      <c r="G94">
        <v>1604931252</v>
      </c>
      <c r="H94" t="s">
        <v>37</v>
      </c>
      <c r="I94" t="s">
        <v>38</v>
      </c>
      <c r="K94" t="s">
        <v>484</v>
      </c>
      <c r="L94" t="s">
        <v>40</v>
      </c>
      <c r="M94" t="s">
        <v>41</v>
      </c>
      <c r="N94" t="s">
        <v>41</v>
      </c>
      <c r="O94" t="s">
        <v>41</v>
      </c>
      <c r="P94">
        <v>12</v>
      </c>
      <c r="Q94">
        <v>9</v>
      </c>
      <c r="R94">
        <v>22</v>
      </c>
      <c r="S94" t="s">
        <v>41</v>
      </c>
      <c r="T94" t="s">
        <v>41</v>
      </c>
      <c r="U94" t="s">
        <v>485</v>
      </c>
      <c r="V94" t="b">
        <v>0</v>
      </c>
      <c r="X94">
        <v>0</v>
      </c>
      <c r="AF94" t="s">
        <v>41</v>
      </c>
    </row>
    <row r="95" spans="1:32" x14ac:dyDescent="0.2">
      <c r="A95">
        <v>7.5113795554512397E+17</v>
      </c>
      <c r="B95">
        <v>7.5113795554512397E+17</v>
      </c>
      <c r="C95" t="s">
        <v>486</v>
      </c>
      <c r="D95" s="1">
        <v>42558</v>
      </c>
      <c r="E95" s="2">
        <v>0.56733796296296302</v>
      </c>
      <c r="F95">
        <v>-700</v>
      </c>
      <c r="G95">
        <v>1604931252</v>
      </c>
      <c r="H95" t="s">
        <v>37</v>
      </c>
      <c r="I95" t="s">
        <v>38</v>
      </c>
      <c r="K95" t="s">
        <v>487</v>
      </c>
      <c r="L95" t="s">
        <v>40</v>
      </c>
      <c r="M95" t="s">
        <v>41</v>
      </c>
      <c r="N95" t="s">
        <v>41</v>
      </c>
      <c r="O95" t="s">
        <v>41</v>
      </c>
      <c r="P95">
        <v>52</v>
      </c>
      <c r="Q95">
        <v>163</v>
      </c>
      <c r="R95">
        <v>247</v>
      </c>
      <c r="S95" t="s">
        <v>41</v>
      </c>
      <c r="T95" t="s">
        <v>41</v>
      </c>
      <c r="U95" t="s">
        <v>488</v>
      </c>
      <c r="V95" t="b">
        <v>0</v>
      </c>
      <c r="X95">
        <v>0</v>
      </c>
      <c r="AF95" t="s">
        <v>41</v>
      </c>
    </row>
    <row r="96" spans="1:32" x14ac:dyDescent="0.2">
      <c r="A96">
        <v>7.5113714585993997E+17</v>
      </c>
      <c r="B96">
        <v>7.5113714585993997E+17</v>
      </c>
      <c r="C96" t="s">
        <v>489</v>
      </c>
      <c r="D96" s="1">
        <v>42558</v>
      </c>
      <c r="E96" s="2">
        <v>0.56510416666666663</v>
      </c>
      <c r="F96">
        <v>-700</v>
      </c>
      <c r="G96">
        <v>1604931252</v>
      </c>
      <c r="H96" t="s">
        <v>37</v>
      </c>
      <c r="I96" t="s">
        <v>38</v>
      </c>
      <c r="K96" t="s">
        <v>490</v>
      </c>
      <c r="L96" t="s">
        <v>40</v>
      </c>
      <c r="M96" t="s">
        <v>41</v>
      </c>
      <c r="N96" t="s">
        <v>41</v>
      </c>
      <c r="O96" t="s">
        <v>41</v>
      </c>
      <c r="P96">
        <v>29</v>
      </c>
      <c r="Q96">
        <v>137</v>
      </c>
      <c r="R96">
        <v>190</v>
      </c>
      <c r="S96" t="s">
        <v>41</v>
      </c>
      <c r="T96" t="s">
        <v>41</v>
      </c>
      <c r="U96" t="s">
        <v>491</v>
      </c>
      <c r="V96" t="b">
        <v>0</v>
      </c>
      <c r="X96">
        <v>0</v>
      </c>
      <c r="AF96" t="s">
        <v>41</v>
      </c>
    </row>
    <row r="97" spans="1:32" x14ac:dyDescent="0.2">
      <c r="A97">
        <v>7.5113699387926899E+17</v>
      </c>
      <c r="B97">
        <v>7.5113699387926899E+17</v>
      </c>
      <c r="C97" t="s">
        <v>492</v>
      </c>
      <c r="D97" s="1">
        <v>42558</v>
      </c>
      <c r="E97" s="2">
        <v>0.56468750000000001</v>
      </c>
      <c r="F97">
        <v>-700</v>
      </c>
      <c r="G97">
        <v>1604931252</v>
      </c>
      <c r="H97" t="s">
        <v>37</v>
      </c>
      <c r="I97" t="s">
        <v>38</v>
      </c>
      <c r="K97" t="s">
        <v>493</v>
      </c>
      <c r="L97" t="s">
        <v>40</v>
      </c>
      <c r="M97" t="s">
        <v>41</v>
      </c>
      <c r="N97" t="s">
        <v>41</v>
      </c>
      <c r="O97" t="s">
        <v>41</v>
      </c>
      <c r="P97">
        <v>22</v>
      </c>
      <c r="Q97">
        <v>131</v>
      </c>
      <c r="R97">
        <v>197</v>
      </c>
      <c r="S97" t="s">
        <v>41</v>
      </c>
      <c r="T97" t="s">
        <v>41</v>
      </c>
      <c r="U97" t="s">
        <v>494</v>
      </c>
      <c r="V97" t="b">
        <v>0</v>
      </c>
      <c r="X97">
        <v>0</v>
      </c>
      <c r="AF97" t="s">
        <v>41</v>
      </c>
    </row>
    <row r="98" spans="1:32" x14ac:dyDescent="0.2">
      <c r="A98">
        <v>7.5101834186371405E+17</v>
      </c>
      <c r="B98">
        <v>7.5101834186371405E+17</v>
      </c>
      <c r="C98" t="s">
        <v>495</v>
      </c>
      <c r="D98" s="1">
        <v>42558</v>
      </c>
      <c r="E98" s="2">
        <v>0.23726851851851852</v>
      </c>
      <c r="F98">
        <v>-700</v>
      </c>
      <c r="G98">
        <v>1604931252</v>
      </c>
      <c r="H98" t="s">
        <v>37</v>
      </c>
      <c r="I98" t="s">
        <v>38</v>
      </c>
      <c r="K98" t="s">
        <v>496</v>
      </c>
      <c r="L98" t="s">
        <v>40</v>
      </c>
      <c r="M98" t="s">
        <v>41</v>
      </c>
      <c r="N98" t="s">
        <v>41</v>
      </c>
      <c r="O98" t="s">
        <v>41</v>
      </c>
      <c r="P98">
        <v>4</v>
      </c>
      <c r="Q98">
        <v>103</v>
      </c>
      <c r="R98">
        <v>145</v>
      </c>
      <c r="S98" t="s">
        <v>239</v>
      </c>
      <c r="T98" t="s">
        <v>41</v>
      </c>
      <c r="U98" t="s">
        <v>497</v>
      </c>
      <c r="V98" t="b">
        <v>0</v>
      </c>
      <c r="X98">
        <v>0</v>
      </c>
      <c r="AF98" t="s">
        <v>41</v>
      </c>
    </row>
    <row r="99" spans="1:32" x14ac:dyDescent="0.2">
      <c r="A99">
        <v>7.5101756905897894E+17</v>
      </c>
      <c r="B99">
        <v>7.5101756905897894E+17</v>
      </c>
      <c r="C99" t="s">
        <v>498</v>
      </c>
      <c r="D99" s="1">
        <v>42558</v>
      </c>
      <c r="E99" s="2">
        <v>0.2351388888888889</v>
      </c>
      <c r="F99">
        <v>-700</v>
      </c>
      <c r="G99">
        <v>1604931252</v>
      </c>
      <c r="H99" t="s">
        <v>37</v>
      </c>
      <c r="I99" t="s">
        <v>38</v>
      </c>
      <c r="K99" t="s">
        <v>499</v>
      </c>
      <c r="L99" t="s">
        <v>40</v>
      </c>
      <c r="M99" t="s">
        <v>41</v>
      </c>
      <c r="N99" t="s">
        <v>41</v>
      </c>
      <c r="O99" t="s">
        <v>41</v>
      </c>
      <c r="P99">
        <v>0</v>
      </c>
      <c r="Q99">
        <v>112</v>
      </c>
      <c r="R99">
        <v>159</v>
      </c>
      <c r="S99" t="s">
        <v>239</v>
      </c>
      <c r="T99" t="s">
        <v>41</v>
      </c>
      <c r="U99" t="s">
        <v>500</v>
      </c>
      <c r="V99" t="b">
        <v>0</v>
      </c>
      <c r="X99">
        <v>0</v>
      </c>
      <c r="AF99" t="s">
        <v>41</v>
      </c>
    </row>
    <row r="100" spans="1:32" x14ac:dyDescent="0.2">
      <c r="A100">
        <v>7.5090589778268096E+17</v>
      </c>
      <c r="B100">
        <v>7.5090589778268096E+17</v>
      </c>
      <c r="C100" t="s">
        <v>501</v>
      </c>
      <c r="D100" s="1">
        <v>42557</v>
      </c>
      <c r="E100" s="2">
        <v>0.92697916666666658</v>
      </c>
      <c r="F100">
        <v>-700</v>
      </c>
      <c r="G100">
        <v>1604931252</v>
      </c>
      <c r="H100" t="s">
        <v>37</v>
      </c>
      <c r="I100" t="s">
        <v>38</v>
      </c>
      <c r="K100" t="s">
        <v>502</v>
      </c>
      <c r="L100" t="s">
        <v>40</v>
      </c>
      <c r="M100" t="s">
        <v>41</v>
      </c>
      <c r="N100" t="s">
        <v>41</v>
      </c>
      <c r="O100" t="s">
        <v>503</v>
      </c>
      <c r="P100">
        <v>91</v>
      </c>
      <c r="Q100">
        <v>1124</v>
      </c>
      <c r="R100">
        <v>1191</v>
      </c>
      <c r="S100" t="s">
        <v>504</v>
      </c>
      <c r="T100" t="s">
        <v>41</v>
      </c>
      <c r="U100" t="s">
        <v>505</v>
      </c>
      <c r="V100" t="b">
        <v>0</v>
      </c>
      <c r="X100">
        <v>1</v>
      </c>
      <c r="Y100" t="s">
        <v>506</v>
      </c>
      <c r="AF100" t="s">
        <v>41</v>
      </c>
    </row>
    <row r="101" spans="1:32" x14ac:dyDescent="0.2">
      <c r="A101">
        <v>7.5078681160192397E+17</v>
      </c>
      <c r="B101">
        <v>7.5078681160192397E+17</v>
      </c>
      <c r="C101" t="s">
        <v>507</v>
      </c>
      <c r="D101" s="1">
        <v>42557</v>
      </c>
      <c r="E101" s="2">
        <v>0.59836805555555561</v>
      </c>
      <c r="F101">
        <v>-700</v>
      </c>
      <c r="G101">
        <v>1604931252</v>
      </c>
      <c r="H101" t="s">
        <v>37</v>
      </c>
      <c r="I101" t="s">
        <v>38</v>
      </c>
      <c r="K101" t="s">
        <v>508</v>
      </c>
      <c r="L101" t="s">
        <v>40</v>
      </c>
      <c r="M101" t="s">
        <v>41</v>
      </c>
      <c r="N101" t="s">
        <v>509</v>
      </c>
      <c r="O101" t="s">
        <v>41</v>
      </c>
      <c r="P101">
        <v>5</v>
      </c>
      <c r="Q101">
        <v>49</v>
      </c>
      <c r="R101">
        <v>74</v>
      </c>
      <c r="S101" t="s">
        <v>510</v>
      </c>
      <c r="T101" t="s">
        <v>41</v>
      </c>
      <c r="U101" t="s">
        <v>511</v>
      </c>
      <c r="V101" t="b">
        <v>0</v>
      </c>
      <c r="X101">
        <v>0</v>
      </c>
      <c r="AF101" t="s">
        <v>41</v>
      </c>
    </row>
    <row r="102" spans="1:32" x14ac:dyDescent="0.2">
      <c r="A102">
        <v>7.5052564533202496E+17</v>
      </c>
      <c r="B102">
        <v>7.5052564533202496E+17</v>
      </c>
      <c r="C102" t="s">
        <v>512</v>
      </c>
      <c r="D102" s="1">
        <v>42556</v>
      </c>
      <c r="E102" s="2">
        <v>0.87768518518518512</v>
      </c>
      <c r="F102">
        <v>-700</v>
      </c>
      <c r="G102">
        <v>1604931252</v>
      </c>
      <c r="H102" t="s">
        <v>37</v>
      </c>
      <c r="I102" t="s">
        <v>38</v>
      </c>
      <c r="K102" t="s">
        <v>513</v>
      </c>
      <c r="L102" t="s">
        <v>40</v>
      </c>
      <c r="M102" t="s">
        <v>41</v>
      </c>
      <c r="N102" t="s">
        <v>41</v>
      </c>
      <c r="O102" t="s">
        <v>41</v>
      </c>
      <c r="P102">
        <v>34</v>
      </c>
      <c r="Q102">
        <v>845</v>
      </c>
      <c r="R102">
        <v>693</v>
      </c>
      <c r="S102" t="s">
        <v>514</v>
      </c>
      <c r="T102" t="s">
        <v>41</v>
      </c>
      <c r="U102" t="s">
        <v>515</v>
      </c>
      <c r="V102" t="b">
        <v>0</v>
      </c>
      <c r="X102">
        <v>0</v>
      </c>
      <c r="AF102" t="s">
        <v>41</v>
      </c>
    </row>
    <row r="103" spans="1:32" x14ac:dyDescent="0.2">
      <c r="A103">
        <v>7.4970615836181696E+17</v>
      </c>
      <c r="B103">
        <v>7.4970615836181696E+17</v>
      </c>
      <c r="C103" t="s">
        <v>516</v>
      </c>
      <c r="D103" s="1">
        <v>42554</v>
      </c>
      <c r="E103" s="2">
        <v>0.61633101851851857</v>
      </c>
      <c r="F103">
        <v>-700</v>
      </c>
      <c r="G103">
        <v>1604931252</v>
      </c>
      <c r="H103" t="s">
        <v>37</v>
      </c>
      <c r="I103" t="s">
        <v>38</v>
      </c>
      <c r="K103" t="s">
        <v>517</v>
      </c>
      <c r="L103" t="s">
        <v>40</v>
      </c>
      <c r="M103" t="s">
        <v>518</v>
      </c>
      <c r="N103" t="s">
        <v>519</v>
      </c>
      <c r="O103" t="s">
        <v>41</v>
      </c>
      <c r="P103">
        <v>41</v>
      </c>
      <c r="Q103">
        <v>76</v>
      </c>
      <c r="R103">
        <v>100</v>
      </c>
      <c r="S103" t="s">
        <v>41</v>
      </c>
      <c r="T103" t="s">
        <v>41</v>
      </c>
      <c r="U103" t="s">
        <v>520</v>
      </c>
      <c r="V103" t="b">
        <v>0</v>
      </c>
      <c r="X103">
        <v>0</v>
      </c>
      <c r="AF103" t="s">
        <v>41</v>
      </c>
    </row>
    <row r="104" spans="1:32" x14ac:dyDescent="0.2">
      <c r="A104">
        <v>7.4969347700530304E+17</v>
      </c>
      <c r="B104">
        <v>7.4969347700530304E+17</v>
      </c>
      <c r="C104" t="s">
        <v>521</v>
      </c>
      <c r="D104" s="1">
        <v>42554</v>
      </c>
      <c r="E104" s="2">
        <v>0.58134259259259258</v>
      </c>
      <c r="F104">
        <v>-700</v>
      </c>
      <c r="G104">
        <v>1604931252</v>
      </c>
      <c r="H104" t="s">
        <v>37</v>
      </c>
      <c r="I104" t="s">
        <v>38</v>
      </c>
      <c r="K104" t="s">
        <v>522</v>
      </c>
      <c r="L104" t="s">
        <v>40</v>
      </c>
      <c r="M104" t="s">
        <v>41</v>
      </c>
      <c r="N104" t="s">
        <v>41</v>
      </c>
      <c r="O104" t="s">
        <v>41</v>
      </c>
      <c r="P104">
        <v>3</v>
      </c>
      <c r="Q104">
        <v>14</v>
      </c>
      <c r="R104">
        <v>23</v>
      </c>
      <c r="S104" t="s">
        <v>523</v>
      </c>
      <c r="T104" t="s">
        <v>41</v>
      </c>
      <c r="U104" t="s">
        <v>524</v>
      </c>
      <c r="V104" t="b">
        <v>0</v>
      </c>
      <c r="X104">
        <v>0</v>
      </c>
      <c r="AF104" t="s">
        <v>41</v>
      </c>
    </row>
    <row r="105" spans="1:32" x14ac:dyDescent="0.2">
      <c r="A105">
        <v>7.4784079004762496E+17</v>
      </c>
      <c r="B105">
        <v>7.4784079004762496E+17</v>
      </c>
      <c r="C105" t="s">
        <v>525</v>
      </c>
      <c r="D105" s="1">
        <v>42549</v>
      </c>
      <c r="E105" s="2">
        <v>0.46890046296296295</v>
      </c>
      <c r="F105">
        <v>-700</v>
      </c>
      <c r="G105">
        <v>1604931252</v>
      </c>
      <c r="H105" t="s">
        <v>37</v>
      </c>
      <c r="I105" t="s">
        <v>38</v>
      </c>
      <c r="K105" t="s">
        <v>526</v>
      </c>
      <c r="L105" t="s">
        <v>40</v>
      </c>
      <c r="M105" t="s">
        <v>41</v>
      </c>
      <c r="N105" t="s">
        <v>527</v>
      </c>
      <c r="O105" t="s">
        <v>41</v>
      </c>
      <c r="P105">
        <v>11</v>
      </c>
      <c r="Q105">
        <v>82</v>
      </c>
      <c r="R105">
        <v>56</v>
      </c>
      <c r="S105" t="s">
        <v>41</v>
      </c>
      <c r="T105" t="s">
        <v>41</v>
      </c>
      <c r="U105" t="s">
        <v>528</v>
      </c>
      <c r="V105" t="b">
        <v>0</v>
      </c>
      <c r="X105">
        <v>0</v>
      </c>
      <c r="AF105" t="s">
        <v>41</v>
      </c>
    </row>
    <row r="106" spans="1:32" x14ac:dyDescent="0.2">
      <c r="A106">
        <v>7.47270361801056E+17</v>
      </c>
      <c r="B106">
        <v>7.47270361801056E+17</v>
      </c>
      <c r="C106" t="s">
        <v>529</v>
      </c>
      <c r="D106" s="1">
        <v>42547</v>
      </c>
      <c r="E106" s="2">
        <v>0.89481481481481484</v>
      </c>
      <c r="F106">
        <v>-700</v>
      </c>
      <c r="G106">
        <v>1604931252</v>
      </c>
      <c r="H106" t="s">
        <v>37</v>
      </c>
      <c r="I106" t="s">
        <v>38</v>
      </c>
      <c r="K106" t="s">
        <v>530</v>
      </c>
      <c r="L106" t="s">
        <v>40</v>
      </c>
      <c r="M106" t="s">
        <v>531</v>
      </c>
      <c r="N106" t="s">
        <v>41</v>
      </c>
      <c r="O106" t="s">
        <v>532</v>
      </c>
      <c r="P106">
        <v>1</v>
      </c>
      <c r="Q106">
        <v>144</v>
      </c>
      <c r="R106">
        <v>278</v>
      </c>
      <c r="S106" t="s">
        <v>48</v>
      </c>
      <c r="T106" t="s">
        <v>41</v>
      </c>
      <c r="U106" t="s">
        <v>533</v>
      </c>
      <c r="V106" t="b">
        <v>0</v>
      </c>
      <c r="X106">
        <v>1</v>
      </c>
      <c r="Y106" t="s">
        <v>534</v>
      </c>
      <c r="AF106" t="s">
        <v>41</v>
      </c>
    </row>
    <row r="107" spans="1:32" x14ac:dyDescent="0.2">
      <c r="A107">
        <v>7.4688541330695706E+17</v>
      </c>
      <c r="B107">
        <v>7.4688541330695706E+17</v>
      </c>
      <c r="C107" t="s">
        <v>535</v>
      </c>
      <c r="D107" s="1">
        <v>42546</v>
      </c>
      <c r="E107" s="2">
        <v>0.83255787037037043</v>
      </c>
      <c r="F107">
        <v>-700</v>
      </c>
      <c r="G107">
        <v>1604931252</v>
      </c>
      <c r="H107" t="s">
        <v>37</v>
      </c>
      <c r="I107" t="s">
        <v>38</v>
      </c>
      <c r="K107" t="s">
        <v>536</v>
      </c>
      <c r="L107" t="s">
        <v>40</v>
      </c>
      <c r="M107" t="s">
        <v>41</v>
      </c>
      <c r="N107" t="s">
        <v>527</v>
      </c>
      <c r="O107" t="s">
        <v>41</v>
      </c>
      <c r="P107">
        <v>11</v>
      </c>
      <c r="Q107">
        <v>65</v>
      </c>
      <c r="R107">
        <v>54</v>
      </c>
      <c r="S107" t="s">
        <v>41</v>
      </c>
      <c r="T107" t="s">
        <v>41</v>
      </c>
      <c r="U107" t="s">
        <v>537</v>
      </c>
      <c r="V107" t="b">
        <v>0</v>
      </c>
      <c r="X107">
        <v>0</v>
      </c>
      <c r="AF107" t="s">
        <v>41</v>
      </c>
    </row>
    <row r="108" spans="1:32" x14ac:dyDescent="0.2">
      <c r="A108">
        <v>7.4640723748091904E+17</v>
      </c>
      <c r="B108">
        <v>7.4640723748091904E+17</v>
      </c>
      <c r="C108" t="s">
        <v>538</v>
      </c>
      <c r="D108" s="1">
        <v>42545</v>
      </c>
      <c r="E108" s="2">
        <v>0.51304398148148145</v>
      </c>
      <c r="F108">
        <v>-700</v>
      </c>
      <c r="G108">
        <v>1604931252</v>
      </c>
      <c r="H108" t="s">
        <v>37</v>
      </c>
      <c r="I108" t="s">
        <v>38</v>
      </c>
      <c r="K108" t="s">
        <v>539</v>
      </c>
      <c r="L108" t="s">
        <v>40</v>
      </c>
      <c r="M108" t="s">
        <v>41</v>
      </c>
      <c r="N108" t="s">
        <v>41</v>
      </c>
      <c r="O108" t="s">
        <v>41</v>
      </c>
      <c r="P108">
        <v>5</v>
      </c>
      <c r="Q108">
        <v>195</v>
      </c>
      <c r="R108">
        <v>275</v>
      </c>
      <c r="S108" t="s">
        <v>540</v>
      </c>
      <c r="T108" t="s">
        <v>41</v>
      </c>
      <c r="U108" t="s">
        <v>541</v>
      </c>
      <c r="V108" t="b">
        <v>0</v>
      </c>
      <c r="X108">
        <v>0</v>
      </c>
      <c r="AF108" t="s">
        <v>41</v>
      </c>
    </row>
    <row r="109" spans="1:32" x14ac:dyDescent="0.2">
      <c r="A109">
        <v>7.4640640587215603E+17</v>
      </c>
      <c r="B109">
        <v>7.4640640587215603E+17</v>
      </c>
      <c r="C109" t="s">
        <v>542</v>
      </c>
      <c r="D109" s="1">
        <v>42545</v>
      </c>
      <c r="E109" s="2">
        <v>0.51075231481481487</v>
      </c>
      <c r="F109">
        <v>-700</v>
      </c>
      <c r="G109">
        <v>1604931252</v>
      </c>
      <c r="H109" t="s">
        <v>37</v>
      </c>
      <c r="I109" t="s">
        <v>38</v>
      </c>
      <c r="K109" t="s">
        <v>543</v>
      </c>
      <c r="L109" t="s">
        <v>40</v>
      </c>
      <c r="M109" t="s">
        <v>41</v>
      </c>
      <c r="N109" t="s">
        <v>41</v>
      </c>
      <c r="O109" t="s">
        <v>41</v>
      </c>
      <c r="P109">
        <v>17</v>
      </c>
      <c r="Q109">
        <v>39</v>
      </c>
      <c r="R109">
        <v>72</v>
      </c>
      <c r="S109" t="s">
        <v>540</v>
      </c>
      <c r="T109" t="s">
        <v>41</v>
      </c>
      <c r="U109" t="s">
        <v>544</v>
      </c>
      <c r="V109" t="b">
        <v>0</v>
      </c>
      <c r="X109">
        <v>0</v>
      </c>
      <c r="AF109" t="s">
        <v>41</v>
      </c>
    </row>
    <row r="110" spans="1:32" x14ac:dyDescent="0.2">
      <c r="A110">
        <v>7.4640603095590502E+17</v>
      </c>
      <c r="B110">
        <v>7.4640603095590502E+17</v>
      </c>
      <c r="C110" t="s">
        <v>545</v>
      </c>
      <c r="D110" s="1">
        <v>42545</v>
      </c>
      <c r="E110" s="2">
        <v>0.50971064814814815</v>
      </c>
      <c r="F110">
        <v>-700</v>
      </c>
      <c r="G110">
        <v>1604931252</v>
      </c>
      <c r="H110" t="s">
        <v>37</v>
      </c>
      <c r="I110" t="s">
        <v>38</v>
      </c>
      <c r="K110" t="s">
        <v>546</v>
      </c>
      <c r="L110" t="s">
        <v>137</v>
      </c>
      <c r="M110" t="s">
        <v>41</v>
      </c>
      <c r="N110" t="s">
        <v>41</v>
      </c>
      <c r="O110" t="s">
        <v>547</v>
      </c>
      <c r="P110">
        <v>3</v>
      </c>
      <c r="Q110">
        <v>20</v>
      </c>
      <c r="R110">
        <v>27</v>
      </c>
      <c r="S110" t="s">
        <v>548</v>
      </c>
      <c r="T110" t="s">
        <v>41</v>
      </c>
      <c r="U110" t="s">
        <v>549</v>
      </c>
      <c r="V110" t="b">
        <v>0</v>
      </c>
      <c r="X110">
        <v>1</v>
      </c>
      <c r="Y110" t="s">
        <v>550</v>
      </c>
      <c r="AF110" t="s">
        <v>41</v>
      </c>
    </row>
    <row r="111" spans="1:32" x14ac:dyDescent="0.2">
      <c r="A111">
        <v>7.4640598430679002E+17</v>
      </c>
      <c r="B111">
        <v>7.4640598430679002E+17</v>
      </c>
      <c r="C111" t="s">
        <v>551</v>
      </c>
      <c r="D111" s="1">
        <v>42545</v>
      </c>
      <c r="E111" s="2">
        <v>0.50958333333333339</v>
      </c>
      <c r="F111">
        <v>-700</v>
      </c>
      <c r="G111">
        <v>1604931252</v>
      </c>
      <c r="H111" t="s">
        <v>37</v>
      </c>
      <c r="I111" t="s">
        <v>38</v>
      </c>
      <c r="K111" t="s">
        <v>552</v>
      </c>
      <c r="L111" t="s">
        <v>40</v>
      </c>
      <c r="M111" t="s">
        <v>41</v>
      </c>
      <c r="N111" t="s">
        <v>41</v>
      </c>
      <c r="O111" t="s">
        <v>41</v>
      </c>
      <c r="P111">
        <v>6</v>
      </c>
      <c r="Q111">
        <v>45</v>
      </c>
      <c r="R111">
        <v>80</v>
      </c>
      <c r="S111" t="s">
        <v>540</v>
      </c>
      <c r="T111" t="s">
        <v>41</v>
      </c>
      <c r="U111" t="s">
        <v>553</v>
      </c>
      <c r="V111" t="b">
        <v>0</v>
      </c>
      <c r="X111">
        <v>0</v>
      </c>
      <c r="AF111" t="s">
        <v>41</v>
      </c>
    </row>
    <row r="112" spans="1:32" x14ac:dyDescent="0.2">
      <c r="A112">
        <v>7.4640266689332403E+17</v>
      </c>
      <c r="B112">
        <v>7.4640266689332403E+17</v>
      </c>
      <c r="C112" t="s">
        <v>554</v>
      </c>
      <c r="D112" s="1">
        <v>42545</v>
      </c>
      <c r="E112" s="2">
        <v>0.50042824074074077</v>
      </c>
      <c r="F112">
        <v>-700</v>
      </c>
      <c r="G112">
        <v>1604931252</v>
      </c>
      <c r="H112" t="s">
        <v>37</v>
      </c>
      <c r="I112" t="s">
        <v>38</v>
      </c>
      <c r="K112" t="s">
        <v>555</v>
      </c>
      <c r="L112" t="s">
        <v>40</v>
      </c>
      <c r="M112" t="s">
        <v>41</v>
      </c>
      <c r="N112" t="s">
        <v>556</v>
      </c>
      <c r="O112" t="s">
        <v>41</v>
      </c>
      <c r="P112">
        <v>2</v>
      </c>
      <c r="Q112">
        <v>16</v>
      </c>
      <c r="R112">
        <v>13</v>
      </c>
      <c r="S112" t="s">
        <v>41</v>
      </c>
      <c r="T112" t="s">
        <v>41</v>
      </c>
      <c r="U112" t="s">
        <v>557</v>
      </c>
      <c r="V112" t="b">
        <v>0</v>
      </c>
      <c r="X112">
        <v>0</v>
      </c>
      <c r="AF112" t="s">
        <v>41</v>
      </c>
    </row>
    <row r="113" spans="1:32" x14ac:dyDescent="0.2">
      <c r="A113">
        <v>7.4616309827335296E+17</v>
      </c>
      <c r="B113">
        <v>7.4616309827335296E+17</v>
      </c>
      <c r="C113" t="s">
        <v>558</v>
      </c>
      <c r="D113" s="1">
        <v>42544</v>
      </c>
      <c r="E113" s="2">
        <v>0.8393518518518519</v>
      </c>
      <c r="F113">
        <v>-700</v>
      </c>
      <c r="G113">
        <v>1604931252</v>
      </c>
      <c r="H113" t="s">
        <v>37</v>
      </c>
      <c r="I113" t="s">
        <v>38</v>
      </c>
      <c r="K113" t="s">
        <v>559</v>
      </c>
      <c r="L113" t="s">
        <v>560</v>
      </c>
      <c r="M113" t="s">
        <v>41</v>
      </c>
      <c r="N113" t="s">
        <v>41</v>
      </c>
      <c r="O113" t="s">
        <v>561</v>
      </c>
      <c r="P113">
        <v>4</v>
      </c>
      <c r="Q113">
        <v>25</v>
      </c>
      <c r="R113">
        <v>42</v>
      </c>
      <c r="S113" t="s">
        <v>562</v>
      </c>
      <c r="T113" t="s">
        <v>41</v>
      </c>
      <c r="U113" t="s">
        <v>563</v>
      </c>
      <c r="V113" t="b">
        <v>0</v>
      </c>
      <c r="X113">
        <v>1</v>
      </c>
      <c r="Y113" t="s">
        <v>564</v>
      </c>
      <c r="AF113" t="s">
        <v>41</v>
      </c>
    </row>
    <row r="114" spans="1:32" x14ac:dyDescent="0.2">
      <c r="A114">
        <v>7.4490673739258598E+17</v>
      </c>
      <c r="B114">
        <v>7.4490673739258598E+17</v>
      </c>
      <c r="C114" t="s">
        <v>565</v>
      </c>
      <c r="D114" s="1">
        <v>42541</v>
      </c>
      <c r="E114" s="2">
        <v>0.37245370370370368</v>
      </c>
      <c r="F114">
        <v>-700</v>
      </c>
      <c r="G114">
        <v>1604931252</v>
      </c>
      <c r="H114" t="s">
        <v>37</v>
      </c>
      <c r="I114" t="s">
        <v>38</v>
      </c>
      <c r="K114" t="s">
        <v>566</v>
      </c>
      <c r="L114" t="s">
        <v>40</v>
      </c>
      <c r="M114" t="s">
        <v>567</v>
      </c>
      <c r="N114" t="s">
        <v>41</v>
      </c>
      <c r="O114" t="s">
        <v>568</v>
      </c>
      <c r="P114">
        <v>3</v>
      </c>
      <c r="Q114">
        <v>120</v>
      </c>
      <c r="R114">
        <v>179</v>
      </c>
      <c r="S114" t="s">
        <v>569</v>
      </c>
      <c r="T114" t="s">
        <v>41</v>
      </c>
      <c r="U114" t="s">
        <v>570</v>
      </c>
      <c r="V114" t="b">
        <v>0</v>
      </c>
      <c r="X114">
        <v>1</v>
      </c>
      <c r="Y114" t="s">
        <v>571</v>
      </c>
      <c r="AF114" t="s">
        <v>41</v>
      </c>
    </row>
    <row r="115" spans="1:32" x14ac:dyDescent="0.2">
      <c r="A115">
        <v>7.4421412235551501E+17</v>
      </c>
      <c r="B115">
        <v>7.4421412235551501E+17</v>
      </c>
      <c r="C115" t="s">
        <v>572</v>
      </c>
      <c r="D115" s="1">
        <v>42539</v>
      </c>
      <c r="E115" s="2">
        <v>0.46120370370370373</v>
      </c>
      <c r="F115">
        <v>-700</v>
      </c>
      <c r="G115">
        <v>1604931252</v>
      </c>
      <c r="H115" t="s">
        <v>37</v>
      </c>
      <c r="I115" t="s">
        <v>38</v>
      </c>
      <c r="K115" t="s">
        <v>573</v>
      </c>
      <c r="L115" t="s">
        <v>40</v>
      </c>
      <c r="M115" t="s">
        <v>41</v>
      </c>
      <c r="N115" t="s">
        <v>41</v>
      </c>
      <c r="O115" t="s">
        <v>41</v>
      </c>
      <c r="P115">
        <v>8</v>
      </c>
      <c r="Q115">
        <v>26</v>
      </c>
      <c r="R115">
        <v>49</v>
      </c>
      <c r="S115" t="s">
        <v>574</v>
      </c>
      <c r="T115" t="s">
        <v>41</v>
      </c>
      <c r="U115" t="s">
        <v>575</v>
      </c>
      <c r="V115" t="b">
        <v>0</v>
      </c>
      <c r="X115">
        <v>0</v>
      </c>
      <c r="AF115" t="s">
        <v>41</v>
      </c>
    </row>
    <row r="116" spans="1:32" x14ac:dyDescent="0.2">
      <c r="A116">
        <v>7.4380461162712602E+17</v>
      </c>
      <c r="B116">
        <v>7.4380461162712602E+17</v>
      </c>
      <c r="C116" t="s">
        <v>576</v>
      </c>
      <c r="D116" s="1">
        <v>42538</v>
      </c>
      <c r="E116" s="2">
        <v>0.33116898148148149</v>
      </c>
      <c r="F116">
        <v>-700</v>
      </c>
      <c r="G116">
        <v>1604931252</v>
      </c>
      <c r="H116" t="s">
        <v>37</v>
      </c>
      <c r="I116" t="s">
        <v>38</v>
      </c>
      <c r="K116" t="s">
        <v>577</v>
      </c>
      <c r="L116" t="s">
        <v>40</v>
      </c>
      <c r="M116" t="s">
        <v>567</v>
      </c>
      <c r="N116" t="s">
        <v>578</v>
      </c>
      <c r="O116" t="s">
        <v>41</v>
      </c>
      <c r="P116">
        <v>0</v>
      </c>
      <c r="Q116">
        <v>22</v>
      </c>
      <c r="R116">
        <v>26</v>
      </c>
      <c r="S116" t="s">
        <v>579</v>
      </c>
      <c r="T116" t="s">
        <v>41</v>
      </c>
      <c r="U116" t="s">
        <v>580</v>
      </c>
      <c r="V116" t="b">
        <v>0</v>
      </c>
      <c r="X116">
        <v>0</v>
      </c>
      <c r="AF116" t="s">
        <v>41</v>
      </c>
    </row>
    <row r="117" spans="1:32" x14ac:dyDescent="0.2">
      <c r="A117">
        <v>7.4380368083559194E+17</v>
      </c>
      <c r="B117">
        <v>7.4380368083559194E+17</v>
      </c>
      <c r="C117" t="s">
        <v>581</v>
      </c>
      <c r="D117" s="1">
        <v>42538</v>
      </c>
      <c r="E117" s="2">
        <v>0.32859953703703704</v>
      </c>
      <c r="F117">
        <v>-700</v>
      </c>
      <c r="G117">
        <v>1604931252</v>
      </c>
      <c r="H117" t="s">
        <v>37</v>
      </c>
      <c r="I117" t="s">
        <v>38</v>
      </c>
      <c r="K117" t="s">
        <v>582</v>
      </c>
      <c r="L117" t="s">
        <v>137</v>
      </c>
      <c r="M117" t="s">
        <v>41</v>
      </c>
      <c r="N117" t="s">
        <v>41</v>
      </c>
      <c r="O117" t="s">
        <v>41</v>
      </c>
      <c r="P117">
        <v>1</v>
      </c>
      <c r="Q117">
        <v>28</v>
      </c>
      <c r="R117">
        <v>23</v>
      </c>
      <c r="S117" t="s">
        <v>583</v>
      </c>
      <c r="T117" t="s">
        <v>41</v>
      </c>
      <c r="U117" t="s">
        <v>584</v>
      </c>
      <c r="V117" t="b">
        <v>0</v>
      </c>
      <c r="X117">
        <v>0</v>
      </c>
      <c r="AF117" t="s">
        <v>41</v>
      </c>
    </row>
    <row r="118" spans="1:32" x14ac:dyDescent="0.2">
      <c r="A118">
        <v>7.4360030283041894E+17</v>
      </c>
      <c r="B118">
        <v>7.4360030283041894E+17</v>
      </c>
      <c r="C118" t="s">
        <v>585</v>
      </c>
      <c r="D118" s="1">
        <v>42537</v>
      </c>
      <c r="E118" s="2">
        <v>0.76738425925925924</v>
      </c>
      <c r="F118">
        <v>-700</v>
      </c>
      <c r="G118">
        <v>1604931252</v>
      </c>
      <c r="H118" t="s">
        <v>37</v>
      </c>
      <c r="I118" t="s">
        <v>38</v>
      </c>
      <c r="K118" t="s">
        <v>586</v>
      </c>
      <c r="L118" t="s">
        <v>40</v>
      </c>
      <c r="M118" t="s">
        <v>41</v>
      </c>
      <c r="N118" t="s">
        <v>41</v>
      </c>
      <c r="O118" t="s">
        <v>587</v>
      </c>
      <c r="P118">
        <v>7</v>
      </c>
      <c r="Q118">
        <v>309</v>
      </c>
      <c r="R118">
        <v>411</v>
      </c>
      <c r="S118" t="s">
        <v>588</v>
      </c>
      <c r="T118" t="s">
        <v>41</v>
      </c>
      <c r="U118" t="s">
        <v>589</v>
      </c>
      <c r="V118" t="b">
        <v>0</v>
      </c>
      <c r="X118">
        <v>1</v>
      </c>
      <c r="Y118" t="s">
        <v>590</v>
      </c>
      <c r="AF118" t="s">
        <v>41</v>
      </c>
    </row>
    <row r="119" spans="1:32" x14ac:dyDescent="0.2">
      <c r="A119">
        <v>7.4352345805167795E+17</v>
      </c>
      <c r="B119">
        <v>7.4352345805167795E+17</v>
      </c>
      <c r="C119" t="s">
        <v>591</v>
      </c>
      <c r="D119" s="1">
        <v>42537</v>
      </c>
      <c r="E119" s="2">
        <v>0.55533564814814818</v>
      </c>
      <c r="F119">
        <v>-700</v>
      </c>
      <c r="G119">
        <v>1604931252</v>
      </c>
      <c r="H119" t="s">
        <v>37</v>
      </c>
      <c r="I119" t="s">
        <v>38</v>
      </c>
      <c r="K119" t="s">
        <v>592</v>
      </c>
      <c r="L119" t="s">
        <v>40</v>
      </c>
      <c r="M119" t="s">
        <v>567</v>
      </c>
      <c r="N119" t="s">
        <v>578</v>
      </c>
      <c r="O119" t="s">
        <v>41</v>
      </c>
      <c r="P119">
        <v>1</v>
      </c>
      <c r="Q119">
        <v>31</v>
      </c>
      <c r="R119">
        <v>27</v>
      </c>
      <c r="S119" t="s">
        <v>579</v>
      </c>
      <c r="T119" t="s">
        <v>41</v>
      </c>
      <c r="U119" t="s">
        <v>593</v>
      </c>
      <c r="V119" t="b">
        <v>0</v>
      </c>
      <c r="X119">
        <v>0</v>
      </c>
      <c r="AF119" t="s">
        <v>41</v>
      </c>
    </row>
    <row r="120" spans="1:32" x14ac:dyDescent="0.2">
      <c r="A120">
        <v>7.4351685535298701E+17</v>
      </c>
      <c r="B120">
        <v>7.4351685535298701E+17</v>
      </c>
      <c r="C120" t="s">
        <v>594</v>
      </c>
      <c r="D120" s="1">
        <v>42537</v>
      </c>
      <c r="E120" s="2">
        <v>0.53710648148148155</v>
      </c>
      <c r="F120">
        <v>-700</v>
      </c>
      <c r="G120">
        <v>1604931252</v>
      </c>
      <c r="H120" t="s">
        <v>37</v>
      </c>
      <c r="I120" t="s">
        <v>38</v>
      </c>
      <c r="K120" t="s">
        <v>595</v>
      </c>
      <c r="L120" t="s">
        <v>40</v>
      </c>
      <c r="M120" t="s">
        <v>41</v>
      </c>
      <c r="N120" t="s">
        <v>596</v>
      </c>
      <c r="O120" t="s">
        <v>41</v>
      </c>
      <c r="P120">
        <v>0</v>
      </c>
      <c r="Q120">
        <v>14</v>
      </c>
      <c r="R120">
        <v>5</v>
      </c>
      <c r="S120" t="s">
        <v>597</v>
      </c>
      <c r="T120" t="s">
        <v>41</v>
      </c>
      <c r="U120" t="s">
        <v>598</v>
      </c>
      <c r="V120" t="b">
        <v>0</v>
      </c>
      <c r="X120">
        <v>0</v>
      </c>
      <c r="AF120" t="s">
        <v>41</v>
      </c>
    </row>
    <row r="121" spans="1:32" x14ac:dyDescent="0.2">
      <c r="A121">
        <v>7.4351625211565594E+17</v>
      </c>
      <c r="B121">
        <v>7.4351625211565594E+17</v>
      </c>
      <c r="C121" t="s">
        <v>599</v>
      </c>
      <c r="D121" s="1">
        <v>42537</v>
      </c>
      <c r="E121" s="2">
        <v>0.53545138888888888</v>
      </c>
      <c r="F121">
        <v>-700</v>
      </c>
      <c r="G121">
        <v>1604931252</v>
      </c>
      <c r="H121" t="s">
        <v>37</v>
      </c>
      <c r="I121" t="s">
        <v>38</v>
      </c>
      <c r="K121" t="s">
        <v>600</v>
      </c>
      <c r="L121" t="s">
        <v>40</v>
      </c>
      <c r="M121" t="s">
        <v>601</v>
      </c>
      <c r="N121" t="s">
        <v>602</v>
      </c>
      <c r="O121" t="s">
        <v>41</v>
      </c>
      <c r="P121">
        <v>1</v>
      </c>
      <c r="Q121">
        <v>12</v>
      </c>
      <c r="R121">
        <v>14</v>
      </c>
      <c r="S121" t="s">
        <v>603</v>
      </c>
      <c r="T121" t="s">
        <v>41</v>
      </c>
      <c r="U121" t="s">
        <v>604</v>
      </c>
      <c r="V121" t="b">
        <v>0</v>
      </c>
      <c r="X121">
        <v>0</v>
      </c>
      <c r="AF121" t="s">
        <v>41</v>
      </c>
    </row>
    <row r="122" spans="1:32" x14ac:dyDescent="0.2">
      <c r="A122">
        <v>7.4351304965967002E+17</v>
      </c>
      <c r="B122">
        <v>7.4351304965967002E+17</v>
      </c>
      <c r="C122" t="s">
        <v>605</v>
      </c>
      <c r="D122" s="1">
        <v>42537</v>
      </c>
      <c r="E122" s="2">
        <v>0.52660879629629631</v>
      </c>
      <c r="F122">
        <v>-700</v>
      </c>
      <c r="G122">
        <v>1604931252</v>
      </c>
      <c r="H122" t="s">
        <v>37</v>
      </c>
      <c r="I122" t="s">
        <v>38</v>
      </c>
      <c r="K122" t="s">
        <v>606</v>
      </c>
      <c r="L122" t="s">
        <v>137</v>
      </c>
      <c r="M122" t="s">
        <v>41</v>
      </c>
      <c r="N122" t="s">
        <v>607</v>
      </c>
      <c r="O122" t="s">
        <v>41</v>
      </c>
      <c r="P122">
        <v>2</v>
      </c>
      <c r="Q122">
        <v>45</v>
      </c>
      <c r="R122">
        <v>57</v>
      </c>
      <c r="S122" t="s">
        <v>608</v>
      </c>
      <c r="T122" t="s">
        <v>41</v>
      </c>
      <c r="U122" t="s">
        <v>609</v>
      </c>
      <c r="V122" t="b">
        <v>0</v>
      </c>
      <c r="W122" t="s">
        <v>610</v>
      </c>
      <c r="X122">
        <v>0</v>
      </c>
      <c r="AF122" t="s">
        <v>41</v>
      </c>
    </row>
    <row r="123" spans="1:32" x14ac:dyDescent="0.2">
      <c r="A123">
        <v>7.4310020745005005E+17</v>
      </c>
      <c r="B123">
        <v>7.4310020745005005E+17</v>
      </c>
      <c r="C123" t="s">
        <v>611</v>
      </c>
      <c r="D123" s="1">
        <v>42536</v>
      </c>
      <c r="E123" s="2">
        <v>0.38738425925925929</v>
      </c>
      <c r="F123">
        <v>-700</v>
      </c>
      <c r="G123">
        <v>1604931252</v>
      </c>
      <c r="H123" t="s">
        <v>37</v>
      </c>
      <c r="I123" t="s">
        <v>38</v>
      </c>
      <c r="K123" t="s">
        <v>612</v>
      </c>
      <c r="L123" t="s">
        <v>40</v>
      </c>
      <c r="M123" t="s">
        <v>41</v>
      </c>
      <c r="N123" t="s">
        <v>613</v>
      </c>
      <c r="O123" t="s">
        <v>41</v>
      </c>
      <c r="P123">
        <v>0</v>
      </c>
      <c r="Q123">
        <v>24</v>
      </c>
      <c r="R123">
        <v>10</v>
      </c>
      <c r="S123" t="s">
        <v>41</v>
      </c>
      <c r="T123" t="s">
        <v>41</v>
      </c>
      <c r="U123" t="s">
        <v>614</v>
      </c>
      <c r="V123" t="b">
        <v>0</v>
      </c>
      <c r="X123">
        <v>0</v>
      </c>
      <c r="AF123" t="s">
        <v>41</v>
      </c>
    </row>
    <row r="124" spans="1:32" x14ac:dyDescent="0.2">
      <c r="A124">
        <v>7.4273012184964301E+17</v>
      </c>
      <c r="B124">
        <v>7.4273012184964301E+17</v>
      </c>
      <c r="C124" t="s">
        <v>615</v>
      </c>
      <c r="D124" s="1">
        <v>42535</v>
      </c>
      <c r="E124" s="2">
        <v>0.3661342592592593</v>
      </c>
      <c r="F124">
        <v>-700</v>
      </c>
      <c r="G124">
        <v>1604931252</v>
      </c>
      <c r="H124" t="s">
        <v>37</v>
      </c>
      <c r="I124" t="s">
        <v>38</v>
      </c>
      <c r="K124" t="s">
        <v>616</v>
      </c>
      <c r="L124" t="s">
        <v>40</v>
      </c>
      <c r="M124" t="s">
        <v>41</v>
      </c>
      <c r="N124" t="s">
        <v>617</v>
      </c>
      <c r="O124" t="s">
        <v>41</v>
      </c>
      <c r="P124">
        <v>14</v>
      </c>
      <c r="Q124">
        <v>167</v>
      </c>
      <c r="R124">
        <v>175</v>
      </c>
      <c r="S124" t="s">
        <v>618</v>
      </c>
      <c r="T124" t="s">
        <v>41</v>
      </c>
      <c r="U124" t="s">
        <v>619</v>
      </c>
      <c r="V124" t="b">
        <v>0</v>
      </c>
      <c r="X124">
        <v>0</v>
      </c>
      <c r="AF124" t="s">
        <v>41</v>
      </c>
    </row>
    <row r="125" spans="1:32" x14ac:dyDescent="0.2">
      <c r="A125">
        <v>7.4054423742331597E+17</v>
      </c>
      <c r="B125">
        <v>7.4018769032736294E+17</v>
      </c>
      <c r="C125" t="s">
        <v>620</v>
      </c>
      <c r="D125" s="1">
        <v>42529</v>
      </c>
      <c r="E125" s="2">
        <v>0.33424768518518522</v>
      </c>
      <c r="F125">
        <v>-700</v>
      </c>
      <c r="G125">
        <v>1604931252</v>
      </c>
      <c r="H125" t="s">
        <v>37</v>
      </c>
      <c r="I125" t="s">
        <v>38</v>
      </c>
      <c r="K125" t="s">
        <v>621</v>
      </c>
      <c r="L125" t="s">
        <v>40</v>
      </c>
      <c r="M125" t="s">
        <v>622</v>
      </c>
      <c r="N125" t="s">
        <v>623</v>
      </c>
      <c r="O125" t="s">
        <v>41</v>
      </c>
      <c r="P125">
        <v>16</v>
      </c>
      <c r="Q125">
        <v>35</v>
      </c>
      <c r="R125">
        <v>28</v>
      </c>
      <c r="S125" t="s">
        <v>579</v>
      </c>
      <c r="T125" t="s">
        <v>41</v>
      </c>
      <c r="U125" t="s">
        <v>624</v>
      </c>
      <c r="V125" t="b">
        <v>0</v>
      </c>
      <c r="X125">
        <v>0</v>
      </c>
      <c r="AF125" t="s">
        <v>41</v>
      </c>
    </row>
    <row r="126" spans="1:32" x14ac:dyDescent="0.2">
      <c r="A126">
        <v>7.4027333629542797E+17</v>
      </c>
      <c r="B126">
        <v>7.4027333629542797E+17</v>
      </c>
      <c r="C126" t="s">
        <v>625</v>
      </c>
      <c r="D126" s="1">
        <v>42528</v>
      </c>
      <c r="E126" s="2">
        <v>0.5867013888888889</v>
      </c>
      <c r="F126">
        <v>-700</v>
      </c>
      <c r="G126">
        <v>1604931252</v>
      </c>
      <c r="H126" t="s">
        <v>37</v>
      </c>
      <c r="I126" t="s">
        <v>38</v>
      </c>
      <c r="K126" t="s">
        <v>626</v>
      </c>
      <c r="L126" t="s">
        <v>40</v>
      </c>
      <c r="M126" t="s">
        <v>41</v>
      </c>
      <c r="N126" t="s">
        <v>627</v>
      </c>
      <c r="O126" t="s">
        <v>41</v>
      </c>
      <c r="P126">
        <v>3</v>
      </c>
      <c r="Q126">
        <v>23</v>
      </c>
      <c r="R126">
        <v>33</v>
      </c>
      <c r="S126" t="s">
        <v>579</v>
      </c>
      <c r="T126" t="s">
        <v>41</v>
      </c>
      <c r="U126" t="s">
        <v>628</v>
      </c>
      <c r="V126" t="b">
        <v>0</v>
      </c>
      <c r="W126" t="s">
        <v>629</v>
      </c>
      <c r="X126">
        <v>0</v>
      </c>
      <c r="AF126" t="s">
        <v>41</v>
      </c>
    </row>
    <row r="127" spans="1:32" x14ac:dyDescent="0.2">
      <c r="A127">
        <v>7.4026677790972301E+17</v>
      </c>
      <c r="B127">
        <v>7.4026659462698099E+17</v>
      </c>
      <c r="C127" t="s">
        <v>630</v>
      </c>
      <c r="D127" s="1">
        <v>42528</v>
      </c>
      <c r="E127" s="2">
        <v>0.56861111111111107</v>
      </c>
      <c r="F127">
        <v>-700</v>
      </c>
      <c r="G127">
        <v>1604931252</v>
      </c>
      <c r="H127" t="s">
        <v>37</v>
      </c>
      <c r="I127" t="s">
        <v>38</v>
      </c>
      <c r="K127" t="s">
        <v>631</v>
      </c>
      <c r="L127" t="s">
        <v>137</v>
      </c>
      <c r="M127" t="s">
        <v>41</v>
      </c>
      <c r="N127" t="s">
        <v>41</v>
      </c>
      <c r="O127" t="s">
        <v>41</v>
      </c>
      <c r="P127">
        <v>0</v>
      </c>
      <c r="Q127">
        <v>0</v>
      </c>
      <c r="R127">
        <v>1</v>
      </c>
      <c r="S127" t="s">
        <v>41</v>
      </c>
      <c r="T127" t="s">
        <v>41</v>
      </c>
      <c r="U127" t="s">
        <v>632</v>
      </c>
      <c r="V127" t="b">
        <v>0</v>
      </c>
      <c r="X127">
        <v>0</v>
      </c>
      <c r="AF127" t="s">
        <v>633</v>
      </c>
    </row>
    <row r="128" spans="1:32" x14ac:dyDescent="0.2">
      <c r="A128">
        <v>7.4022395976171904E+17</v>
      </c>
      <c r="B128">
        <v>7.4022395976171904E+17</v>
      </c>
      <c r="C128" t="s">
        <v>634</v>
      </c>
      <c r="D128" s="1">
        <v>42528</v>
      </c>
      <c r="E128" s="2">
        <v>0.45045138888888886</v>
      </c>
      <c r="F128">
        <v>-700</v>
      </c>
      <c r="G128">
        <v>1604931252</v>
      </c>
      <c r="H128" t="s">
        <v>37</v>
      </c>
      <c r="I128" t="s">
        <v>38</v>
      </c>
      <c r="K128" t="s">
        <v>635</v>
      </c>
      <c r="L128" t="s">
        <v>40</v>
      </c>
      <c r="M128" t="s">
        <v>567</v>
      </c>
      <c r="N128" t="s">
        <v>41</v>
      </c>
      <c r="O128" t="s">
        <v>41</v>
      </c>
      <c r="P128">
        <v>4</v>
      </c>
      <c r="Q128">
        <v>112</v>
      </c>
      <c r="R128">
        <v>66</v>
      </c>
      <c r="S128" t="s">
        <v>603</v>
      </c>
      <c r="T128" t="s">
        <v>41</v>
      </c>
      <c r="U128" t="s">
        <v>636</v>
      </c>
      <c r="V128" t="b">
        <v>0</v>
      </c>
      <c r="X128">
        <v>0</v>
      </c>
      <c r="AF128" t="s">
        <v>41</v>
      </c>
    </row>
    <row r="129" spans="1:32" x14ac:dyDescent="0.2">
      <c r="A129">
        <v>7.4021850443183296E+17</v>
      </c>
      <c r="B129">
        <v>7.4021850443183296E+17</v>
      </c>
      <c r="C129" t="s">
        <v>637</v>
      </c>
      <c r="D129" s="1">
        <v>42528</v>
      </c>
      <c r="E129" s="2">
        <v>0.43539351851851849</v>
      </c>
      <c r="F129">
        <v>-700</v>
      </c>
      <c r="G129">
        <v>1604931252</v>
      </c>
      <c r="H129" t="s">
        <v>37</v>
      </c>
      <c r="I129" t="s">
        <v>38</v>
      </c>
      <c r="K129" t="s">
        <v>638</v>
      </c>
      <c r="L129" t="s">
        <v>137</v>
      </c>
      <c r="M129" t="s">
        <v>41</v>
      </c>
      <c r="N129" t="s">
        <v>41</v>
      </c>
      <c r="O129" t="s">
        <v>639</v>
      </c>
      <c r="P129">
        <v>5</v>
      </c>
      <c r="Q129">
        <v>46</v>
      </c>
      <c r="R129">
        <v>55</v>
      </c>
      <c r="S129" t="s">
        <v>603</v>
      </c>
      <c r="T129" t="s">
        <v>41</v>
      </c>
      <c r="U129" t="s">
        <v>640</v>
      </c>
      <c r="V129" t="b">
        <v>0</v>
      </c>
      <c r="X129">
        <v>1</v>
      </c>
      <c r="Y129" t="s">
        <v>641</v>
      </c>
      <c r="AF129" t="s">
        <v>41</v>
      </c>
    </row>
    <row r="130" spans="1:32" x14ac:dyDescent="0.2">
      <c r="A130">
        <v>7.4021562461024205E+17</v>
      </c>
      <c r="B130">
        <v>7.4021562461024205E+17</v>
      </c>
      <c r="C130" t="s">
        <v>642</v>
      </c>
      <c r="D130" s="1">
        <v>42528</v>
      </c>
      <c r="E130" s="2">
        <v>0.42745370370370367</v>
      </c>
      <c r="F130">
        <v>-700</v>
      </c>
      <c r="G130">
        <v>1604931252</v>
      </c>
      <c r="H130" t="s">
        <v>37</v>
      </c>
      <c r="I130" t="s">
        <v>38</v>
      </c>
      <c r="K130" t="s">
        <v>643</v>
      </c>
      <c r="L130" t="s">
        <v>137</v>
      </c>
      <c r="M130" t="s">
        <v>41</v>
      </c>
      <c r="N130" t="s">
        <v>644</v>
      </c>
      <c r="O130" t="s">
        <v>41</v>
      </c>
      <c r="P130">
        <v>0</v>
      </c>
      <c r="Q130">
        <v>10</v>
      </c>
      <c r="R130">
        <v>4</v>
      </c>
      <c r="S130" t="s">
        <v>579</v>
      </c>
      <c r="T130" t="s">
        <v>41</v>
      </c>
      <c r="U130" t="s">
        <v>645</v>
      </c>
      <c r="V130" t="b">
        <v>0</v>
      </c>
      <c r="W130" t="s">
        <v>646</v>
      </c>
      <c r="X130">
        <v>0</v>
      </c>
      <c r="AF130" t="s">
        <v>41</v>
      </c>
    </row>
    <row r="131" spans="1:32" x14ac:dyDescent="0.2">
      <c r="A131">
        <v>7.4021552608602099E+17</v>
      </c>
      <c r="B131">
        <v>7.4021552608602099E+17</v>
      </c>
      <c r="C131" t="s">
        <v>647</v>
      </c>
      <c r="D131" s="1">
        <v>42528</v>
      </c>
      <c r="E131" s="2">
        <v>0.42717592592592596</v>
      </c>
      <c r="F131">
        <v>-700</v>
      </c>
      <c r="G131">
        <v>1604931252</v>
      </c>
      <c r="H131" t="s">
        <v>37</v>
      </c>
      <c r="I131" t="s">
        <v>38</v>
      </c>
      <c r="K131" t="s">
        <v>648</v>
      </c>
      <c r="L131" t="s">
        <v>40</v>
      </c>
      <c r="M131" t="s">
        <v>41</v>
      </c>
      <c r="N131" t="s">
        <v>649</v>
      </c>
      <c r="O131" t="s">
        <v>41</v>
      </c>
      <c r="P131">
        <v>2</v>
      </c>
      <c r="Q131">
        <v>23</v>
      </c>
      <c r="R131">
        <v>15</v>
      </c>
      <c r="S131" t="s">
        <v>579</v>
      </c>
      <c r="T131" t="s">
        <v>41</v>
      </c>
      <c r="U131" t="s">
        <v>650</v>
      </c>
      <c r="V131" t="b">
        <v>0</v>
      </c>
      <c r="W131" t="s">
        <v>651</v>
      </c>
      <c r="X131">
        <v>0</v>
      </c>
      <c r="AF131" t="s">
        <v>41</v>
      </c>
    </row>
    <row r="132" spans="1:32" x14ac:dyDescent="0.2">
      <c r="A132">
        <v>7.4021065899877094E+17</v>
      </c>
      <c r="B132">
        <v>7.4021065899877094E+17</v>
      </c>
      <c r="C132" t="s">
        <v>652</v>
      </c>
      <c r="D132" s="1">
        <v>42528</v>
      </c>
      <c r="E132" s="2">
        <v>0.41375000000000001</v>
      </c>
      <c r="F132">
        <v>-700</v>
      </c>
      <c r="G132">
        <v>1604931252</v>
      </c>
      <c r="H132" t="s">
        <v>37</v>
      </c>
      <c r="I132" t="s">
        <v>38</v>
      </c>
      <c r="K132" t="s">
        <v>653</v>
      </c>
      <c r="L132" t="s">
        <v>40</v>
      </c>
      <c r="M132" t="s">
        <v>41</v>
      </c>
      <c r="N132" t="s">
        <v>41</v>
      </c>
      <c r="O132" t="s">
        <v>41</v>
      </c>
      <c r="P132">
        <v>3</v>
      </c>
      <c r="Q132">
        <v>65</v>
      </c>
      <c r="R132">
        <v>58</v>
      </c>
      <c r="S132" t="s">
        <v>569</v>
      </c>
      <c r="T132" t="s">
        <v>41</v>
      </c>
      <c r="U132" t="s">
        <v>654</v>
      </c>
      <c r="V132" t="b">
        <v>0</v>
      </c>
      <c r="X132">
        <v>1</v>
      </c>
      <c r="Y132" t="s">
        <v>655</v>
      </c>
      <c r="AF132" t="s">
        <v>41</v>
      </c>
    </row>
    <row r="133" spans="1:32" x14ac:dyDescent="0.2">
      <c r="A133">
        <v>7.4020979369708698E+17</v>
      </c>
      <c r="B133">
        <v>7.4020979369708698E+17</v>
      </c>
      <c r="C133" t="s">
        <v>656</v>
      </c>
      <c r="D133" s="1">
        <v>42528</v>
      </c>
      <c r="E133" s="2">
        <v>0.41135416666666669</v>
      </c>
      <c r="F133">
        <v>-700</v>
      </c>
      <c r="G133">
        <v>1604931252</v>
      </c>
      <c r="H133" t="s">
        <v>37</v>
      </c>
      <c r="I133" t="s">
        <v>38</v>
      </c>
      <c r="K133" t="s">
        <v>657</v>
      </c>
      <c r="L133" t="s">
        <v>658</v>
      </c>
      <c r="M133" t="s">
        <v>567</v>
      </c>
      <c r="N133" t="s">
        <v>41</v>
      </c>
      <c r="O133" t="s">
        <v>41</v>
      </c>
      <c r="P133">
        <v>3</v>
      </c>
      <c r="Q133">
        <v>63</v>
      </c>
      <c r="R133">
        <v>65</v>
      </c>
      <c r="S133" t="s">
        <v>603</v>
      </c>
      <c r="T133" t="s">
        <v>41</v>
      </c>
      <c r="U133" t="s">
        <v>659</v>
      </c>
      <c r="V133" t="b">
        <v>0</v>
      </c>
      <c r="X133">
        <v>1</v>
      </c>
      <c r="Y133" t="s">
        <v>660</v>
      </c>
      <c r="AF133" t="s">
        <v>41</v>
      </c>
    </row>
    <row r="134" spans="1:32" x14ac:dyDescent="0.2">
      <c r="A134">
        <v>7.4020862478650496E+17</v>
      </c>
      <c r="B134">
        <v>7.4020862478650496E+17</v>
      </c>
      <c r="C134" t="s">
        <v>661</v>
      </c>
      <c r="D134" s="1">
        <v>42528</v>
      </c>
      <c r="E134" s="2">
        <v>0.40813657407407411</v>
      </c>
      <c r="F134">
        <v>-700</v>
      </c>
      <c r="G134">
        <v>1604931252</v>
      </c>
      <c r="H134" t="s">
        <v>37</v>
      </c>
      <c r="I134" t="s">
        <v>38</v>
      </c>
      <c r="K134" t="s">
        <v>662</v>
      </c>
      <c r="L134" t="s">
        <v>40</v>
      </c>
      <c r="M134" t="s">
        <v>567</v>
      </c>
      <c r="N134" t="s">
        <v>41</v>
      </c>
      <c r="O134" t="s">
        <v>663</v>
      </c>
      <c r="P134">
        <v>1</v>
      </c>
      <c r="Q134">
        <v>50</v>
      </c>
      <c r="R134">
        <v>64</v>
      </c>
      <c r="S134" t="s">
        <v>603</v>
      </c>
      <c r="T134" t="s">
        <v>41</v>
      </c>
      <c r="U134" t="s">
        <v>664</v>
      </c>
      <c r="V134" t="b">
        <v>0</v>
      </c>
      <c r="X134">
        <v>1</v>
      </c>
      <c r="Y134" t="s">
        <v>665</v>
      </c>
      <c r="AF134" t="s">
        <v>41</v>
      </c>
    </row>
    <row r="135" spans="1:32" x14ac:dyDescent="0.2">
      <c r="A135">
        <v>7.4020481207190298E+17</v>
      </c>
      <c r="B135">
        <v>7.4020481207190298E+17</v>
      </c>
      <c r="C135" t="s">
        <v>666</v>
      </c>
      <c r="D135" s="1">
        <v>42528</v>
      </c>
      <c r="E135" s="2">
        <v>0.39761574074074074</v>
      </c>
      <c r="F135">
        <v>-700</v>
      </c>
      <c r="G135">
        <v>1604931252</v>
      </c>
      <c r="H135" t="s">
        <v>37</v>
      </c>
      <c r="I135" t="s">
        <v>38</v>
      </c>
      <c r="K135" t="s">
        <v>667</v>
      </c>
      <c r="L135" t="s">
        <v>40</v>
      </c>
      <c r="M135" t="s">
        <v>41</v>
      </c>
      <c r="N135" t="s">
        <v>41</v>
      </c>
      <c r="O135" t="s">
        <v>41</v>
      </c>
      <c r="P135">
        <v>0</v>
      </c>
      <c r="Q135">
        <v>153</v>
      </c>
      <c r="R135">
        <v>185</v>
      </c>
      <c r="S135" t="s">
        <v>603</v>
      </c>
      <c r="T135" t="s">
        <v>41</v>
      </c>
      <c r="U135" t="s">
        <v>668</v>
      </c>
      <c r="V135" t="b">
        <v>0</v>
      </c>
      <c r="X135">
        <v>1</v>
      </c>
      <c r="Y135" t="s">
        <v>669</v>
      </c>
      <c r="AF135" t="s">
        <v>41</v>
      </c>
    </row>
    <row r="136" spans="1:32" x14ac:dyDescent="0.2">
      <c r="A136">
        <v>7.4020429388661504E+17</v>
      </c>
      <c r="B136">
        <v>7.4020429388661504E+17</v>
      </c>
      <c r="C136" t="s">
        <v>670</v>
      </c>
      <c r="D136" s="1">
        <v>42528</v>
      </c>
      <c r="E136" s="2">
        <v>0.39618055555555554</v>
      </c>
      <c r="F136">
        <v>-700</v>
      </c>
      <c r="G136">
        <v>1604931252</v>
      </c>
      <c r="H136" t="s">
        <v>37</v>
      </c>
      <c r="I136" t="s">
        <v>38</v>
      </c>
      <c r="K136" t="s">
        <v>671</v>
      </c>
      <c r="L136" t="s">
        <v>40</v>
      </c>
      <c r="M136" t="s">
        <v>672</v>
      </c>
      <c r="N136" t="s">
        <v>41</v>
      </c>
      <c r="O136" t="s">
        <v>41</v>
      </c>
      <c r="P136">
        <v>0</v>
      </c>
      <c r="Q136">
        <v>16</v>
      </c>
      <c r="R136">
        <v>12</v>
      </c>
      <c r="S136" t="s">
        <v>603</v>
      </c>
      <c r="T136" t="s">
        <v>41</v>
      </c>
      <c r="U136" t="s">
        <v>673</v>
      </c>
      <c r="V136" t="b">
        <v>0</v>
      </c>
      <c r="X136">
        <v>1</v>
      </c>
      <c r="Y136" t="s">
        <v>674</v>
      </c>
      <c r="AF136" t="s">
        <v>41</v>
      </c>
    </row>
    <row r="137" spans="1:32" x14ac:dyDescent="0.2">
      <c r="A137">
        <v>7.4020353176482598E+17</v>
      </c>
      <c r="B137">
        <v>7.4020353176482598E+17</v>
      </c>
      <c r="C137" t="s">
        <v>675</v>
      </c>
      <c r="D137" s="1">
        <v>42528</v>
      </c>
      <c r="E137" s="2">
        <v>0.39407407407407408</v>
      </c>
      <c r="F137">
        <v>-700</v>
      </c>
      <c r="G137">
        <v>1604931252</v>
      </c>
      <c r="H137" t="s">
        <v>37</v>
      </c>
      <c r="I137" t="s">
        <v>38</v>
      </c>
      <c r="K137" t="s">
        <v>676</v>
      </c>
      <c r="L137" t="s">
        <v>40</v>
      </c>
      <c r="M137" t="s">
        <v>41</v>
      </c>
      <c r="N137" t="s">
        <v>41</v>
      </c>
      <c r="O137" t="s">
        <v>41</v>
      </c>
      <c r="P137">
        <v>7</v>
      </c>
      <c r="Q137">
        <v>199</v>
      </c>
      <c r="R137">
        <v>247</v>
      </c>
      <c r="S137" t="s">
        <v>603</v>
      </c>
      <c r="T137" t="s">
        <v>41</v>
      </c>
      <c r="U137" t="s">
        <v>677</v>
      </c>
      <c r="V137" t="b">
        <v>0</v>
      </c>
      <c r="X137">
        <v>1</v>
      </c>
      <c r="Y137" t="s">
        <v>678</v>
      </c>
      <c r="AF137" t="s">
        <v>41</v>
      </c>
    </row>
    <row r="138" spans="1:32" x14ac:dyDescent="0.2">
      <c r="A138">
        <v>7.4020217428248499E+17</v>
      </c>
      <c r="B138">
        <v>7.4020217428248499E+17</v>
      </c>
      <c r="C138" t="s">
        <v>679</v>
      </c>
      <c r="D138" s="1">
        <v>42528</v>
      </c>
      <c r="E138" s="2">
        <v>0.39033564814814814</v>
      </c>
      <c r="F138">
        <v>-700</v>
      </c>
      <c r="G138">
        <v>1604931252</v>
      </c>
      <c r="H138" t="s">
        <v>37</v>
      </c>
      <c r="I138" t="s">
        <v>38</v>
      </c>
      <c r="K138" t="s">
        <v>680</v>
      </c>
      <c r="L138" t="s">
        <v>40</v>
      </c>
      <c r="M138" t="s">
        <v>41</v>
      </c>
      <c r="N138" t="s">
        <v>41</v>
      </c>
      <c r="O138" t="s">
        <v>41</v>
      </c>
      <c r="P138">
        <v>1</v>
      </c>
      <c r="Q138">
        <v>43</v>
      </c>
      <c r="R138">
        <v>37</v>
      </c>
      <c r="S138" t="s">
        <v>603</v>
      </c>
      <c r="T138" t="s">
        <v>41</v>
      </c>
      <c r="U138" t="s">
        <v>681</v>
      </c>
      <c r="V138" t="b">
        <v>0</v>
      </c>
      <c r="X138">
        <v>1</v>
      </c>
      <c r="Y138" t="s">
        <v>682</v>
      </c>
      <c r="AF138" t="s">
        <v>41</v>
      </c>
    </row>
    <row r="139" spans="1:32" x14ac:dyDescent="0.2">
      <c r="A139">
        <v>7.4020139463267904E+17</v>
      </c>
      <c r="B139">
        <v>7.4020139463267904E+17</v>
      </c>
      <c r="C139" t="s">
        <v>683</v>
      </c>
      <c r="D139" s="1">
        <v>42528</v>
      </c>
      <c r="E139" s="2">
        <v>0.38818287037037041</v>
      </c>
      <c r="F139">
        <v>-700</v>
      </c>
      <c r="G139">
        <v>1604931252</v>
      </c>
      <c r="H139" t="s">
        <v>37</v>
      </c>
      <c r="I139" t="s">
        <v>38</v>
      </c>
      <c r="K139" t="s">
        <v>684</v>
      </c>
      <c r="L139" t="s">
        <v>40</v>
      </c>
      <c r="M139" t="s">
        <v>685</v>
      </c>
      <c r="N139" t="s">
        <v>41</v>
      </c>
      <c r="O139" t="s">
        <v>41</v>
      </c>
      <c r="P139">
        <v>5</v>
      </c>
      <c r="Q139">
        <v>36</v>
      </c>
      <c r="R139">
        <v>34</v>
      </c>
      <c r="S139" t="s">
        <v>603</v>
      </c>
      <c r="T139" t="s">
        <v>41</v>
      </c>
      <c r="U139" t="s">
        <v>686</v>
      </c>
      <c r="V139" t="b">
        <v>0</v>
      </c>
      <c r="X139">
        <v>1</v>
      </c>
      <c r="Y139" t="s">
        <v>687</v>
      </c>
      <c r="AF139" t="s">
        <v>41</v>
      </c>
    </row>
    <row r="140" spans="1:32" x14ac:dyDescent="0.2">
      <c r="A140">
        <v>7.4019955317401997E+17</v>
      </c>
      <c r="B140">
        <v>7.4019955317401997E+17</v>
      </c>
      <c r="C140" t="s">
        <v>688</v>
      </c>
      <c r="D140" s="1">
        <v>42528</v>
      </c>
      <c r="E140" s="2">
        <v>0.38310185185185186</v>
      </c>
      <c r="F140">
        <v>-700</v>
      </c>
      <c r="G140">
        <v>1604931252</v>
      </c>
      <c r="H140" t="s">
        <v>37</v>
      </c>
      <c r="I140" t="s">
        <v>38</v>
      </c>
      <c r="K140" t="s">
        <v>689</v>
      </c>
      <c r="L140" t="s">
        <v>40</v>
      </c>
      <c r="M140" t="s">
        <v>41</v>
      </c>
      <c r="N140" t="s">
        <v>690</v>
      </c>
      <c r="O140" t="s">
        <v>41</v>
      </c>
      <c r="P140">
        <v>1</v>
      </c>
      <c r="Q140">
        <v>44</v>
      </c>
      <c r="R140">
        <v>24</v>
      </c>
      <c r="S140" t="s">
        <v>579</v>
      </c>
      <c r="T140" t="s">
        <v>41</v>
      </c>
      <c r="U140" t="s">
        <v>691</v>
      </c>
      <c r="V140" t="b">
        <v>0</v>
      </c>
      <c r="X140">
        <v>0</v>
      </c>
      <c r="AF140" t="s">
        <v>41</v>
      </c>
    </row>
    <row r="141" spans="1:32" x14ac:dyDescent="0.2">
      <c r="A141">
        <v>7.4019925536583194E+17</v>
      </c>
      <c r="B141">
        <v>7.4019925536583194E+17</v>
      </c>
      <c r="C141" t="s">
        <v>692</v>
      </c>
      <c r="D141" s="1">
        <v>42528</v>
      </c>
      <c r="E141" s="2">
        <v>0.3822800925925926</v>
      </c>
      <c r="F141">
        <v>-700</v>
      </c>
      <c r="G141">
        <v>1604931252</v>
      </c>
      <c r="H141" t="s">
        <v>37</v>
      </c>
      <c r="I141" t="s">
        <v>38</v>
      </c>
      <c r="K141" t="s">
        <v>693</v>
      </c>
      <c r="L141" t="s">
        <v>40</v>
      </c>
      <c r="M141" t="s">
        <v>41</v>
      </c>
      <c r="N141" t="s">
        <v>694</v>
      </c>
      <c r="O141" t="s">
        <v>41</v>
      </c>
      <c r="P141">
        <v>3</v>
      </c>
      <c r="Q141">
        <v>49</v>
      </c>
      <c r="R141">
        <v>32</v>
      </c>
      <c r="S141" t="s">
        <v>579</v>
      </c>
      <c r="T141" t="s">
        <v>41</v>
      </c>
      <c r="U141" t="s">
        <v>695</v>
      </c>
      <c r="V141" t="b">
        <v>0</v>
      </c>
      <c r="X141">
        <v>0</v>
      </c>
      <c r="AF141" t="s">
        <v>41</v>
      </c>
    </row>
    <row r="142" spans="1:32" x14ac:dyDescent="0.2">
      <c r="A142">
        <v>7.4019893862459302E+17</v>
      </c>
      <c r="B142">
        <v>7.4019893862459302E+17</v>
      </c>
      <c r="C142" t="s">
        <v>696</v>
      </c>
      <c r="D142" s="1">
        <v>42528</v>
      </c>
      <c r="E142" s="2">
        <v>0.38140046296296298</v>
      </c>
      <c r="F142">
        <v>-700</v>
      </c>
      <c r="G142">
        <v>1604931252</v>
      </c>
      <c r="H142" t="s">
        <v>37</v>
      </c>
      <c r="I142" t="s">
        <v>38</v>
      </c>
      <c r="K142" t="s">
        <v>697</v>
      </c>
      <c r="L142" t="s">
        <v>40</v>
      </c>
      <c r="M142" t="s">
        <v>41</v>
      </c>
      <c r="N142" t="s">
        <v>41</v>
      </c>
      <c r="O142" t="s">
        <v>41</v>
      </c>
      <c r="P142">
        <v>2</v>
      </c>
      <c r="Q142">
        <v>44</v>
      </c>
      <c r="R142">
        <v>54</v>
      </c>
      <c r="S142" t="s">
        <v>579</v>
      </c>
      <c r="T142" t="s">
        <v>41</v>
      </c>
      <c r="U142" t="s">
        <v>698</v>
      </c>
      <c r="V142" t="b">
        <v>0</v>
      </c>
      <c r="X142">
        <v>0</v>
      </c>
      <c r="AF142" t="s">
        <v>41</v>
      </c>
    </row>
    <row r="143" spans="1:32" x14ac:dyDescent="0.2">
      <c r="A143">
        <v>7.4018769032736294E+17</v>
      </c>
      <c r="B143">
        <v>7.4018769032736294E+17</v>
      </c>
      <c r="C143" t="s">
        <v>699</v>
      </c>
      <c r="D143" s="1">
        <v>42528</v>
      </c>
      <c r="E143" s="2">
        <v>0.35037037037037039</v>
      </c>
      <c r="F143">
        <v>-700</v>
      </c>
      <c r="G143">
        <v>1604931252</v>
      </c>
      <c r="H143" t="s">
        <v>37</v>
      </c>
      <c r="I143" t="s">
        <v>38</v>
      </c>
      <c r="K143" t="s">
        <v>700</v>
      </c>
      <c r="L143" t="s">
        <v>40</v>
      </c>
      <c r="M143" t="s">
        <v>622</v>
      </c>
      <c r="N143" t="s">
        <v>701</v>
      </c>
      <c r="O143" t="s">
        <v>41</v>
      </c>
      <c r="P143">
        <v>5</v>
      </c>
      <c r="Q143">
        <v>24</v>
      </c>
      <c r="R143">
        <v>29</v>
      </c>
      <c r="S143" t="s">
        <v>579</v>
      </c>
      <c r="T143" t="s">
        <v>41</v>
      </c>
      <c r="U143" t="s">
        <v>702</v>
      </c>
      <c r="V143" t="b">
        <v>0</v>
      </c>
      <c r="X143">
        <v>0</v>
      </c>
      <c r="AF143" t="s">
        <v>41</v>
      </c>
    </row>
    <row r="144" spans="1:32" x14ac:dyDescent="0.2">
      <c r="A144">
        <v>7.40176847296704E+17</v>
      </c>
      <c r="B144">
        <v>7.40176847296704E+17</v>
      </c>
      <c r="C144" t="s">
        <v>703</v>
      </c>
      <c r="D144" s="1">
        <v>42528</v>
      </c>
      <c r="E144" s="2">
        <v>0.32043981481481482</v>
      </c>
      <c r="F144">
        <v>-700</v>
      </c>
      <c r="G144">
        <v>1604931252</v>
      </c>
      <c r="H144" t="s">
        <v>37</v>
      </c>
      <c r="I144" t="s">
        <v>38</v>
      </c>
      <c r="K144" t="s">
        <v>704</v>
      </c>
      <c r="L144" t="s">
        <v>40</v>
      </c>
      <c r="M144" t="s">
        <v>41</v>
      </c>
      <c r="N144" t="s">
        <v>694</v>
      </c>
      <c r="O144" t="s">
        <v>41</v>
      </c>
      <c r="P144">
        <v>6</v>
      </c>
      <c r="Q144">
        <v>69</v>
      </c>
      <c r="R144">
        <v>39</v>
      </c>
      <c r="S144" t="s">
        <v>579</v>
      </c>
      <c r="T144" t="s">
        <v>41</v>
      </c>
      <c r="U144" t="s">
        <v>705</v>
      </c>
      <c r="V144" t="b">
        <v>0</v>
      </c>
      <c r="X144">
        <v>0</v>
      </c>
      <c r="AF144" t="s">
        <v>41</v>
      </c>
    </row>
    <row r="145" spans="1:32" x14ac:dyDescent="0.2">
      <c r="A145">
        <v>7.4016476049106496E+17</v>
      </c>
      <c r="B145">
        <v>7.4016476049106496E+17</v>
      </c>
      <c r="C145" t="s">
        <v>706</v>
      </c>
      <c r="D145" s="1">
        <v>42528</v>
      </c>
      <c r="E145" s="2">
        <v>0.2870949074074074</v>
      </c>
      <c r="F145">
        <v>-700</v>
      </c>
      <c r="G145">
        <v>1604931252</v>
      </c>
      <c r="H145" t="s">
        <v>37</v>
      </c>
      <c r="I145" t="s">
        <v>38</v>
      </c>
      <c r="K145" t="s">
        <v>707</v>
      </c>
      <c r="L145" t="s">
        <v>40</v>
      </c>
      <c r="M145" t="s">
        <v>41</v>
      </c>
      <c r="N145" t="s">
        <v>41</v>
      </c>
      <c r="O145" t="s">
        <v>708</v>
      </c>
      <c r="P145">
        <v>3</v>
      </c>
      <c r="Q145">
        <v>117</v>
      </c>
      <c r="R145">
        <v>116</v>
      </c>
      <c r="S145" t="s">
        <v>603</v>
      </c>
      <c r="T145" t="s">
        <v>41</v>
      </c>
      <c r="U145" t="s">
        <v>709</v>
      </c>
      <c r="V145" t="b">
        <v>0</v>
      </c>
      <c r="X145">
        <v>1</v>
      </c>
      <c r="Y145" t="s">
        <v>710</v>
      </c>
      <c r="AF145" t="s">
        <v>41</v>
      </c>
    </row>
    <row r="146" spans="1:32" x14ac:dyDescent="0.2">
      <c r="A146">
        <v>7.4013483521427405E+17</v>
      </c>
      <c r="B146">
        <v>7.4013483521427405E+17</v>
      </c>
      <c r="C146" t="s">
        <v>711</v>
      </c>
      <c r="D146" s="1">
        <v>42528</v>
      </c>
      <c r="E146" s="2">
        <v>0.20451388888888888</v>
      </c>
      <c r="F146">
        <v>-700</v>
      </c>
      <c r="G146">
        <v>1604931252</v>
      </c>
      <c r="H146" t="s">
        <v>37</v>
      </c>
      <c r="I146" t="s">
        <v>38</v>
      </c>
      <c r="K146" t="s">
        <v>712</v>
      </c>
      <c r="L146" t="s">
        <v>137</v>
      </c>
      <c r="M146" t="s">
        <v>41</v>
      </c>
      <c r="N146" t="s">
        <v>41</v>
      </c>
      <c r="O146" t="s">
        <v>41</v>
      </c>
      <c r="P146">
        <v>0</v>
      </c>
      <c r="Q146">
        <v>40</v>
      </c>
      <c r="R146">
        <v>34</v>
      </c>
      <c r="S146" t="s">
        <v>579</v>
      </c>
      <c r="T146" t="s">
        <v>41</v>
      </c>
      <c r="U146" t="s">
        <v>713</v>
      </c>
      <c r="V146" t="b">
        <v>0</v>
      </c>
      <c r="X146">
        <v>0</v>
      </c>
      <c r="AF146" t="s">
        <v>41</v>
      </c>
    </row>
    <row r="147" spans="1:32" x14ac:dyDescent="0.2">
      <c r="A147">
        <v>7.3988574598112E+17</v>
      </c>
      <c r="B147">
        <v>7.3988574598112E+17</v>
      </c>
      <c r="C147" t="s">
        <v>714</v>
      </c>
      <c r="D147" s="1">
        <v>42527</v>
      </c>
      <c r="E147" s="2">
        <v>0.51715277777777779</v>
      </c>
      <c r="F147">
        <v>-700</v>
      </c>
      <c r="G147">
        <v>1604931252</v>
      </c>
      <c r="H147" t="s">
        <v>37</v>
      </c>
      <c r="I147" t="s">
        <v>38</v>
      </c>
      <c r="K147" t="s">
        <v>715</v>
      </c>
      <c r="L147" t="s">
        <v>40</v>
      </c>
      <c r="M147" t="s">
        <v>41</v>
      </c>
      <c r="N147" t="s">
        <v>716</v>
      </c>
      <c r="O147" t="s">
        <v>41</v>
      </c>
      <c r="P147">
        <v>2</v>
      </c>
      <c r="Q147">
        <v>37</v>
      </c>
      <c r="R147">
        <v>24</v>
      </c>
      <c r="S147" t="s">
        <v>41</v>
      </c>
      <c r="T147" t="s">
        <v>41</v>
      </c>
      <c r="U147" t="s">
        <v>717</v>
      </c>
      <c r="V147" t="b">
        <v>0</v>
      </c>
      <c r="X147">
        <v>0</v>
      </c>
      <c r="AF147" t="s">
        <v>41</v>
      </c>
    </row>
    <row r="148" spans="1:32" x14ac:dyDescent="0.2">
      <c r="A148">
        <v>7.3924598252572595E+17</v>
      </c>
      <c r="B148">
        <v>7.3924598252572595E+17</v>
      </c>
      <c r="C148" t="s">
        <v>718</v>
      </c>
      <c r="D148" s="1">
        <v>42525</v>
      </c>
      <c r="E148" s="2">
        <v>0.75174768518518509</v>
      </c>
      <c r="F148">
        <v>-700</v>
      </c>
      <c r="G148">
        <v>1604931252</v>
      </c>
      <c r="H148" t="s">
        <v>37</v>
      </c>
      <c r="I148" t="s">
        <v>38</v>
      </c>
      <c r="K148" t="s">
        <v>719</v>
      </c>
      <c r="L148" t="s">
        <v>40</v>
      </c>
      <c r="M148" t="s">
        <v>41</v>
      </c>
      <c r="N148" t="s">
        <v>694</v>
      </c>
      <c r="O148" t="s">
        <v>720</v>
      </c>
      <c r="P148">
        <v>14</v>
      </c>
      <c r="Q148">
        <v>466</v>
      </c>
      <c r="R148">
        <v>315</v>
      </c>
      <c r="S148" t="s">
        <v>41</v>
      </c>
      <c r="T148" t="s">
        <v>41</v>
      </c>
      <c r="U148" t="s">
        <v>721</v>
      </c>
      <c r="V148" t="b">
        <v>0</v>
      </c>
      <c r="X148">
        <v>1</v>
      </c>
      <c r="Y148" t="s">
        <v>722</v>
      </c>
      <c r="AF148" t="s">
        <v>41</v>
      </c>
    </row>
    <row r="149" spans="1:32" x14ac:dyDescent="0.2">
      <c r="A149">
        <v>7.3879868866380506E+17</v>
      </c>
      <c r="B149">
        <v>7.3879868866380506E+17</v>
      </c>
      <c r="C149" t="s">
        <v>723</v>
      </c>
      <c r="D149" s="1">
        <v>42524</v>
      </c>
      <c r="E149" s="2">
        <v>0.51745370370370369</v>
      </c>
      <c r="F149">
        <v>-700</v>
      </c>
      <c r="G149">
        <v>1604931252</v>
      </c>
      <c r="H149" t="s">
        <v>37</v>
      </c>
      <c r="I149" t="s">
        <v>38</v>
      </c>
      <c r="K149" t="s">
        <v>724</v>
      </c>
      <c r="L149" t="s">
        <v>40</v>
      </c>
      <c r="M149" t="s">
        <v>567</v>
      </c>
      <c r="N149" t="s">
        <v>725</v>
      </c>
      <c r="O149" t="s">
        <v>41</v>
      </c>
      <c r="P149">
        <v>8</v>
      </c>
      <c r="Q149">
        <v>71</v>
      </c>
      <c r="R149">
        <v>37</v>
      </c>
      <c r="S149" t="s">
        <v>726</v>
      </c>
      <c r="T149" t="s">
        <v>41</v>
      </c>
      <c r="U149" t="s">
        <v>727</v>
      </c>
      <c r="V149" t="b">
        <v>0</v>
      </c>
      <c r="X149">
        <v>0</v>
      </c>
      <c r="AF149" t="s">
        <v>41</v>
      </c>
    </row>
    <row r="150" spans="1:32" x14ac:dyDescent="0.2">
      <c r="A150">
        <v>7.3845063115789504E+17</v>
      </c>
      <c r="B150">
        <v>7.3845063115789504E+17</v>
      </c>
      <c r="C150" t="s">
        <v>728</v>
      </c>
      <c r="D150" s="1">
        <v>42523</v>
      </c>
      <c r="E150" s="2">
        <v>0.55699074074074073</v>
      </c>
      <c r="F150">
        <v>-700</v>
      </c>
      <c r="G150">
        <v>1604931252</v>
      </c>
      <c r="H150" t="s">
        <v>37</v>
      </c>
      <c r="I150" t="s">
        <v>38</v>
      </c>
      <c r="K150" t="s">
        <v>729</v>
      </c>
      <c r="L150" t="s">
        <v>40</v>
      </c>
      <c r="M150" t="s">
        <v>41</v>
      </c>
      <c r="N150" t="s">
        <v>694</v>
      </c>
      <c r="O150" t="s">
        <v>41</v>
      </c>
      <c r="P150">
        <v>6</v>
      </c>
      <c r="Q150">
        <v>140</v>
      </c>
      <c r="R150">
        <v>78</v>
      </c>
      <c r="S150" t="s">
        <v>579</v>
      </c>
      <c r="T150" t="s">
        <v>41</v>
      </c>
      <c r="U150" t="s">
        <v>730</v>
      </c>
      <c r="V150" t="b">
        <v>0</v>
      </c>
      <c r="X150">
        <v>0</v>
      </c>
      <c r="AF150" t="s">
        <v>41</v>
      </c>
    </row>
    <row r="151" spans="1:32" x14ac:dyDescent="0.2">
      <c r="A151">
        <v>7.3839559479684698E+17</v>
      </c>
      <c r="B151">
        <v>7.3839559479684698E+17</v>
      </c>
      <c r="C151" t="s">
        <v>731</v>
      </c>
      <c r="D151" s="1">
        <v>42523</v>
      </c>
      <c r="E151" s="2">
        <v>0.40512731481481484</v>
      </c>
      <c r="F151">
        <v>-700</v>
      </c>
      <c r="G151">
        <v>1604931252</v>
      </c>
      <c r="H151" t="s">
        <v>37</v>
      </c>
      <c r="I151" t="s">
        <v>38</v>
      </c>
      <c r="K151" t="s">
        <v>732</v>
      </c>
      <c r="L151" t="s">
        <v>40</v>
      </c>
      <c r="M151" t="s">
        <v>41</v>
      </c>
      <c r="N151" t="s">
        <v>41</v>
      </c>
      <c r="O151" t="s">
        <v>733</v>
      </c>
      <c r="P151">
        <v>4</v>
      </c>
      <c r="Q151">
        <v>177</v>
      </c>
      <c r="R151">
        <v>166</v>
      </c>
      <c r="S151" t="s">
        <v>579</v>
      </c>
      <c r="T151" t="s">
        <v>41</v>
      </c>
      <c r="U151" t="s">
        <v>734</v>
      </c>
      <c r="V151" t="b">
        <v>0</v>
      </c>
      <c r="X151">
        <v>1</v>
      </c>
      <c r="Y151" t="s">
        <v>735</v>
      </c>
      <c r="AF151" t="s">
        <v>41</v>
      </c>
    </row>
    <row r="152" spans="1:32" x14ac:dyDescent="0.2">
      <c r="A152">
        <v>7.3837399775513805E+17</v>
      </c>
      <c r="B152">
        <v>7.3837399775513805E+17</v>
      </c>
      <c r="C152" t="s">
        <v>736</v>
      </c>
      <c r="D152" s="1">
        <v>42523</v>
      </c>
      <c r="E152" s="2">
        <v>0.34553240740740737</v>
      </c>
      <c r="F152">
        <v>-700</v>
      </c>
      <c r="G152">
        <v>1604931252</v>
      </c>
      <c r="H152" t="s">
        <v>37</v>
      </c>
      <c r="I152" t="s">
        <v>38</v>
      </c>
      <c r="K152" t="s">
        <v>737</v>
      </c>
      <c r="L152" t="s">
        <v>40</v>
      </c>
      <c r="M152" t="s">
        <v>41</v>
      </c>
      <c r="N152" t="s">
        <v>738</v>
      </c>
      <c r="O152" t="s">
        <v>41</v>
      </c>
      <c r="P152">
        <v>3</v>
      </c>
      <c r="Q152">
        <v>88</v>
      </c>
      <c r="R152">
        <v>34</v>
      </c>
      <c r="S152" t="s">
        <v>41</v>
      </c>
      <c r="T152" t="s">
        <v>41</v>
      </c>
      <c r="U152" t="s">
        <v>739</v>
      </c>
      <c r="V152" t="b">
        <v>0</v>
      </c>
      <c r="X152">
        <v>0</v>
      </c>
      <c r="AF152" t="s">
        <v>41</v>
      </c>
    </row>
    <row r="153" spans="1:32" x14ac:dyDescent="0.2">
      <c r="A153">
        <v>7.3834314832624397E+17</v>
      </c>
      <c r="B153">
        <v>7.3834314832624397E+17</v>
      </c>
      <c r="C153" t="s">
        <v>740</v>
      </c>
      <c r="D153" s="1">
        <v>42523</v>
      </c>
      <c r="E153" s="2">
        <v>0.2603935185185185</v>
      </c>
      <c r="F153">
        <v>-700</v>
      </c>
      <c r="G153">
        <v>1604931252</v>
      </c>
      <c r="H153" t="s">
        <v>37</v>
      </c>
      <c r="I153" t="s">
        <v>38</v>
      </c>
      <c r="K153" t="s">
        <v>741</v>
      </c>
      <c r="L153" t="s">
        <v>40</v>
      </c>
      <c r="M153" t="s">
        <v>41</v>
      </c>
      <c r="N153" t="s">
        <v>41</v>
      </c>
      <c r="O153" t="s">
        <v>742</v>
      </c>
      <c r="P153">
        <v>10</v>
      </c>
      <c r="Q153">
        <v>156</v>
      </c>
      <c r="R153">
        <v>99</v>
      </c>
      <c r="S153" t="s">
        <v>579</v>
      </c>
      <c r="T153" t="s">
        <v>41</v>
      </c>
      <c r="U153" t="s">
        <v>743</v>
      </c>
      <c r="V153" t="b">
        <v>0</v>
      </c>
      <c r="X153">
        <v>1</v>
      </c>
      <c r="Y153" t="s">
        <v>744</v>
      </c>
      <c r="AF153" t="s">
        <v>41</v>
      </c>
    </row>
    <row r="154" spans="1:32" x14ac:dyDescent="0.2">
      <c r="A154">
        <v>7.3810242049281203E+17</v>
      </c>
      <c r="B154">
        <v>7.3810242049281203E+17</v>
      </c>
      <c r="C154" t="s">
        <v>745</v>
      </c>
      <c r="D154" s="1">
        <v>42522</v>
      </c>
      <c r="E154" s="2">
        <v>0.59611111111111115</v>
      </c>
      <c r="F154">
        <v>-700</v>
      </c>
      <c r="G154">
        <v>1604931252</v>
      </c>
      <c r="H154" t="s">
        <v>37</v>
      </c>
      <c r="I154" t="s">
        <v>38</v>
      </c>
      <c r="K154" t="s">
        <v>746</v>
      </c>
      <c r="L154" t="s">
        <v>40</v>
      </c>
      <c r="M154" t="s">
        <v>41</v>
      </c>
      <c r="N154" t="s">
        <v>747</v>
      </c>
      <c r="O154" t="s">
        <v>41</v>
      </c>
      <c r="P154">
        <v>14</v>
      </c>
      <c r="Q154">
        <v>112</v>
      </c>
      <c r="R154">
        <v>63</v>
      </c>
      <c r="S154" t="s">
        <v>748</v>
      </c>
      <c r="T154" t="s">
        <v>41</v>
      </c>
      <c r="U154" t="s">
        <v>749</v>
      </c>
      <c r="V154" t="b">
        <v>0</v>
      </c>
      <c r="X154">
        <v>0</v>
      </c>
      <c r="AF154" t="s">
        <v>41</v>
      </c>
    </row>
    <row r="155" spans="1:32" x14ac:dyDescent="0.2">
      <c r="A155">
        <v>7.3809947374678003E+17</v>
      </c>
      <c r="B155">
        <v>7.3809947374678003E+17</v>
      </c>
      <c r="C155" t="s">
        <v>750</v>
      </c>
      <c r="D155" s="1">
        <v>42522</v>
      </c>
      <c r="E155" s="2">
        <v>0.5879861111111111</v>
      </c>
      <c r="F155">
        <v>-700</v>
      </c>
      <c r="G155">
        <v>1604931252</v>
      </c>
      <c r="H155" t="s">
        <v>37</v>
      </c>
      <c r="I155" t="s">
        <v>38</v>
      </c>
      <c r="K155" t="s">
        <v>751</v>
      </c>
      <c r="L155" t="s">
        <v>40</v>
      </c>
      <c r="M155" t="s">
        <v>567</v>
      </c>
      <c r="N155" t="s">
        <v>41</v>
      </c>
      <c r="O155" t="s">
        <v>41</v>
      </c>
      <c r="P155">
        <v>18</v>
      </c>
      <c r="Q155">
        <v>91</v>
      </c>
      <c r="R155">
        <v>41</v>
      </c>
      <c r="S155" t="s">
        <v>48</v>
      </c>
      <c r="T155" t="s">
        <v>41</v>
      </c>
      <c r="U155" t="s">
        <v>752</v>
      </c>
      <c r="V155" t="b">
        <v>0</v>
      </c>
      <c r="X155">
        <v>0</v>
      </c>
      <c r="AF155" t="s">
        <v>41</v>
      </c>
    </row>
    <row r="156" spans="1:32" x14ac:dyDescent="0.2">
      <c r="A156">
        <v>7.3599822142458995E+17</v>
      </c>
      <c r="B156">
        <v>7.3599822142458995E+17</v>
      </c>
      <c r="C156" t="s">
        <v>753</v>
      </c>
      <c r="D156" s="1">
        <v>42516</v>
      </c>
      <c r="E156" s="2">
        <v>0.78962962962962957</v>
      </c>
      <c r="F156">
        <v>-700</v>
      </c>
      <c r="G156">
        <v>1604931252</v>
      </c>
      <c r="H156" t="s">
        <v>37</v>
      </c>
      <c r="I156" t="s">
        <v>38</v>
      </c>
      <c r="K156" t="s">
        <v>754</v>
      </c>
      <c r="L156" t="s">
        <v>40</v>
      </c>
      <c r="M156" t="s">
        <v>41</v>
      </c>
      <c r="N156" t="s">
        <v>755</v>
      </c>
      <c r="O156" t="s">
        <v>41</v>
      </c>
      <c r="P156">
        <v>12</v>
      </c>
      <c r="Q156">
        <v>96</v>
      </c>
      <c r="R156">
        <v>124</v>
      </c>
      <c r="S156" t="s">
        <v>756</v>
      </c>
      <c r="T156" t="s">
        <v>41</v>
      </c>
      <c r="U156" t="s">
        <v>757</v>
      </c>
      <c r="V156" t="b">
        <v>0</v>
      </c>
      <c r="X156">
        <v>0</v>
      </c>
      <c r="AF156" t="s">
        <v>41</v>
      </c>
    </row>
    <row r="157" spans="1:32" x14ac:dyDescent="0.2">
      <c r="A157">
        <v>7.3594561880421094E+17</v>
      </c>
      <c r="B157">
        <v>7.3594561880421094E+17</v>
      </c>
      <c r="C157" t="s">
        <v>758</v>
      </c>
      <c r="D157" s="1">
        <v>42516</v>
      </c>
      <c r="E157" s="2">
        <v>0.6444791666666666</v>
      </c>
      <c r="F157">
        <v>-700</v>
      </c>
      <c r="G157">
        <v>1604931252</v>
      </c>
      <c r="H157" t="s">
        <v>37</v>
      </c>
      <c r="I157" t="s">
        <v>38</v>
      </c>
      <c r="K157" t="s">
        <v>759</v>
      </c>
      <c r="L157" t="s">
        <v>40</v>
      </c>
      <c r="M157" t="s">
        <v>760</v>
      </c>
      <c r="N157" t="s">
        <v>41</v>
      </c>
      <c r="O157" t="s">
        <v>41</v>
      </c>
      <c r="P157">
        <v>14</v>
      </c>
      <c r="Q157">
        <v>36</v>
      </c>
      <c r="R157">
        <v>51</v>
      </c>
      <c r="S157" t="s">
        <v>761</v>
      </c>
      <c r="T157" t="s">
        <v>41</v>
      </c>
      <c r="U157" t="s">
        <v>762</v>
      </c>
      <c r="V157" t="b">
        <v>0</v>
      </c>
      <c r="X157">
        <v>1</v>
      </c>
      <c r="Y157" t="s">
        <v>763</v>
      </c>
      <c r="AF157" t="s">
        <v>41</v>
      </c>
    </row>
    <row r="158" spans="1:32" x14ac:dyDescent="0.2">
      <c r="A158">
        <v>7.3592769939953997E+17</v>
      </c>
      <c r="B158">
        <v>7.3592769939953997E+17</v>
      </c>
      <c r="C158" t="s">
        <v>764</v>
      </c>
      <c r="D158" s="1">
        <v>42516</v>
      </c>
      <c r="E158" s="2">
        <v>0.5950347222222222</v>
      </c>
      <c r="F158">
        <v>-700</v>
      </c>
      <c r="G158">
        <v>1604931252</v>
      </c>
      <c r="H158" t="s">
        <v>37</v>
      </c>
      <c r="I158" t="s">
        <v>38</v>
      </c>
      <c r="K158" t="s">
        <v>765</v>
      </c>
      <c r="L158" t="s">
        <v>40</v>
      </c>
      <c r="M158" t="s">
        <v>766</v>
      </c>
      <c r="N158" t="s">
        <v>41</v>
      </c>
      <c r="O158" t="s">
        <v>41</v>
      </c>
      <c r="P158">
        <v>4</v>
      </c>
      <c r="Q158">
        <v>25</v>
      </c>
      <c r="R158">
        <v>44</v>
      </c>
      <c r="S158" t="s">
        <v>761</v>
      </c>
      <c r="T158" t="s">
        <v>41</v>
      </c>
      <c r="U158" t="s">
        <v>767</v>
      </c>
      <c r="V158" t="b">
        <v>0</v>
      </c>
      <c r="X158">
        <v>0</v>
      </c>
      <c r="AF158" t="s">
        <v>41</v>
      </c>
    </row>
    <row r="159" spans="1:32" x14ac:dyDescent="0.2">
      <c r="A159">
        <v>7.3592280246152806E+17</v>
      </c>
      <c r="B159">
        <v>7.3592280246152806E+17</v>
      </c>
      <c r="C159" t="s">
        <v>768</v>
      </c>
      <c r="D159" s="1">
        <v>42516</v>
      </c>
      <c r="E159" s="2">
        <v>0.58151620370370372</v>
      </c>
      <c r="F159">
        <v>-700</v>
      </c>
      <c r="G159">
        <v>1604931252</v>
      </c>
      <c r="H159" t="s">
        <v>37</v>
      </c>
      <c r="I159" t="s">
        <v>38</v>
      </c>
      <c r="K159" t="s">
        <v>769</v>
      </c>
      <c r="L159" t="s">
        <v>40</v>
      </c>
      <c r="M159" t="s">
        <v>770</v>
      </c>
      <c r="N159" t="s">
        <v>41</v>
      </c>
      <c r="O159" t="s">
        <v>771</v>
      </c>
      <c r="P159">
        <v>7</v>
      </c>
      <c r="Q159">
        <v>24</v>
      </c>
      <c r="R159">
        <v>52</v>
      </c>
      <c r="S159" t="s">
        <v>772</v>
      </c>
      <c r="T159" t="s">
        <v>41</v>
      </c>
      <c r="U159" t="s">
        <v>773</v>
      </c>
      <c r="V159" t="b">
        <v>0</v>
      </c>
      <c r="X159">
        <v>1</v>
      </c>
      <c r="Y159" t="s">
        <v>774</v>
      </c>
      <c r="AF159" t="s">
        <v>41</v>
      </c>
    </row>
    <row r="160" spans="1:32" x14ac:dyDescent="0.2">
      <c r="A160">
        <v>7.3591376784263104E+17</v>
      </c>
      <c r="B160">
        <v>7.3591376784263104E+17</v>
      </c>
      <c r="C160" t="s">
        <v>775</v>
      </c>
      <c r="D160" s="1">
        <v>42516</v>
      </c>
      <c r="E160" s="2">
        <v>0.55658564814814815</v>
      </c>
      <c r="F160">
        <v>-700</v>
      </c>
      <c r="G160">
        <v>1604931252</v>
      </c>
      <c r="H160" t="s">
        <v>37</v>
      </c>
      <c r="I160" t="s">
        <v>38</v>
      </c>
      <c r="K160" t="s">
        <v>776</v>
      </c>
      <c r="L160" t="s">
        <v>40</v>
      </c>
      <c r="M160" t="s">
        <v>770</v>
      </c>
      <c r="N160" t="s">
        <v>41</v>
      </c>
      <c r="O160" t="s">
        <v>777</v>
      </c>
      <c r="P160">
        <v>2</v>
      </c>
      <c r="Q160">
        <v>37</v>
      </c>
      <c r="R160">
        <v>81</v>
      </c>
      <c r="S160" t="s">
        <v>761</v>
      </c>
      <c r="T160" t="s">
        <v>41</v>
      </c>
      <c r="U160" t="s">
        <v>778</v>
      </c>
      <c r="V160" t="b">
        <v>0</v>
      </c>
      <c r="X160">
        <v>1</v>
      </c>
      <c r="Y160" t="s">
        <v>779</v>
      </c>
      <c r="AF160" t="s">
        <v>41</v>
      </c>
    </row>
    <row r="161" spans="1:32" x14ac:dyDescent="0.2">
      <c r="A161">
        <v>7.3459249953733402E+17</v>
      </c>
      <c r="B161">
        <v>7.3459249953733402E+17</v>
      </c>
      <c r="C161" t="s">
        <v>780</v>
      </c>
      <c r="D161" s="1">
        <v>42512</v>
      </c>
      <c r="E161" s="2">
        <v>0.91057870370370375</v>
      </c>
      <c r="F161">
        <v>-700</v>
      </c>
      <c r="G161">
        <v>1604931252</v>
      </c>
      <c r="H161" t="s">
        <v>37</v>
      </c>
      <c r="I161" t="s">
        <v>38</v>
      </c>
      <c r="K161" t="s">
        <v>781</v>
      </c>
      <c r="L161" t="s">
        <v>40</v>
      </c>
      <c r="M161" t="s">
        <v>782</v>
      </c>
      <c r="N161" t="s">
        <v>783</v>
      </c>
      <c r="O161" t="s">
        <v>41</v>
      </c>
      <c r="P161">
        <v>3</v>
      </c>
      <c r="Q161">
        <v>16</v>
      </c>
      <c r="R161">
        <v>16</v>
      </c>
      <c r="S161" t="s">
        <v>41</v>
      </c>
      <c r="T161" t="s">
        <v>41</v>
      </c>
      <c r="U161" t="s">
        <v>784</v>
      </c>
      <c r="V161" t="b">
        <v>0</v>
      </c>
      <c r="X161">
        <v>0</v>
      </c>
      <c r="AF161" t="s">
        <v>41</v>
      </c>
    </row>
    <row r="162" spans="1:32" x14ac:dyDescent="0.2">
      <c r="A162">
        <v>7.3366069926053798E+17</v>
      </c>
      <c r="B162">
        <v>7.3366069926053798E+17</v>
      </c>
      <c r="C162" t="s">
        <v>785</v>
      </c>
      <c r="D162" s="1">
        <v>42510</v>
      </c>
      <c r="E162" s="2">
        <v>0.33930555555555553</v>
      </c>
      <c r="F162">
        <v>-700</v>
      </c>
      <c r="G162">
        <v>1604931252</v>
      </c>
      <c r="H162" t="s">
        <v>37</v>
      </c>
      <c r="I162" t="s">
        <v>38</v>
      </c>
      <c r="K162" t="s">
        <v>786</v>
      </c>
      <c r="L162" t="s">
        <v>137</v>
      </c>
      <c r="M162" t="s">
        <v>41</v>
      </c>
      <c r="N162" t="s">
        <v>787</v>
      </c>
      <c r="O162" t="s">
        <v>41</v>
      </c>
      <c r="P162">
        <v>1</v>
      </c>
      <c r="Q162">
        <v>51</v>
      </c>
      <c r="R162">
        <v>38</v>
      </c>
      <c r="S162" t="s">
        <v>239</v>
      </c>
      <c r="T162" t="s">
        <v>41</v>
      </c>
      <c r="U162" t="s">
        <v>788</v>
      </c>
      <c r="V162" t="b">
        <v>0</v>
      </c>
      <c r="W162" t="s">
        <v>789</v>
      </c>
      <c r="X162">
        <v>0</v>
      </c>
      <c r="AF162" t="s">
        <v>41</v>
      </c>
    </row>
    <row r="163" spans="1:32" x14ac:dyDescent="0.2">
      <c r="A163">
        <v>7.3329579582338598E+17</v>
      </c>
      <c r="B163">
        <v>7.3329579582338598E+17</v>
      </c>
      <c r="C163" t="s">
        <v>790</v>
      </c>
      <c r="D163" s="1">
        <v>42509</v>
      </c>
      <c r="E163" s="2">
        <v>0.33236111111111111</v>
      </c>
      <c r="F163">
        <v>-700</v>
      </c>
      <c r="G163">
        <v>1604931252</v>
      </c>
      <c r="H163" t="s">
        <v>37</v>
      </c>
      <c r="I163" t="s">
        <v>38</v>
      </c>
      <c r="K163" t="s">
        <v>791</v>
      </c>
      <c r="L163" t="s">
        <v>40</v>
      </c>
      <c r="M163" t="s">
        <v>792</v>
      </c>
      <c r="N163" t="s">
        <v>793</v>
      </c>
      <c r="O163" t="s">
        <v>41</v>
      </c>
      <c r="P163">
        <v>6</v>
      </c>
      <c r="Q163">
        <v>19</v>
      </c>
      <c r="R163">
        <v>16</v>
      </c>
      <c r="S163" t="s">
        <v>239</v>
      </c>
      <c r="T163" t="s">
        <v>41</v>
      </c>
      <c r="U163" t="s">
        <v>794</v>
      </c>
      <c r="V163" t="b">
        <v>0</v>
      </c>
      <c r="X163">
        <v>0</v>
      </c>
      <c r="AF163" t="s">
        <v>41</v>
      </c>
    </row>
    <row r="164" spans="1:32" x14ac:dyDescent="0.2">
      <c r="A164">
        <v>7.3329484931155098E+17</v>
      </c>
      <c r="B164">
        <v>7.3329484931155098E+17</v>
      </c>
      <c r="C164" t="s">
        <v>795</v>
      </c>
      <c r="D164" s="1">
        <v>42509</v>
      </c>
      <c r="E164" s="2">
        <v>0.32974537037037038</v>
      </c>
      <c r="F164">
        <v>-700</v>
      </c>
      <c r="G164">
        <v>1604931252</v>
      </c>
      <c r="H164" t="s">
        <v>37</v>
      </c>
      <c r="I164" t="s">
        <v>38</v>
      </c>
      <c r="K164" t="s">
        <v>796</v>
      </c>
      <c r="L164" t="s">
        <v>40</v>
      </c>
      <c r="M164" t="s">
        <v>41</v>
      </c>
      <c r="N164" t="s">
        <v>797</v>
      </c>
      <c r="O164" t="s">
        <v>41</v>
      </c>
      <c r="P164">
        <v>2</v>
      </c>
      <c r="Q164">
        <v>30</v>
      </c>
      <c r="R164">
        <v>24</v>
      </c>
      <c r="S164" t="s">
        <v>239</v>
      </c>
      <c r="T164" t="s">
        <v>41</v>
      </c>
      <c r="U164" t="s">
        <v>798</v>
      </c>
      <c r="V164" t="b">
        <v>0</v>
      </c>
      <c r="X164">
        <v>0</v>
      </c>
      <c r="AF164" t="s">
        <v>41</v>
      </c>
    </row>
    <row r="165" spans="1:32" x14ac:dyDescent="0.2">
      <c r="A165">
        <v>7.3329199624950106E+17</v>
      </c>
      <c r="B165">
        <v>7.3329199624950106E+17</v>
      </c>
      <c r="C165" t="s">
        <v>799</v>
      </c>
      <c r="D165" s="1">
        <v>42509</v>
      </c>
      <c r="E165" s="2">
        <v>0.32187499999999997</v>
      </c>
      <c r="F165">
        <v>-700</v>
      </c>
      <c r="G165">
        <v>1604931252</v>
      </c>
      <c r="H165" t="s">
        <v>37</v>
      </c>
      <c r="I165" t="s">
        <v>38</v>
      </c>
      <c r="K165" t="s">
        <v>800</v>
      </c>
      <c r="L165" t="s">
        <v>137</v>
      </c>
      <c r="M165" t="s">
        <v>801</v>
      </c>
      <c r="N165" t="s">
        <v>41</v>
      </c>
      <c r="O165" t="s">
        <v>802</v>
      </c>
      <c r="P165">
        <v>0</v>
      </c>
      <c r="Q165">
        <v>10</v>
      </c>
      <c r="R165">
        <v>8</v>
      </c>
      <c r="S165" t="s">
        <v>239</v>
      </c>
      <c r="T165" t="s">
        <v>41</v>
      </c>
      <c r="U165" t="s">
        <v>803</v>
      </c>
      <c r="V165" t="b">
        <v>0</v>
      </c>
      <c r="X165">
        <v>1</v>
      </c>
      <c r="Y165" t="s">
        <v>804</v>
      </c>
      <c r="AF165" t="s">
        <v>41</v>
      </c>
    </row>
    <row r="166" spans="1:32" x14ac:dyDescent="0.2">
      <c r="A166">
        <v>7.3328917930461094E+17</v>
      </c>
      <c r="B166">
        <v>7.3328917930461094E+17</v>
      </c>
      <c r="C166" t="s">
        <v>805</v>
      </c>
      <c r="D166" s="1">
        <v>42509</v>
      </c>
      <c r="E166" s="2">
        <v>0.31409722222222219</v>
      </c>
      <c r="F166">
        <v>-700</v>
      </c>
      <c r="G166">
        <v>1604931252</v>
      </c>
      <c r="H166" t="s">
        <v>37</v>
      </c>
      <c r="I166" t="s">
        <v>38</v>
      </c>
      <c r="K166" t="s">
        <v>806</v>
      </c>
      <c r="L166" t="s">
        <v>137</v>
      </c>
      <c r="M166" t="s">
        <v>41</v>
      </c>
      <c r="N166" t="s">
        <v>41</v>
      </c>
      <c r="O166" t="s">
        <v>41</v>
      </c>
      <c r="P166">
        <v>4</v>
      </c>
      <c r="Q166">
        <v>67</v>
      </c>
      <c r="R166">
        <v>67</v>
      </c>
      <c r="S166" t="s">
        <v>239</v>
      </c>
      <c r="T166" t="s">
        <v>41</v>
      </c>
      <c r="U166" t="s">
        <v>807</v>
      </c>
      <c r="V166" t="b">
        <v>0</v>
      </c>
      <c r="X166">
        <v>0</v>
      </c>
      <c r="AF166" t="s">
        <v>41</v>
      </c>
    </row>
    <row r="167" spans="1:32" x14ac:dyDescent="0.2">
      <c r="A167">
        <v>7.3328759596745498E+17</v>
      </c>
      <c r="B167">
        <v>7.3328759596745498E+17</v>
      </c>
      <c r="C167" t="s">
        <v>808</v>
      </c>
      <c r="D167" s="1">
        <v>42509</v>
      </c>
      <c r="E167" s="2">
        <v>0.30973379629629633</v>
      </c>
      <c r="F167">
        <v>-700</v>
      </c>
      <c r="G167">
        <v>1604931252</v>
      </c>
      <c r="H167" t="s">
        <v>37</v>
      </c>
      <c r="I167" t="s">
        <v>38</v>
      </c>
      <c r="K167" t="s">
        <v>809</v>
      </c>
      <c r="L167" t="s">
        <v>40</v>
      </c>
      <c r="M167" t="s">
        <v>41</v>
      </c>
      <c r="N167" t="s">
        <v>810</v>
      </c>
      <c r="O167" t="s">
        <v>41</v>
      </c>
      <c r="P167">
        <v>4</v>
      </c>
      <c r="Q167">
        <v>59</v>
      </c>
      <c r="R167">
        <v>43</v>
      </c>
      <c r="S167" t="s">
        <v>811</v>
      </c>
      <c r="T167" t="s">
        <v>41</v>
      </c>
      <c r="U167" t="s">
        <v>812</v>
      </c>
      <c r="V167" t="b">
        <v>0</v>
      </c>
      <c r="X167">
        <v>0</v>
      </c>
      <c r="AF167" t="s">
        <v>41</v>
      </c>
    </row>
    <row r="168" spans="1:32" x14ac:dyDescent="0.2">
      <c r="A168">
        <v>7.3299975816848102E+17</v>
      </c>
      <c r="B168">
        <v>7.3299975816848102E+17</v>
      </c>
      <c r="C168" t="s">
        <v>813</v>
      </c>
      <c r="D168" s="1">
        <v>42508</v>
      </c>
      <c r="E168" s="2">
        <v>0.51545138888888886</v>
      </c>
      <c r="F168">
        <v>-700</v>
      </c>
      <c r="G168">
        <v>1604931252</v>
      </c>
      <c r="H168" t="s">
        <v>37</v>
      </c>
      <c r="I168" t="s">
        <v>38</v>
      </c>
      <c r="K168" t="s">
        <v>814</v>
      </c>
      <c r="L168" t="s">
        <v>40</v>
      </c>
      <c r="M168" t="s">
        <v>815</v>
      </c>
      <c r="N168" t="s">
        <v>816</v>
      </c>
      <c r="O168" t="s">
        <v>41</v>
      </c>
      <c r="P168">
        <v>2</v>
      </c>
      <c r="Q168">
        <v>32</v>
      </c>
      <c r="R168">
        <v>30</v>
      </c>
      <c r="S168" t="s">
        <v>41</v>
      </c>
      <c r="T168" t="s">
        <v>41</v>
      </c>
      <c r="U168" t="s">
        <v>817</v>
      </c>
      <c r="V168" t="b">
        <v>0</v>
      </c>
      <c r="X168">
        <v>0</v>
      </c>
      <c r="AF168" t="s">
        <v>41</v>
      </c>
    </row>
    <row r="169" spans="1:32" x14ac:dyDescent="0.2">
      <c r="A169">
        <v>7.3092662397796698E+17</v>
      </c>
      <c r="B169">
        <v>7.3092662397796698E+17</v>
      </c>
      <c r="C169" t="s">
        <v>818</v>
      </c>
      <c r="D169" s="1">
        <v>42502</v>
      </c>
      <c r="E169" s="2">
        <v>0.7946875000000001</v>
      </c>
      <c r="F169">
        <v>-700</v>
      </c>
      <c r="G169">
        <v>1604931252</v>
      </c>
      <c r="H169" t="s">
        <v>37</v>
      </c>
      <c r="I169" t="s">
        <v>38</v>
      </c>
      <c r="K169" t="s">
        <v>819</v>
      </c>
      <c r="L169" t="s">
        <v>40</v>
      </c>
      <c r="M169" t="s">
        <v>820</v>
      </c>
      <c r="N169" t="s">
        <v>821</v>
      </c>
      <c r="O169" t="s">
        <v>822</v>
      </c>
      <c r="P169">
        <v>8</v>
      </c>
      <c r="Q169">
        <v>18</v>
      </c>
      <c r="R169">
        <v>21</v>
      </c>
      <c r="S169" t="s">
        <v>41</v>
      </c>
      <c r="T169" t="s">
        <v>41</v>
      </c>
      <c r="U169" t="s">
        <v>823</v>
      </c>
      <c r="V169" t="b">
        <v>0</v>
      </c>
      <c r="X169">
        <v>1</v>
      </c>
      <c r="Y169" t="s">
        <v>824</v>
      </c>
      <c r="AF169" t="s">
        <v>41</v>
      </c>
    </row>
    <row r="170" spans="1:32" x14ac:dyDescent="0.2">
      <c r="A170">
        <v>7.3053493951544499E+17</v>
      </c>
      <c r="B170">
        <v>7.3053493951544499E+17</v>
      </c>
      <c r="C170" t="s">
        <v>825</v>
      </c>
      <c r="D170" s="1">
        <v>42501</v>
      </c>
      <c r="E170" s="2">
        <v>0.71384259259259253</v>
      </c>
      <c r="F170">
        <v>-700</v>
      </c>
      <c r="G170">
        <v>1604931252</v>
      </c>
      <c r="H170" t="s">
        <v>37</v>
      </c>
      <c r="I170" t="s">
        <v>38</v>
      </c>
      <c r="K170" t="s">
        <v>826</v>
      </c>
      <c r="L170" t="s">
        <v>40</v>
      </c>
      <c r="M170" t="s">
        <v>41</v>
      </c>
      <c r="N170" t="s">
        <v>827</v>
      </c>
      <c r="O170" t="s">
        <v>41</v>
      </c>
      <c r="P170">
        <v>3</v>
      </c>
      <c r="Q170">
        <v>51</v>
      </c>
      <c r="R170">
        <v>54</v>
      </c>
      <c r="S170" t="s">
        <v>41</v>
      </c>
      <c r="T170" t="s">
        <v>41</v>
      </c>
      <c r="U170" t="s">
        <v>828</v>
      </c>
      <c r="V170" t="b">
        <v>0</v>
      </c>
      <c r="X170">
        <v>0</v>
      </c>
      <c r="AF170" t="s">
        <v>41</v>
      </c>
    </row>
  </sheetData>
  <autoFilter ref="A1:AJ170" xr:uid="{07344A08-DB5B-9240-9E44-72FAF9E0E2BC}"/>
  <hyperlinks>
    <hyperlink ref="U2" r:id="rId1" xr:uid="{C5828025-A83D-9341-8A8F-E6876A88FDF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3A32-D7D2-8C49-B4B4-8F1ACAE122A5}">
  <dimension ref="A1:J170"/>
  <sheetViews>
    <sheetView tabSelected="1" zoomScale="150" zoomScaleNormal="150" workbookViewId="0">
      <pane ySplit="1" topLeftCell="A7" activePane="bottomLeft" state="frozen"/>
      <selection activeCell="B1" sqref="B1"/>
      <selection pane="bottomLeft" activeCell="D132" sqref="D132"/>
    </sheetView>
  </sheetViews>
  <sheetFormatPr baseColWidth="10" defaultRowHeight="16" x14ac:dyDescent="0.2"/>
  <cols>
    <col min="2" max="2" width="136.6640625" bestFit="1" customWidth="1"/>
    <col min="3" max="3" width="55.83203125" bestFit="1" customWidth="1"/>
    <col min="4" max="4" width="25.1640625" bestFit="1" customWidth="1"/>
    <col min="5" max="5" width="34.5" bestFit="1" customWidth="1"/>
    <col min="6" max="6" width="12" bestFit="1" customWidth="1"/>
  </cols>
  <sheetData>
    <row r="1" spans="1:10" s="3" customFormat="1" x14ac:dyDescent="0.2">
      <c r="B1" s="3" t="s">
        <v>879</v>
      </c>
      <c r="C1" s="3" t="s">
        <v>880</v>
      </c>
      <c r="D1" s="3" t="s">
        <v>877</v>
      </c>
      <c r="E1" s="3" t="s">
        <v>886</v>
      </c>
      <c r="F1" s="3" t="s">
        <v>878</v>
      </c>
      <c r="G1" s="3" t="s">
        <v>960</v>
      </c>
      <c r="H1" s="3" t="s">
        <v>961</v>
      </c>
      <c r="I1" s="3" t="s">
        <v>962</v>
      </c>
      <c r="J1" s="3" t="s">
        <v>963</v>
      </c>
    </row>
    <row r="2" spans="1:10" x14ac:dyDescent="0.2">
      <c r="A2">
        <v>1</v>
      </c>
      <c r="B2" t="s">
        <v>39</v>
      </c>
      <c r="C2" t="s">
        <v>43</v>
      </c>
      <c r="D2" t="s">
        <v>876</v>
      </c>
      <c r="E2" t="s">
        <v>885</v>
      </c>
      <c r="G2">
        <f>LEN(B2)</f>
        <v>69</v>
      </c>
      <c r="H2" s="4">
        <f>AVERAGE(G2:G170)</f>
        <v>98.325443786982248</v>
      </c>
      <c r="I2">
        <f>MIN(G2:G170)</f>
        <v>11</v>
      </c>
      <c r="J2">
        <f>MAX(G2:G170)</f>
        <v>157</v>
      </c>
    </row>
    <row r="3" spans="1:10" x14ac:dyDescent="0.2">
      <c r="A3">
        <v>2</v>
      </c>
      <c r="B3" t="s">
        <v>45</v>
      </c>
      <c r="C3" t="s">
        <v>49</v>
      </c>
      <c r="D3" t="s">
        <v>888</v>
      </c>
      <c r="E3" t="s">
        <v>882</v>
      </c>
      <c r="G3">
        <f t="shared" ref="G3:G66" si="0">LEN(B3)</f>
        <v>67</v>
      </c>
    </row>
    <row r="4" spans="1:10" x14ac:dyDescent="0.2">
      <c r="A4">
        <v>3</v>
      </c>
      <c r="B4" t="s">
        <v>51</v>
      </c>
      <c r="C4" t="s">
        <v>54</v>
      </c>
      <c r="D4" t="s">
        <v>884</v>
      </c>
      <c r="E4" t="s">
        <v>889</v>
      </c>
      <c r="G4">
        <f t="shared" si="0"/>
        <v>129</v>
      </c>
    </row>
    <row r="5" spans="1:10" x14ac:dyDescent="0.2">
      <c r="A5">
        <v>4</v>
      </c>
      <c r="B5" t="s">
        <v>57</v>
      </c>
      <c r="C5" t="s">
        <v>60</v>
      </c>
      <c r="D5" t="s">
        <v>881</v>
      </c>
      <c r="E5" t="s">
        <v>883</v>
      </c>
      <c r="G5">
        <f t="shared" si="0"/>
        <v>120</v>
      </c>
    </row>
    <row r="6" spans="1:10" x14ac:dyDescent="0.2">
      <c r="A6">
        <v>5</v>
      </c>
      <c r="B6" t="s">
        <v>62</v>
      </c>
      <c r="C6" t="s">
        <v>65</v>
      </c>
      <c r="D6" t="s">
        <v>884</v>
      </c>
      <c r="E6" t="s">
        <v>887</v>
      </c>
      <c r="G6">
        <f t="shared" si="0"/>
        <v>74</v>
      </c>
    </row>
    <row r="7" spans="1:10" x14ac:dyDescent="0.2">
      <c r="A7">
        <v>6</v>
      </c>
      <c r="B7" t="s">
        <v>67</v>
      </c>
      <c r="C7" t="s">
        <v>69</v>
      </c>
      <c r="D7" t="s">
        <v>927</v>
      </c>
      <c r="G7">
        <f t="shared" si="0"/>
        <v>93</v>
      </c>
    </row>
    <row r="8" spans="1:10" x14ac:dyDescent="0.2">
      <c r="A8">
        <v>7</v>
      </c>
      <c r="B8" t="s">
        <v>71</v>
      </c>
      <c r="C8" t="s">
        <v>74</v>
      </c>
      <c r="D8" t="s">
        <v>890</v>
      </c>
      <c r="G8">
        <f t="shared" si="0"/>
        <v>136</v>
      </c>
    </row>
    <row r="9" spans="1:10" x14ac:dyDescent="0.2">
      <c r="A9">
        <v>8</v>
      </c>
      <c r="B9" t="s">
        <v>76</v>
      </c>
      <c r="C9" t="s">
        <v>77</v>
      </c>
      <c r="D9" t="s">
        <v>965</v>
      </c>
      <c r="E9" t="s">
        <v>892</v>
      </c>
      <c r="G9">
        <f t="shared" si="0"/>
        <v>89</v>
      </c>
    </row>
    <row r="10" spans="1:10" x14ac:dyDescent="0.2">
      <c r="A10">
        <v>9</v>
      </c>
      <c r="B10" t="s">
        <v>79</v>
      </c>
      <c r="C10" t="s">
        <v>81</v>
      </c>
      <c r="D10" t="s">
        <v>927</v>
      </c>
      <c r="G10">
        <f t="shared" si="0"/>
        <v>88</v>
      </c>
    </row>
    <row r="11" spans="1:10" x14ac:dyDescent="0.2">
      <c r="A11">
        <v>10</v>
      </c>
      <c r="B11" t="s">
        <v>83</v>
      </c>
      <c r="C11" t="s">
        <v>86</v>
      </c>
      <c r="D11" t="s">
        <v>890</v>
      </c>
      <c r="G11">
        <f t="shared" si="0"/>
        <v>97</v>
      </c>
    </row>
    <row r="12" spans="1:10" x14ac:dyDescent="0.2">
      <c r="A12">
        <v>11</v>
      </c>
      <c r="B12" t="s">
        <v>89</v>
      </c>
      <c r="C12" t="s">
        <v>91</v>
      </c>
      <c r="D12" t="s">
        <v>890</v>
      </c>
      <c r="G12">
        <f t="shared" si="0"/>
        <v>60</v>
      </c>
    </row>
    <row r="13" spans="1:10" x14ac:dyDescent="0.2">
      <c r="A13">
        <v>12</v>
      </c>
      <c r="B13" t="s">
        <v>94</v>
      </c>
      <c r="C13" t="s">
        <v>97</v>
      </c>
      <c r="D13" t="s">
        <v>965</v>
      </c>
      <c r="E13" t="s">
        <v>894</v>
      </c>
      <c r="G13">
        <f t="shared" si="0"/>
        <v>141</v>
      </c>
    </row>
    <row r="14" spans="1:10" x14ac:dyDescent="0.2">
      <c r="A14">
        <v>13</v>
      </c>
      <c r="B14" t="s">
        <v>100</v>
      </c>
      <c r="C14" t="s">
        <v>103</v>
      </c>
      <c r="D14" t="s">
        <v>888</v>
      </c>
      <c r="E14" t="s">
        <v>893</v>
      </c>
      <c r="G14">
        <f t="shared" si="0"/>
        <v>72</v>
      </c>
    </row>
    <row r="15" spans="1:10" x14ac:dyDescent="0.2">
      <c r="A15">
        <v>14</v>
      </c>
      <c r="B15" t="s">
        <v>106</v>
      </c>
      <c r="C15" t="s">
        <v>110</v>
      </c>
      <c r="D15" t="s">
        <v>927</v>
      </c>
      <c r="G15">
        <f t="shared" si="0"/>
        <v>137</v>
      </c>
    </row>
    <row r="16" spans="1:10" x14ac:dyDescent="0.2">
      <c r="A16">
        <v>15</v>
      </c>
      <c r="B16" t="s">
        <v>112</v>
      </c>
      <c r="C16" t="s">
        <v>115</v>
      </c>
      <c r="D16" t="s">
        <v>902</v>
      </c>
      <c r="G16">
        <f t="shared" si="0"/>
        <v>92</v>
      </c>
    </row>
    <row r="17" spans="1:7" x14ac:dyDescent="0.2">
      <c r="A17">
        <v>16</v>
      </c>
      <c r="B17" t="s">
        <v>117</v>
      </c>
      <c r="C17" t="s">
        <v>119</v>
      </c>
      <c r="D17" t="s">
        <v>900</v>
      </c>
      <c r="G17">
        <f t="shared" si="0"/>
        <v>49</v>
      </c>
    </row>
    <row r="18" spans="1:7" x14ac:dyDescent="0.2">
      <c r="A18">
        <v>17</v>
      </c>
      <c r="B18" t="s">
        <v>122</v>
      </c>
      <c r="C18" t="s">
        <v>124</v>
      </c>
      <c r="D18" t="s">
        <v>913</v>
      </c>
      <c r="G18">
        <f t="shared" si="0"/>
        <v>52</v>
      </c>
    </row>
    <row r="19" spans="1:7" x14ac:dyDescent="0.2">
      <c r="A19">
        <v>18</v>
      </c>
      <c r="B19" t="s">
        <v>126</v>
      </c>
      <c r="C19" t="s">
        <v>129</v>
      </c>
      <c r="D19" t="s">
        <v>884</v>
      </c>
      <c r="E19" t="s">
        <v>895</v>
      </c>
      <c r="G19">
        <f t="shared" si="0"/>
        <v>140</v>
      </c>
    </row>
    <row r="20" spans="1:7" x14ac:dyDescent="0.2">
      <c r="A20">
        <v>19</v>
      </c>
      <c r="B20" t="s">
        <v>131</v>
      </c>
      <c r="C20" t="s">
        <v>133</v>
      </c>
      <c r="D20" t="s">
        <v>965</v>
      </c>
      <c r="E20" t="s">
        <v>896</v>
      </c>
      <c r="G20">
        <f t="shared" si="0"/>
        <v>139</v>
      </c>
    </row>
    <row r="21" spans="1:7" x14ac:dyDescent="0.2">
      <c r="A21">
        <v>20</v>
      </c>
      <c r="B21" t="s">
        <v>136</v>
      </c>
      <c r="C21" t="s">
        <v>138</v>
      </c>
      <c r="D21" t="s">
        <v>965</v>
      </c>
      <c r="E21" t="s">
        <v>896</v>
      </c>
      <c r="G21">
        <f t="shared" si="0"/>
        <v>23</v>
      </c>
    </row>
    <row r="22" spans="1:7" x14ac:dyDescent="0.2">
      <c r="A22">
        <v>21</v>
      </c>
      <c r="B22" t="s">
        <v>141</v>
      </c>
      <c r="C22" t="s">
        <v>144</v>
      </c>
      <c r="D22" t="s">
        <v>897</v>
      </c>
      <c r="F22" t="s">
        <v>898</v>
      </c>
      <c r="G22">
        <f t="shared" si="0"/>
        <v>39</v>
      </c>
    </row>
    <row r="23" spans="1:7" x14ac:dyDescent="0.2">
      <c r="A23">
        <v>22</v>
      </c>
      <c r="B23" t="s">
        <v>147</v>
      </c>
      <c r="C23" t="s">
        <v>149</v>
      </c>
      <c r="D23" t="s">
        <v>899</v>
      </c>
      <c r="G23">
        <f t="shared" si="0"/>
        <v>78</v>
      </c>
    </row>
    <row r="24" spans="1:7" x14ac:dyDescent="0.2">
      <c r="A24">
        <v>23</v>
      </c>
      <c r="B24" t="s">
        <v>151</v>
      </c>
      <c r="C24" t="s">
        <v>153</v>
      </c>
      <c r="D24" t="s">
        <v>965</v>
      </c>
      <c r="E24" t="s">
        <v>896</v>
      </c>
      <c r="G24">
        <f t="shared" si="0"/>
        <v>140</v>
      </c>
    </row>
    <row r="25" spans="1:7" x14ac:dyDescent="0.2">
      <c r="A25">
        <v>24</v>
      </c>
      <c r="B25" t="s">
        <v>156</v>
      </c>
      <c r="C25" t="s">
        <v>158</v>
      </c>
      <c r="D25" t="s">
        <v>899</v>
      </c>
      <c r="G25">
        <f t="shared" si="0"/>
        <v>57</v>
      </c>
    </row>
    <row r="26" spans="1:7" x14ac:dyDescent="0.2">
      <c r="A26">
        <v>25</v>
      </c>
      <c r="B26" t="s">
        <v>161</v>
      </c>
      <c r="C26" t="s">
        <v>163</v>
      </c>
      <c r="D26" t="s">
        <v>965</v>
      </c>
      <c r="E26" t="s">
        <v>896</v>
      </c>
      <c r="G26">
        <f t="shared" si="0"/>
        <v>141</v>
      </c>
    </row>
    <row r="27" spans="1:7" x14ac:dyDescent="0.2">
      <c r="A27">
        <v>26</v>
      </c>
      <c r="B27" t="s">
        <v>166</v>
      </c>
      <c r="C27" t="s">
        <v>168</v>
      </c>
      <c r="D27" t="s">
        <v>965</v>
      </c>
      <c r="E27" t="s">
        <v>896</v>
      </c>
      <c r="G27">
        <f t="shared" si="0"/>
        <v>141</v>
      </c>
    </row>
    <row r="28" spans="1:7" x14ac:dyDescent="0.2">
      <c r="A28">
        <v>27</v>
      </c>
      <c r="B28" t="s">
        <v>171</v>
      </c>
      <c r="C28" t="s">
        <v>172</v>
      </c>
      <c r="D28" t="s">
        <v>900</v>
      </c>
      <c r="F28" t="s">
        <v>901</v>
      </c>
      <c r="G28">
        <f t="shared" si="0"/>
        <v>47</v>
      </c>
    </row>
    <row r="29" spans="1:7" x14ac:dyDescent="0.2">
      <c r="A29">
        <v>28</v>
      </c>
      <c r="B29" t="s">
        <v>175</v>
      </c>
      <c r="C29" t="s">
        <v>178</v>
      </c>
      <c r="D29" t="s">
        <v>965</v>
      </c>
      <c r="E29" t="s">
        <v>896</v>
      </c>
      <c r="G29">
        <f t="shared" si="0"/>
        <v>117</v>
      </c>
    </row>
    <row r="30" spans="1:7" x14ac:dyDescent="0.2">
      <c r="A30">
        <v>29</v>
      </c>
      <c r="B30" t="s">
        <v>180</v>
      </c>
      <c r="C30" t="s">
        <v>183</v>
      </c>
      <c r="D30" t="s">
        <v>965</v>
      </c>
      <c r="E30" t="s">
        <v>896</v>
      </c>
      <c r="G30">
        <f t="shared" si="0"/>
        <v>135</v>
      </c>
    </row>
    <row r="31" spans="1:7" x14ac:dyDescent="0.2">
      <c r="A31">
        <v>30</v>
      </c>
      <c r="B31" t="s">
        <v>186</v>
      </c>
      <c r="C31" t="s">
        <v>189</v>
      </c>
      <c r="D31" t="s">
        <v>902</v>
      </c>
      <c r="G31">
        <f t="shared" si="0"/>
        <v>121</v>
      </c>
    </row>
    <row r="32" spans="1:7" x14ac:dyDescent="0.2">
      <c r="A32">
        <v>31</v>
      </c>
      <c r="B32" t="s">
        <v>192</v>
      </c>
      <c r="C32" t="s">
        <v>194</v>
      </c>
      <c r="D32" t="s">
        <v>965</v>
      </c>
      <c r="E32" t="s">
        <v>896</v>
      </c>
      <c r="G32">
        <f t="shared" si="0"/>
        <v>127</v>
      </c>
    </row>
    <row r="33" spans="1:7" x14ac:dyDescent="0.2">
      <c r="A33">
        <v>32</v>
      </c>
      <c r="B33" t="s">
        <v>197</v>
      </c>
      <c r="C33" t="s">
        <v>199</v>
      </c>
      <c r="D33" t="s">
        <v>903</v>
      </c>
      <c r="G33">
        <f t="shared" si="0"/>
        <v>103</v>
      </c>
    </row>
    <row r="34" spans="1:7" x14ac:dyDescent="0.2">
      <c r="A34">
        <v>33</v>
      </c>
      <c r="B34" t="s">
        <v>201</v>
      </c>
      <c r="C34" t="s">
        <v>203</v>
      </c>
      <c r="D34" t="s">
        <v>903</v>
      </c>
      <c r="G34">
        <f t="shared" si="0"/>
        <v>121</v>
      </c>
    </row>
    <row r="35" spans="1:7" x14ac:dyDescent="0.2">
      <c r="A35">
        <v>34</v>
      </c>
      <c r="B35" t="s">
        <v>205</v>
      </c>
      <c r="C35" t="s">
        <v>208</v>
      </c>
      <c r="D35" t="s">
        <v>904</v>
      </c>
      <c r="E35" t="s">
        <v>905</v>
      </c>
      <c r="F35" t="s">
        <v>906</v>
      </c>
      <c r="G35">
        <f t="shared" si="0"/>
        <v>45</v>
      </c>
    </row>
    <row r="36" spans="1:7" x14ac:dyDescent="0.2">
      <c r="A36">
        <v>35</v>
      </c>
      <c r="B36" t="s">
        <v>211</v>
      </c>
      <c r="C36" t="s">
        <v>214</v>
      </c>
      <c r="D36" t="s">
        <v>884</v>
      </c>
      <c r="E36" t="s">
        <v>907</v>
      </c>
      <c r="G36">
        <f t="shared" si="0"/>
        <v>119</v>
      </c>
    </row>
    <row r="37" spans="1:7" x14ac:dyDescent="0.2">
      <c r="A37">
        <v>36</v>
      </c>
      <c r="B37" t="s">
        <v>217</v>
      </c>
      <c r="C37" t="s">
        <v>220</v>
      </c>
      <c r="D37" t="s">
        <v>884</v>
      </c>
      <c r="E37" t="s">
        <v>907</v>
      </c>
      <c r="G37">
        <f t="shared" si="0"/>
        <v>108</v>
      </c>
    </row>
    <row r="38" spans="1:7" x14ac:dyDescent="0.2">
      <c r="A38">
        <v>37</v>
      </c>
      <c r="B38" t="s">
        <v>223</v>
      </c>
      <c r="C38" t="s">
        <v>226</v>
      </c>
      <c r="D38" t="s">
        <v>908</v>
      </c>
      <c r="G38">
        <f t="shared" si="0"/>
        <v>117</v>
      </c>
    </row>
    <row r="39" spans="1:7" x14ac:dyDescent="0.2">
      <c r="A39">
        <v>38</v>
      </c>
      <c r="B39" t="s">
        <v>229</v>
      </c>
      <c r="C39" t="s">
        <v>231</v>
      </c>
      <c r="D39" t="s">
        <v>909</v>
      </c>
      <c r="G39">
        <f t="shared" si="0"/>
        <v>63</v>
      </c>
    </row>
    <row r="40" spans="1:7" x14ac:dyDescent="0.2">
      <c r="A40">
        <v>39</v>
      </c>
      <c r="B40" t="s">
        <v>233</v>
      </c>
      <c r="C40" t="s">
        <v>235</v>
      </c>
      <c r="D40" t="s">
        <v>911</v>
      </c>
      <c r="E40" t="s">
        <v>910</v>
      </c>
      <c r="G40">
        <f t="shared" si="0"/>
        <v>112</v>
      </c>
    </row>
    <row r="41" spans="1:7" x14ac:dyDescent="0.2">
      <c r="A41">
        <v>40</v>
      </c>
      <c r="B41" t="s">
        <v>237</v>
      </c>
      <c r="C41" t="s">
        <v>240</v>
      </c>
      <c r="D41" t="s">
        <v>927</v>
      </c>
      <c r="G41">
        <f t="shared" si="0"/>
        <v>135</v>
      </c>
    </row>
    <row r="42" spans="1:7" x14ac:dyDescent="0.2">
      <c r="A42">
        <v>41</v>
      </c>
      <c r="B42" t="s">
        <v>242</v>
      </c>
      <c r="C42" t="s">
        <v>243</v>
      </c>
      <c r="D42" t="s">
        <v>913</v>
      </c>
      <c r="E42" t="s">
        <v>912</v>
      </c>
      <c r="G42">
        <f t="shared" si="0"/>
        <v>27</v>
      </c>
    </row>
    <row r="43" spans="1:7" x14ac:dyDescent="0.2">
      <c r="A43">
        <v>42</v>
      </c>
      <c r="B43" t="s">
        <v>246</v>
      </c>
      <c r="C43" t="s">
        <v>248</v>
      </c>
      <c r="D43" t="s">
        <v>904</v>
      </c>
      <c r="E43" t="s">
        <v>905</v>
      </c>
      <c r="G43">
        <f t="shared" si="0"/>
        <v>119</v>
      </c>
    </row>
    <row r="44" spans="1:7" x14ac:dyDescent="0.2">
      <c r="A44">
        <v>43</v>
      </c>
      <c r="B44" t="s">
        <v>250</v>
      </c>
      <c r="C44" t="s">
        <v>253</v>
      </c>
      <c r="D44" t="s">
        <v>904</v>
      </c>
      <c r="E44" t="s">
        <v>914</v>
      </c>
      <c r="G44">
        <f t="shared" si="0"/>
        <v>114</v>
      </c>
    </row>
    <row r="45" spans="1:7" x14ac:dyDescent="0.2">
      <c r="A45">
        <v>44</v>
      </c>
      <c r="B45" t="s">
        <v>256</v>
      </c>
      <c r="C45" t="s">
        <v>260</v>
      </c>
      <c r="D45" t="s">
        <v>904</v>
      </c>
      <c r="E45" t="s">
        <v>914</v>
      </c>
      <c r="G45">
        <f t="shared" si="0"/>
        <v>140</v>
      </c>
    </row>
    <row r="46" spans="1:7" x14ac:dyDescent="0.2">
      <c r="A46">
        <v>45</v>
      </c>
      <c r="B46" t="s">
        <v>263</v>
      </c>
      <c r="C46" t="s">
        <v>266</v>
      </c>
      <c r="D46" t="s">
        <v>965</v>
      </c>
      <c r="E46" t="s">
        <v>915</v>
      </c>
      <c r="G46">
        <f t="shared" si="0"/>
        <v>39</v>
      </c>
    </row>
    <row r="47" spans="1:7" x14ac:dyDescent="0.2">
      <c r="A47">
        <v>46</v>
      </c>
      <c r="B47" t="s">
        <v>269</v>
      </c>
      <c r="C47" t="s">
        <v>271</v>
      </c>
      <c r="D47" t="s">
        <v>916</v>
      </c>
      <c r="E47" t="s">
        <v>917</v>
      </c>
      <c r="G47">
        <f t="shared" si="0"/>
        <v>50</v>
      </c>
    </row>
    <row r="48" spans="1:7" x14ac:dyDescent="0.2">
      <c r="A48">
        <v>47</v>
      </c>
      <c r="B48" t="s">
        <v>273</v>
      </c>
      <c r="C48" t="s">
        <v>275</v>
      </c>
      <c r="D48" t="s">
        <v>919</v>
      </c>
      <c r="E48" t="s">
        <v>918</v>
      </c>
      <c r="G48">
        <f t="shared" si="0"/>
        <v>60</v>
      </c>
    </row>
    <row r="49" spans="1:7" x14ac:dyDescent="0.2">
      <c r="A49">
        <v>48</v>
      </c>
      <c r="B49" t="s">
        <v>277</v>
      </c>
      <c r="C49" t="s">
        <v>280</v>
      </c>
      <c r="D49" t="s">
        <v>919</v>
      </c>
      <c r="E49" t="s">
        <v>957</v>
      </c>
      <c r="G49">
        <f t="shared" si="0"/>
        <v>117</v>
      </c>
    </row>
    <row r="50" spans="1:7" x14ac:dyDescent="0.2">
      <c r="A50">
        <v>49</v>
      </c>
      <c r="B50" t="s">
        <v>282</v>
      </c>
      <c r="C50" t="s">
        <v>283</v>
      </c>
      <c r="D50" t="s">
        <v>920</v>
      </c>
      <c r="G50">
        <f t="shared" si="0"/>
        <v>116</v>
      </c>
    </row>
    <row r="51" spans="1:7" x14ac:dyDescent="0.2">
      <c r="A51">
        <v>50</v>
      </c>
      <c r="B51" t="s">
        <v>285</v>
      </c>
      <c r="C51" t="s">
        <v>287</v>
      </c>
      <c r="D51" t="s">
        <v>904</v>
      </c>
      <c r="E51" t="s">
        <v>921</v>
      </c>
      <c r="G51">
        <f t="shared" si="0"/>
        <v>110</v>
      </c>
    </row>
    <row r="52" spans="1:7" x14ac:dyDescent="0.2">
      <c r="A52">
        <v>51</v>
      </c>
      <c r="B52" t="s">
        <v>289</v>
      </c>
      <c r="C52" t="s">
        <v>291</v>
      </c>
      <c r="D52" t="s">
        <v>884</v>
      </c>
      <c r="E52" t="s">
        <v>922</v>
      </c>
      <c r="G52">
        <f t="shared" si="0"/>
        <v>107</v>
      </c>
    </row>
    <row r="53" spans="1:7" x14ac:dyDescent="0.2">
      <c r="A53">
        <v>52</v>
      </c>
      <c r="B53" t="s">
        <v>293</v>
      </c>
      <c r="C53" t="s">
        <v>294</v>
      </c>
      <c r="D53" t="s">
        <v>884</v>
      </c>
      <c r="E53" t="s">
        <v>922</v>
      </c>
      <c r="G53">
        <f t="shared" si="0"/>
        <v>71</v>
      </c>
    </row>
    <row r="54" spans="1:7" x14ac:dyDescent="0.2">
      <c r="A54">
        <v>53</v>
      </c>
      <c r="B54" t="s">
        <v>296</v>
      </c>
      <c r="C54" t="s">
        <v>299</v>
      </c>
      <c r="D54" t="s">
        <v>884</v>
      </c>
      <c r="E54" t="s">
        <v>922</v>
      </c>
      <c r="G54">
        <f t="shared" si="0"/>
        <v>50</v>
      </c>
    </row>
    <row r="55" spans="1:7" x14ac:dyDescent="0.2">
      <c r="A55">
        <v>54</v>
      </c>
      <c r="B55" t="s">
        <v>302</v>
      </c>
      <c r="C55" t="s">
        <v>304</v>
      </c>
      <c r="D55" t="s">
        <v>911</v>
      </c>
      <c r="E55" t="s">
        <v>923</v>
      </c>
      <c r="G55">
        <f t="shared" si="0"/>
        <v>14</v>
      </c>
    </row>
    <row r="56" spans="1:7" x14ac:dyDescent="0.2">
      <c r="A56">
        <v>55</v>
      </c>
      <c r="B56" t="s">
        <v>306</v>
      </c>
      <c r="C56" t="s">
        <v>308</v>
      </c>
      <c r="D56" t="s">
        <v>890</v>
      </c>
      <c r="G56">
        <f t="shared" si="0"/>
        <v>126</v>
      </c>
    </row>
    <row r="57" spans="1:7" x14ac:dyDescent="0.2">
      <c r="A57">
        <v>56</v>
      </c>
      <c r="B57" t="s">
        <v>310</v>
      </c>
      <c r="C57" t="s">
        <v>312</v>
      </c>
      <c r="D57" t="s">
        <v>890</v>
      </c>
      <c r="G57">
        <f t="shared" si="0"/>
        <v>138</v>
      </c>
    </row>
    <row r="58" spans="1:7" x14ac:dyDescent="0.2">
      <c r="A58">
        <v>57</v>
      </c>
      <c r="B58" t="s">
        <v>315</v>
      </c>
      <c r="C58" t="s">
        <v>317</v>
      </c>
      <c r="D58" t="s">
        <v>890</v>
      </c>
      <c r="G58">
        <f t="shared" si="0"/>
        <v>116</v>
      </c>
    </row>
    <row r="59" spans="1:7" x14ac:dyDescent="0.2">
      <c r="A59">
        <v>58</v>
      </c>
      <c r="B59" t="s">
        <v>319</v>
      </c>
      <c r="C59" t="s">
        <v>320</v>
      </c>
      <c r="D59" t="s">
        <v>890</v>
      </c>
      <c r="G59">
        <f t="shared" si="0"/>
        <v>139</v>
      </c>
    </row>
    <row r="60" spans="1:7" x14ac:dyDescent="0.2">
      <c r="A60">
        <v>59</v>
      </c>
      <c r="B60" t="s">
        <v>322</v>
      </c>
      <c r="C60" t="s">
        <v>324</v>
      </c>
      <c r="D60" t="s">
        <v>884</v>
      </c>
      <c r="E60" t="s">
        <v>924</v>
      </c>
      <c r="G60">
        <f t="shared" si="0"/>
        <v>42</v>
      </c>
    </row>
    <row r="61" spans="1:7" x14ac:dyDescent="0.2">
      <c r="A61">
        <v>60</v>
      </c>
      <c r="B61" t="s">
        <v>327</v>
      </c>
      <c r="C61" t="s">
        <v>329</v>
      </c>
      <c r="D61" t="s">
        <v>884</v>
      </c>
      <c r="G61">
        <f t="shared" si="0"/>
        <v>71</v>
      </c>
    </row>
    <row r="62" spans="1:7" x14ac:dyDescent="0.2">
      <c r="A62">
        <v>61</v>
      </c>
      <c r="B62" t="s">
        <v>332</v>
      </c>
      <c r="C62" t="s">
        <v>333</v>
      </c>
      <c r="D62" t="s">
        <v>884</v>
      </c>
      <c r="E62" t="s">
        <v>922</v>
      </c>
      <c r="G62">
        <f t="shared" si="0"/>
        <v>94</v>
      </c>
    </row>
    <row r="63" spans="1:7" x14ac:dyDescent="0.2">
      <c r="A63">
        <v>62</v>
      </c>
      <c r="B63" t="s">
        <v>335</v>
      </c>
      <c r="C63" t="s">
        <v>338</v>
      </c>
      <c r="D63" t="s">
        <v>890</v>
      </c>
      <c r="G63">
        <f t="shared" si="0"/>
        <v>141</v>
      </c>
    </row>
    <row r="64" spans="1:7" x14ac:dyDescent="0.2">
      <c r="A64">
        <v>63</v>
      </c>
      <c r="B64" t="s">
        <v>340</v>
      </c>
      <c r="C64" t="s">
        <v>342</v>
      </c>
      <c r="D64" t="s">
        <v>884</v>
      </c>
      <c r="E64" t="s">
        <v>924</v>
      </c>
      <c r="G64">
        <f t="shared" si="0"/>
        <v>81</v>
      </c>
    </row>
    <row r="65" spans="1:7" x14ac:dyDescent="0.2">
      <c r="A65">
        <v>64</v>
      </c>
      <c r="B65" t="s">
        <v>345</v>
      </c>
      <c r="C65" t="s">
        <v>347</v>
      </c>
      <c r="D65" t="s">
        <v>884</v>
      </c>
      <c r="E65" t="s">
        <v>924</v>
      </c>
      <c r="G65">
        <f t="shared" si="0"/>
        <v>37</v>
      </c>
    </row>
    <row r="66" spans="1:7" x14ac:dyDescent="0.2">
      <c r="A66">
        <v>65</v>
      </c>
      <c r="B66" t="s">
        <v>350</v>
      </c>
      <c r="C66" t="s">
        <v>351</v>
      </c>
      <c r="D66" t="s">
        <v>904</v>
      </c>
      <c r="G66">
        <f t="shared" si="0"/>
        <v>53</v>
      </c>
    </row>
    <row r="67" spans="1:7" x14ac:dyDescent="0.2">
      <c r="A67">
        <v>66</v>
      </c>
      <c r="B67" t="s">
        <v>353</v>
      </c>
      <c r="C67" t="s">
        <v>355</v>
      </c>
      <c r="D67" t="s">
        <v>904</v>
      </c>
      <c r="G67">
        <f t="shared" ref="G67:G130" si="1">LEN(B67)</f>
        <v>95</v>
      </c>
    </row>
    <row r="68" spans="1:7" x14ac:dyDescent="0.2">
      <c r="A68">
        <v>67</v>
      </c>
      <c r="B68" t="s">
        <v>357</v>
      </c>
      <c r="C68" t="s">
        <v>359</v>
      </c>
      <c r="D68" t="s">
        <v>904</v>
      </c>
      <c r="G68">
        <f t="shared" si="1"/>
        <v>54</v>
      </c>
    </row>
    <row r="69" spans="1:7" x14ac:dyDescent="0.2">
      <c r="A69">
        <v>68</v>
      </c>
      <c r="B69" t="s">
        <v>362</v>
      </c>
      <c r="C69" t="s">
        <v>364</v>
      </c>
      <c r="D69" t="s">
        <v>925</v>
      </c>
      <c r="E69" t="s">
        <v>926</v>
      </c>
      <c r="G69">
        <f t="shared" si="1"/>
        <v>86</v>
      </c>
    </row>
    <row r="70" spans="1:7" x14ac:dyDescent="0.2">
      <c r="A70">
        <v>69</v>
      </c>
      <c r="B70" t="s">
        <v>366</v>
      </c>
      <c r="C70" t="s">
        <v>368</v>
      </c>
      <c r="D70" t="s">
        <v>927</v>
      </c>
      <c r="G70">
        <f t="shared" si="1"/>
        <v>104</v>
      </c>
    </row>
    <row r="71" spans="1:7" x14ac:dyDescent="0.2">
      <c r="A71">
        <v>70</v>
      </c>
      <c r="B71" t="s">
        <v>370</v>
      </c>
      <c r="C71" t="s">
        <v>372</v>
      </c>
      <c r="D71" t="s">
        <v>890</v>
      </c>
      <c r="G71">
        <f t="shared" si="1"/>
        <v>89</v>
      </c>
    </row>
    <row r="72" spans="1:7" x14ac:dyDescent="0.2">
      <c r="A72">
        <v>71</v>
      </c>
      <c r="B72" t="s">
        <v>375</v>
      </c>
      <c r="C72" t="s">
        <v>377</v>
      </c>
      <c r="D72" t="s">
        <v>884</v>
      </c>
      <c r="E72" t="s">
        <v>907</v>
      </c>
      <c r="G72">
        <f t="shared" si="1"/>
        <v>144</v>
      </c>
    </row>
    <row r="73" spans="1:7" x14ac:dyDescent="0.2">
      <c r="A73">
        <v>72</v>
      </c>
      <c r="B73" t="s">
        <v>380</v>
      </c>
      <c r="C73" t="s">
        <v>383</v>
      </c>
      <c r="D73" t="s">
        <v>908</v>
      </c>
      <c r="G73">
        <f t="shared" si="1"/>
        <v>141</v>
      </c>
    </row>
    <row r="74" spans="1:7" x14ac:dyDescent="0.2">
      <c r="A74">
        <v>73</v>
      </c>
      <c r="B74" t="s">
        <v>385</v>
      </c>
      <c r="C74" t="s">
        <v>387</v>
      </c>
      <c r="D74" t="s">
        <v>925</v>
      </c>
      <c r="E74" t="s">
        <v>928</v>
      </c>
      <c r="G74">
        <f t="shared" si="1"/>
        <v>96</v>
      </c>
    </row>
    <row r="75" spans="1:7" x14ac:dyDescent="0.2">
      <c r="A75">
        <v>74</v>
      </c>
      <c r="B75" t="s">
        <v>389</v>
      </c>
      <c r="C75" t="s">
        <v>392</v>
      </c>
      <c r="D75" t="s">
        <v>927</v>
      </c>
      <c r="E75" t="s">
        <v>929</v>
      </c>
      <c r="G75">
        <f t="shared" si="1"/>
        <v>130</v>
      </c>
    </row>
    <row r="76" spans="1:7" x14ac:dyDescent="0.2">
      <c r="A76">
        <v>75</v>
      </c>
      <c r="B76" t="s">
        <v>394</v>
      </c>
      <c r="C76" t="s">
        <v>396</v>
      </c>
      <c r="D76" t="s">
        <v>891</v>
      </c>
      <c r="E76" t="s">
        <v>930</v>
      </c>
      <c r="G76">
        <f t="shared" si="1"/>
        <v>64</v>
      </c>
    </row>
    <row r="77" spans="1:7" x14ac:dyDescent="0.2">
      <c r="A77">
        <v>76</v>
      </c>
      <c r="B77" t="s">
        <v>399</v>
      </c>
      <c r="C77" t="s">
        <v>402</v>
      </c>
      <c r="D77" t="s">
        <v>884</v>
      </c>
      <c r="E77" t="s">
        <v>931</v>
      </c>
      <c r="G77">
        <f t="shared" si="1"/>
        <v>133</v>
      </c>
    </row>
    <row r="78" spans="1:7" x14ac:dyDescent="0.2">
      <c r="A78">
        <v>77</v>
      </c>
      <c r="B78" t="s">
        <v>405</v>
      </c>
      <c r="C78" t="s">
        <v>408</v>
      </c>
      <c r="D78" t="s">
        <v>965</v>
      </c>
      <c r="E78" t="s">
        <v>932</v>
      </c>
      <c r="G78">
        <f t="shared" si="1"/>
        <v>86</v>
      </c>
    </row>
    <row r="79" spans="1:7" x14ac:dyDescent="0.2">
      <c r="A79">
        <v>78</v>
      </c>
      <c r="B79" t="s">
        <v>411</v>
      </c>
      <c r="C79" t="s">
        <v>415</v>
      </c>
      <c r="D79" t="s">
        <v>958</v>
      </c>
      <c r="G79">
        <f t="shared" si="1"/>
        <v>109</v>
      </c>
    </row>
    <row r="80" spans="1:7" x14ac:dyDescent="0.2">
      <c r="A80">
        <v>79</v>
      </c>
      <c r="B80" t="s">
        <v>418</v>
      </c>
      <c r="C80" t="s">
        <v>420</v>
      </c>
      <c r="D80" t="s">
        <v>891</v>
      </c>
      <c r="E80" t="s">
        <v>930</v>
      </c>
      <c r="G80">
        <f t="shared" si="1"/>
        <v>149</v>
      </c>
    </row>
    <row r="81" spans="1:7" x14ac:dyDescent="0.2">
      <c r="A81">
        <v>80</v>
      </c>
      <c r="B81" t="s">
        <v>423</v>
      </c>
      <c r="C81" t="s">
        <v>425</v>
      </c>
      <c r="D81" t="s">
        <v>891</v>
      </c>
      <c r="E81" t="s">
        <v>930</v>
      </c>
      <c r="G81">
        <f t="shared" si="1"/>
        <v>127</v>
      </c>
    </row>
    <row r="82" spans="1:7" x14ac:dyDescent="0.2">
      <c r="A82">
        <v>81</v>
      </c>
      <c r="B82" t="s">
        <v>428</v>
      </c>
      <c r="C82" t="s">
        <v>430</v>
      </c>
      <c r="D82" t="s">
        <v>927</v>
      </c>
      <c r="G82">
        <f t="shared" si="1"/>
        <v>157</v>
      </c>
    </row>
    <row r="83" spans="1:7" x14ac:dyDescent="0.2">
      <c r="A83">
        <v>82</v>
      </c>
      <c r="B83" t="s">
        <v>433</v>
      </c>
      <c r="C83" t="s">
        <v>435</v>
      </c>
      <c r="D83" t="s">
        <v>884</v>
      </c>
      <c r="E83" t="s">
        <v>922</v>
      </c>
      <c r="G83">
        <f t="shared" si="1"/>
        <v>120</v>
      </c>
    </row>
    <row r="84" spans="1:7" x14ac:dyDescent="0.2">
      <c r="A84">
        <v>83</v>
      </c>
      <c r="B84" t="s">
        <v>437</v>
      </c>
      <c r="C84" t="s">
        <v>440</v>
      </c>
      <c r="D84" t="s">
        <v>933</v>
      </c>
      <c r="G84">
        <f t="shared" si="1"/>
        <v>126</v>
      </c>
    </row>
    <row r="85" spans="1:7" x14ac:dyDescent="0.2">
      <c r="A85">
        <v>84</v>
      </c>
      <c r="B85" t="s">
        <v>443</v>
      </c>
      <c r="C85" t="s">
        <v>446</v>
      </c>
      <c r="D85" t="s">
        <v>902</v>
      </c>
      <c r="E85" t="s">
        <v>934</v>
      </c>
      <c r="G85">
        <f t="shared" si="1"/>
        <v>84</v>
      </c>
    </row>
    <row r="86" spans="1:7" x14ac:dyDescent="0.2">
      <c r="A86">
        <v>85</v>
      </c>
      <c r="B86" t="s">
        <v>448</v>
      </c>
      <c r="C86" t="s">
        <v>451</v>
      </c>
      <c r="D86" t="s">
        <v>902</v>
      </c>
      <c r="E86" t="s">
        <v>935</v>
      </c>
      <c r="G86">
        <f t="shared" si="1"/>
        <v>94</v>
      </c>
    </row>
    <row r="87" spans="1:7" x14ac:dyDescent="0.2">
      <c r="A87">
        <v>86</v>
      </c>
      <c r="B87" t="s">
        <v>453</v>
      </c>
      <c r="C87" t="s">
        <v>457</v>
      </c>
      <c r="D87" t="s">
        <v>902</v>
      </c>
      <c r="E87" t="s">
        <v>936</v>
      </c>
      <c r="G87">
        <f t="shared" si="1"/>
        <v>124</v>
      </c>
    </row>
    <row r="88" spans="1:7" x14ac:dyDescent="0.2">
      <c r="A88">
        <v>87</v>
      </c>
      <c r="B88" t="s">
        <v>459</v>
      </c>
      <c r="C88" t="s">
        <v>462</v>
      </c>
      <c r="D88" t="s">
        <v>876</v>
      </c>
      <c r="E88" t="s">
        <v>937</v>
      </c>
      <c r="G88">
        <f t="shared" si="1"/>
        <v>141</v>
      </c>
    </row>
    <row r="89" spans="1:7" x14ac:dyDescent="0.2">
      <c r="A89">
        <v>88</v>
      </c>
      <c r="B89" t="s">
        <v>464</v>
      </c>
      <c r="C89" t="s">
        <v>465</v>
      </c>
      <c r="D89" t="s">
        <v>900</v>
      </c>
      <c r="E89" t="s">
        <v>938</v>
      </c>
      <c r="G89">
        <f t="shared" si="1"/>
        <v>24</v>
      </c>
    </row>
    <row r="90" spans="1:7" x14ac:dyDescent="0.2">
      <c r="A90">
        <v>89</v>
      </c>
      <c r="B90" t="s">
        <v>468</v>
      </c>
      <c r="C90" t="s">
        <v>470</v>
      </c>
      <c r="D90" t="s">
        <v>884</v>
      </c>
      <c r="E90" t="s">
        <v>907</v>
      </c>
      <c r="G90">
        <f t="shared" si="1"/>
        <v>45</v>
      </c>
    </row>
    <row r="91" spans="1:7" x14ac:dyDescent="0.2">
      <c r="A91">
        <v>90</v>
      </c>
      <c r="B91" t="s">
        <v>473</v>
      </c>
      <c r="C91" t="s">
        <v>475</v>
      </c>
      <c r="D91" t="s">
        <v>964</v>
      </c>
      <c r="G91">
        <f t="shared" si="1"/>
        <v>55</v>
      </c>
    </row>
    <row r="92" spans="1:7" x14ac:dyDescent="0.2">
      <c r="A92">
        <v>91</v>
      </c>
      <c r="B92" t="s">
        <v>477</v>
      </c>
      <c r="C92" t="s">
        <v>479</v>
      </c>
      <c r="D92" t="s">
        <v>903</v>
      </c>
      <c r="G92">
        <f t="shared" si="1"/>
        <v>99</v>
      </c>
    </row>
    <row r="93" spans="1:7" x14ac:dyDescent="0.2">
      <c r="A93">
        <v>92</v>
      </c>
      <c r="B93" t="s">
        <v>481</v>
      </c>
      <c r="C93" t="s">
        <v>482</v>
      </c>
      <c r="D93" t="s">
        <v>925</v>
      </c>
      <c r="E93" t="s">
        <v>939</v>
      </c>
      <c r="G93">
        <f t="shared" si="1"/>
        <v>69</v>
      </c>
    </row>
    <row r="94" spans="1:7" x14ac:dyDescent="0.2">
      <c r="A94">
        <v>93</v>
      </c>
      <c r="B94" t="s">
        <v>484</v>
      </c>
      <c r="C94" t="s">
        <v>485</v>
      </c>
      <c r="D94" t="s">
        <v>900</v>
      </c>
      <c r="G94">
        <f t="shared" si="1"/>
        <v>68</v>
      </c>
    </row>
    <row r="95" spans="1:7" x14ac:dyDescent="0.2">
      <c r="A95">
        <v>94</v>
      </c>
      <c r="B95" t="s">
        <v>487</v>
      </c>
      <c r="C95" t="s">
        <v>488</v>
      </c>
      <c r="D95" t="s">
        <v>940</v>
      </c>
      <c r="G95">
        <f t="shared" si="1"/>
        <v>99</v>
      </c>
    </row>
    <row r="96" spans="1:7" x14ac:dyDescent="0.2">
      <c r="A96">
        <v>95</v>
      </c>
      <c r="B96" t="s">
        <v>490</v>
      </c>
      <c r="C96" t="s">
        <v>491</v>
      </c>
      <c r="D96" t="s">
        <v>940</v>
      </c>
      <c r="G96">
        <f t="shared" si="1"/>
        <v>115</v>
      </c>
    </row>
    <row r="97" spans="1:7" x14ac:dyDescent="0.2">
      <c r="A97">
        <v>96</v>
      </c>
      <c r="B97" t="s">
        <v>493</v>
      </c>
      <c r="C97" t="s">
        <v>494</v>
      </c>
      <c r="D97" t="s">
        <v>940</v>
      </c>
      <c r="G97">
        <f t="shared" si="1"/>
        <v>117</v>
      </c>
    </row>
    <row r="98" spans="1:7" x14ac:dyDescent="0.2">
      <c r="A98">
        <v>97</v>
      </c>
      <c r="B98" t="s">
        <v>496</v>
      </c>
      <c r="C98" t="s">
        <v>497</v>
      </c>
      <c r="D98" t="s">
        <v>965</v>
      </c>
      <c r="E98" t="s">
        <v>941</v>
      </c>
      <c r="G98">
        <f t="shared" si="1"/>
        <v>28</v>
      </c>
    </row>
    <row r="99" spans="1:7" x14ac:dyDescent="0.2">
      <c r="A99">
        <v>98</v>
      </c>
      <c r="B99" t="s">
        <v>499</v>
      </c>
      <c r="C99" t="s">
        <v>500</v>
      </c>
      <c r="D99" t="s">
        <v>911</v>
      </c>
      <c r="E99" t="s">
        <v>942</v>
      </c>
      <c r="G99">
        <f t="shared" si="1"/>
        <v>28</v>
      </c>
    </row>
    <row r="100" spans="1:7" x14ac:dyDescent="0.2">
      <c r="A100">
        <v>99</v>
      </c>
      <c r="B100" t="s">
        <v>502</v>
      </c>
      <c r="C100" t="s">
        <v>505</v>
      </c>
      <c r="D100" t="s">
        <v>911</v>
      </c>
      <c r="E100" t="s">
        <v>943</v>
      </c>
      <c r="G100">
        <f t="shared" si="1"/>
        <v>91</v>
      </c>
    </row>
    <row r="101" spans="1:7" x14ac:dyDescent="0.2">
      <c r="A101">
        <v>100</v>
      </c>
      <c r="B101" t="s">
        <v>508</v>
      </c>
      <c r="C101" t="s">
        <v>511</v>
      </c>
      <c r="D101" t="s">
        <v>911</v>
      </c>
      <c r="E101" t="s">
        <v>943</v>
      </c>
      <c r="G101">
        <f t="shared" si="1"/>
        <v>63</v>
      </c>
    </row>
    <row r="102" spans="1:7" x14ac:dyDescent="0.2">
      <c r="A102">
        <v>101</v>
      </c>
      <c r="B102" t="s">
        <v>513</v>
      </c>
      <c r="C102" t="s">
        <v>515</v>
      </c>
      <c r="D102" t="s">
        <v>911</v>
      </c>
      <c r="E102" t="s">
        <v>943</v>
      </c>
      <c r="G102">
        <f t="shared" si="1"/>
        <v>32</v>
      </c>
    </row>
    <row r="103" spans="1:7" x14ac:dyDescent="0.2">
      <c r="A103">
        <v>102</v>
      </c>
      <c r="B103" t="s">
        <v>517</v>
      </c>
      <c r="C103" t="s">
        <v>520</v>
      </c>
      <c r="D103" t="s">
        <v>902</v>
      </c>
      <c r="G103">
        <f t="shared" si="1"/>
        <v>77</v>
      </c>
    </row>
    <row r="104" spans="1:7" x14ac:dyDescent="0.2">
      <c r="A104">
        <v>103</v>
      </c>
      <c r="B104" t="s">
        <v>522</v>
      </c>
      <c r="C104" t="s">
        <v>524</v>
      </c>
      <c r="D104" t="s">
        <v>902</v>
      </c>
      <c r="G104">
        <f t="shared" si="1"/>
        <v>70</v>
      </c>
    </row>
    <row r="105" spans="1:7" x14ac:dyDescent="0.2">
      <c r="A105">
        <v>104</v>
      </c>
      <c r="B105" t="s">
        <v>526</v>
      </c>
      <c r="C105" t="s">
        <v>528</v>
      </c>
      <c r="D105" t="s">
        <v>945</v>
      </c>
      <c r="E105" t="s">
        <v>946</v>
      </c>
      <c r="G105">
        <f t="shared" si="1"/>
        <v>116</v>
      </c>
    </row>
    <row r="106" spans="1:7" x14ac:dyDescent="0.2">
      <c r="A106">
        <v>105</v>
      </c>
      <c r="B106" t="s">
        <v>530</v>
      </c>
      <c r="C106" t="s">
        <v>533</v>
      </c>
      <c r="D106" t="s">
        <v>888</v>
      </c>
      <c r="E106" t="s">
        <v>944</v>
      </c>
      <c r="G106">
        <f t="shared" si="1"/>
        <v>125</v>
      </c>
    </row>
    <row r="107" spans="1:7" x14ac:dyDescent="0.2">
      <c r="A107">
        <v>106</v>
      </c>
      <c r="B107" t="s">
        <v>536</v>
      </c>
      <c r="C107" t="s">
        <v>537</v>
      </c>
      <c r="D107" t="s">
        <v>945</v>
      </c>
      <c r="E107" t="s">
        <v>946</v>
      </c>
      <c r="G107">
        <f t="shared" si="1"/>
        <v>118</v>
      </c>
    </row>
    <row r="108" spans="1:7" x14ac:dyDescent="0.2">
      <c r="A108">
        <v>107</v>
      </c>
      <c r="B108" t="s">
        <v>539</v>
      </c>
      <c r="C108" t="s">
        <v>541</v>
      </c>
      <c r="D108" t="s">
        <v>904</v>
      </c>
      <c r="E108" t="s">
        <v>947</v>
      </c>
      <c r="G108">
        <f t="shared" si="1"/>
        <v>139</v>
      </c>
    </row>
    <row r="109" spans="1:7" x14ac:dyDescent="0.2">
      <c r="A109">
        <v>108</v>
      </c>
      <c r="B109" t="s">
        <v>543</v>
      </c>
      <c r="C109" t="s">
        <v>544</v>
      </c>
      <c r="D109" t="s">
        <v>904</v>
      </c>
      <c r="E109" t="s">
        <v>947</v>
      </c>
      <c r="G109">
        <f t="shared" si="1"/>
        <v>88</v>
      </c>
    </row>
    <row r="110" spans="1:7" x14ac:dyDescent="0.2">
      <c r="A110">
        <v>109</v>
      </c>
      <c r="B110" t="s">
        <v>546</v>
      </c>
      <c r="C110" t="s">
        <v>549</v>
      </c>
      <c r="D110" t="s">
        <v>904</v>
      </c>
      <c r="E110" t="s">
        <v>947</v>
      </c>
      <c r="G110">
        <f t="shared" si="1"/>
        <v>79</v>
      </c>
    </row>
    <row r="111" spans="1:7" x14ac:dyDescent="0.2">
      <c r="A111">
        <v>110</v>
      </c>
      <c r="B111" t="s">
        <v>552</v>
      </c>
      <c r="C111" t="s">
        <v>553</v>
      </c>
      <c r="D111" t="s">
        <v>904</v>
      </c>
      <c r="E111" t="s">
        <v>947</v>
      </c>
      <c r="G111">
        <f t="shared" si="1"/>
        <v>132</v>
      </c>
    </row>
    <row r="112" spans="1:7" x14ac:dyDescent="0.2">
      <c r="A112">
        <v>111</v>
      </c>
      <c r="B112" t="s">
        <v>555</v>
      </c>
      <c r="C112" t="s">
        <v>557</v>
      </c>
      <c r="D112" t="s">
        <v>904</v>
      </c>
      <c r="E112" t="s">
        <v>947</v>
      </c>
      <c r="G112">
        <f t="shared" si="1"/>
        <v>138</v>
      </c>
    </row>
    <row r="113" spans="1:7" x14ac:dyDescent="0.2">
      <c r="A113">
        <v>112</v>
      </c>
      <c r="B113" t="s">
        <v>559</v>
      </c>
      <c r="C113" t="s">
        <v>563</v>
      </c>
      <c r="D113" t="s">
        <v>913</v>
      </c>
      <c r="G113">
        <f t="shared" si="1"/>
        <v>67</v>
      </c>
    </row>
    <row r="114" spans="1:7" x14ac:dyDescent="0.2">
      <c r="A114">
        <v>113</v>
      </c>
      <c r="B114" t="s">
        <v>566</v>
      </c>
      <c r="C114" t="s">
        <v>570</v>
      </c>
      <c r="D114" t="s">
        <v>916</v>
      </c>
      <c r="E114" t="s">
        <v>948</v>
      </c>
      <c r="G114">
        <f t="shared" si="1"/>
        <v>93</v>
      </c>
    </row>
    <row r="115" spans="1:7" x14ac:dyDescent="0.2">
      <c r="A115">
        <v>114</v>
      </c>
      <c r="B115" t="s">
        <v>573</v>
      </c>
      <c r="C115" t="s">
        <v>575</v>
      </c>
      <c r="D115" t="s">
        <v>949</v>
      </c>
      <c r="E115" t="s">
        <v>950</v>
      </c>
      <c r="G115">
        <f t="shared" si="1"/>
        <v>56</v>
      </c>
    </row>
    <row r="116" spans="1:7" x14ac:dyDescent="0.2">
      <c r="A116">
        <v>115</v>
      </c>
      <c r="B116" t="s">
        <v>577</v>
      </c>
      <c r="C116" t="s">
        <v>580</v>
      </c>
      <c r="D116" t="s">
        <v>916</v>
      </c>
      <c r="E116" t="s">
        <v>948</v>
      </c>
      <c r="G116">
        <f t="shared" si="1"/>
        <v>135</v>
      </c>
    </row>
    <row r="117" spans="1:7" x14ac:dyDescent="0.2">
      <c r="A117">
        <v>116</v>
      </c>
      <c r="B117" t="s">
        <v>582</v>
      </c>
      <c r="C117" t="s">
        <v>584</v>
      </c>
      <c r="D117" t="s">
        <v>925</v>
      </c>
      <c r="E117" t="s">
        <v>951</v>
      </c>
      <c r="G117">
        <f t="shared" si="1"/>
        <v>29</v>
      </c>
    </row>
    <row r="118" spans="1:7" x14ac:dyDescent="0.2">
      <c r="A118">
        <v>117</v>
      </c>
      <c r="B118" t="s">
        <v>586</v>
      </c>
      <c r="C118" t="s">
        <v>589</v>
      </c>
      <c r="D118" t="s">
        <v>925</v>
      </c>
      <c r="E118" t="s">
        <v>951</v>
      </c>
      <c r="G118">
        <f t="shared" si="1"/>
        <v>140</v>
      </c>
    </row>
    <row r="119" spans="1:7" x14ac:dyDescent="0.2">
      <c r="A119">
        <v>118</v>
      </c>
      <c r="B119" t="s">
        <v>592</v>
      </c>
      <c r="C119" t="s">
        <v>593</v>
      </c>
      <c r="D119" t="s">
        <v>916</v>
      </c>
      <c r="E119" t="s">
        <v>948</v>
      </c>
      <c r="G119">
        <f t="shared" si="1"/>
        <v>134</v>
      </c>
    </row>
    <row r="120" spans="1:7" x14ac:dyDescent="0.2">
      <c r="A120">
        <v>119</v>
      </c>
      <c r="B120" t="s">
        <v>595</v>
      </c>
      <c r="C120" t="s">
        <v>598</v>
      </c>
      <c r="D120" t="s">
        <v>903</v>
      </c>
      <c r="G120">
        <f t="shared" si="1"/>
        <v>132</v>
      </c>
    </row>
    <row r="121" spans="1:7" x14ac:dyDescent="0.2">
      <c r="A121">
        <v>120</v>
      </c>
      <c r="B121" t="s">
        <v>600</v>
      </c>
      <c r="C121" t="s">
        <v>604</v>
      </c>
      <c r="D121" t="s">
        <v>916</v>
      </c>
      <c r="E121" t="s">
        <v>948</v>
      </c>
      <c r="G121">
        <f t="shared" si="1"/>
        <v>143</v>
      </c>
    </row>
    <row r="122" spans="1:7" x14ac:dyDescent="0.2">
      <c r="A122">
        <v>121</v>
      </c>
      <c r="B122" t="s">
        <v>606</v>
      </c>
      <c r="C122" t="s">
        <v>609</v>
      </c>
      <c r="D122" t="s">
        <v>965</v>
      </c>
      <c r="E122" t="s">
        <v>952</v>
      </c>
      <c r="G122">
        <f t="shared" si="1"/>
        <v>68</v>
      </c>
    </row>
    <row r="123" spans="1:7" x14ac:dyDescent="0.2">
      <c r="A123">
        <v>122</v>
      </c>
      <c r="B123" t="s">
        <v>612</v>
      </c>
      <c r="C123" t="s">
        <v>614</v>
      </c>
      <c r="D123" t="s">
        <v>916</v>
      </c>
      <c r="G123">
        <f t="shared" si="1"/>
        <v>90</v>
      </c>
    </row>
    <row r="124" spans="1:7" x14ac:dyDescent="0.2">
      <c r="A124">
        <v>123</v>
      </c>
      <c r="B124" t="s">
        <v>616</v>
      </c>
      <c r="C124" t="s">
        <v>619</v>
      </c>
      <c r="D124" t="s">
        <v>903</v>
      </c>
      <c r="G124">
        <f t="shared" si="1"/>
        <v>103</v>
      </c>
    </row>
    <row r="125" spans="1:7" x14ac:dyDescent="0.2">
      <c r="A125">
        <v>124</v>
      </c>
      <c r="B125" t="s">
        <v>621</v>
      </c>
      <c r="C125" t="s">
        <v>624</v>
      </c>
      <c r="D125" t="s">
        <v>916</v>
      </c>
      <c r="E125" t="s">
        <v>948</v>
      </c>
      <c r="G125">
        <f t="shared" si="1"/>
        <v>139</v>
      </c>
    </row>
    <row r="126" spans="1:7" x14ac:dyDescent="0.2">
      <c r="A126">
        <v>125</v>
      </c>
      <c r="B126" t="s">
        <v>626</v>
      </c>
      <c r="C126" t="s">
        <v>628</v>
      </c>
      <c r="D126" t="s">
        <v>916</v>
      </c>
      <c r="E126" t="s">
        <v>948</v>
      </c>
      <c r="G126">
        <f t="shared" si="1"/>
        <v>68</v>
      </c>
    </row>
    <row r="127" spans="1:7" x14ac:dyDescent="0.2">
      <c r="A127">
        <v>126</v>
      </c>
      <c r="B127" t="s">
        <v>631</v>
      </c>
      <c r="C127" t="s">
        <v>632</v>
      </c>
      <c r="D127" t="s">
        <v>900</v>
      </c>
      <c r="G127">
        <f t="shared" si="1"/>
        <v>24</v>
      </c>
    </row>
    <row r="128" spans="1:7" x14ac:dyDescent="0.2">
      <c r="A128">
        <v>127</v>
      </c>
      <c r="B128" t="s">
        <v>635</v>
      </c>
      <c r="C128" t="s">
        <v>636</v>
      </c>
      <c r="D128" t="s">
        <v>916</v>
      </c>
      <c r="E128" t="s">
        <v>948</v>
      </c>
      <c r="G128">
        <f t="shared" si="1"/>
        <v>132</v>
      </c>
    </row>
    <row r="129" spans="1:7" x14ac:dyDescent="0.2">
      <c r="A129">
        <v>128</v>
      </c>
      <c r="B129" t="s">
        <v>638</v>
      </c>
      <c r="C129" t="s">
        <v>640</v>
      </c>
      <c r="D129" t="s">
        <v>959</v>
      </c>
      <c r="E129" t="s">
        <v>948</v>
      </c>
      <c r="G129">
        <f t="shared" si="1"/>
        <v>55</v>
      </c>
    </row>
    <row r="130" spans="1:7" x14ac:dyDescent="0.2">
      <c r="A130">
        <v>129</v>
      </c>
      <c r="B130" t="s">
        <v>643</v>
      </c>
      <c r="C130" t="s">
        <v>645</v>
      </c>
      <c r="D130" t="s">
        <v>959</v>
      </c>
      <c r="E130" t="s">
        <v>948</v>
      </c>
      <c r="G130">
        <f t="shared" si="1"/>
        <v>38</v>
      </c>
    </row>
    <row r="131" spans="1:7" x14ac:dyDescent="0.2">
      <c r="A131">
        <v>130</v>
      </c>
      <c r="B131" t="s">
        <v>648</v>
      </c>
      <c r="C131" t="s">
        <v>650</v>
      </c>
      <c r="D131" t="s">
        <v>959</v>
      </c>
      <c r="E131" t="s">
        <v>948</v>
      </c>
      <c r="G131">
        <f t="shared" ref="G131:G170" si="2">LEN(B131)</f>
        <v>53</v>
      </c>
    </row>
    <row r="132" spans="1:7" x14ac:dyDescent="0.2">
      <c r="A132">
        <v>131</v>
      </c>
      <c r="B132" t="s">
        <v>653</v>
      </c>
      <c r="C132" t="s">
        <v>654</v>
      </c>
      <c r="D132" t="s">
        <v>959</v>
      </c>
      <c r="E132" t="s">
        <v>948</v>
      </c>
      <c r="G132">
        <f t="shared" si="2"/>
        <v>86</v>
      </c>
    </row>
    <row r="133" spans="1:7" x14ac:dyDescent="0.2">
      <c r="A133">
        <v>132</v>
      </c>
      <c r="B133" t="s">
        <v>657</v>
      </c>
      <c r="C133" t="s">
        <v>659</v>
      </c>
      <c r="D133" t="s">
        <v>959</v>
      </c>
      <c r="E133" t="s">
        <v>948</v>
      </c>
      <c r="G133">
        <f t="shared" si="2"/>
        <v>79</v>
      </c>
    </row>
    <row r="134" spans="1:7" x14ac:dyDescent="0.2">
      <c r="A134">
        <v>133</v>
      </c>
      <c r="B134" t="s">
        <v>662</v>
      </c>
      <c r="C134" t="s">
        <v>664</v>
      </c>
      <c r="D134" t="s">
        <v>959</v>
      </c>
      <c r="E134" t="s">
        <v>948</v>
      </c>
      <c r="G134">
        <f t="shared" si="2"/>
        <v>113</v>
      </c>
    </row>
    <row r="135" spans="1:7" x14ac:dyDescent="0.2">
      <c r="A135">
        <v>134</v>
      </c>
      <c r="B135" t="s">
        <v>667</v>
      </c>
      <c r="C135" t="s">
        <v>668</v>
      </c>
      <c r="D135" t="s">
        <v>959</v>
      </c>
      <c r="E135" t="s">
        <v>948</v>
      </c>
      <c r="G135">
        <f t="shared" si="2"/>
        <v>108</v>
      </c>
    </row>
    <row r="136" spans="1:7" x14ac:dyDescent="0.2">
      <c r="A136">
        <v>135</v>
      </c>
      <c r="B136" t="s">
        <v>671</v>
      </c>
      <c r="C136" t="s">
        <v>673</v>
      </c>
      <c r="D136" t="s">
        <v>959</v>
      </c>
      <c r="E136" t="s">
        <v>948</v>
      </c>
      <c r="G136">
        <f t="shared" si="2"/>
        <v>113</v>
      </c>
    </row>
    <row r="137" spans="1:7" x14ac:dyDescent="0.2">
      <c r="A137">
        <v>136</v>
      </c>
      <c r="B137" t="s">
        <v>676</v>
      </c>
      <c r="C137" t="s">
        <v>677</v>
      </c>
      <c r="D137" t="s">
        <v>959</v>
      </c>
      <c r="E137" t="s">
        <v>948</v>
      </c>
      <c r="G137">
        <f t="shared" si="2"/>
        <v>128</v>
      </c>
    </row>
    <row r="138" spans="1:7" x14ac:dyDescent="0.2">
      <c r="A138">
        <v>137</v>
      </c>
      <c r="B138" t="s">
        <v>680</v>
      </c>
      <c r="C138" t="s">
        <v>681</v>
      </c>
      <c r="D138" t="s">
        <v>959</v>
      </c>
      <c r="E138" t="s">
        <v>948</v>
      </c>
      <c r="G138">
        <f t="shared" si="2"/>
        <v>115</v>
      </c>
    </row>
    <row r="139" spans="1:7" x14ac:dyDescent="0.2">
      <c r="A139">
        <v>138</v>
      </c>
      <c r="B139" t="s">
        <v>684</v>
      </c>
      <c r="C139" t="s">
        <v>686</v>
      </c>
      <c r="D139" t="s">
        <v>959</v>
      </c>
      <c r="E139" t="s">
        <v>948</v>
      </c>
      <c r="G139">
        <f t="shared" si="2"/>
        <v>100</v>
      </c>
    </row>
    <row r="140" spans="1:7" x14ac:dyDescent="0.2">
      <c r="A140">
        <v>139</v>
      </c>
      <c r="B140" t="s">
        <v>689</v>
      </c>
      <c r="C140" t="s">
        <v>691</v>
      </c>
      <c r="D140" t="s">
        <v>959</v>
      </c>
      <c r="E140" t="s">
        <v>948</v>
      </c>
      <c r="G140">
        <f t="shared" si="2"/>
        <v>130</v>
      </c>
    </row>
    <row r="141" spans="1:7" x14ac:dyDescent="0.2">
      <c r="A141">
        <v>140</v>
      </c>
      <c r="B141" t="s">
        <v>693</v>
      </c>
      <c r="C141" t="s">
        <v>695</v>
      </c>
      <c r="D141" t="s">
        <v>959</v>
      </c>
      <c r="E141" t="s">
        <v>948</v>
      </c>
      <c r="G141">
        <f t="shared" si="2"/>
        <v>113</v>
      </c>
    </row>
    <row r="142" spans="1:7" x14ac:dyDescent="0.2">
      <c r="A142">
        <v>141</v>
      </c>
      <c r="B142" t="s">
        <v>697</v>
      </c>
      <c r="C142" t="s">
        <v>698</v>
      </c>
      <c r="D142" t="s">
        <v>959</v>
      </c>
      <c r="E142" t="s">
        <v>948</v>
      </c>
      <c r="G142">
        <f t="shared" si="2"/>
        <v>136</v>
      </c>
    </row>
    <row r="143" spans="1:7" x14ac:dyDescent="0.2">
      <c r="A143">
        <v>142</v>
      </c>
      <c r="B143" t="s">
        <v>700</v>
      </c>
      <c r="C143" t="s">
        <v>702</v>
      </c>
      <c r="D143" t="s">
        <v>959</v>
      </c>
      <c r="E143" t="s">
        <v>948</v>
      </c>
      <c r="G143">
        <f t="shared" si="2"/>
        <v>136</v>
      </c>
    </row>
    <row r="144" spans="1:7" x14ac:dyDescent="0.2">
      <c r="A144">
        <v>143</v>
      </c>
      <c r="B144" t="s">
        <v>704</v>
      </c>
      <c r="C144" t="s">
        <v>705</v>
      </c>
      <c r="D144" t="s">
        <v>959</v>
      </c>
      <c r="E144" t="s">
        <v>948</v>
      </c>
      <c r="G144">
        <f t="shared" si="2"/>
        <v>140</v>
      </c>
    </row>
    <row r="145" spans="1:7" x14ac:dyDescent="0.2">
      <c r="A145">
        <v>144</v>
      </c>
      <c r="B145" t="s">
        <v>707</v>
      </c>
      <c r="C145" t="s">
        <v>709</v>
      </c>
      <c r="D145" t="s">
        <v>959</v>
      </c>
      <c r="E145" t="s">
        <v>948</v>
      </c>
      <c r="G145">
        <f t="shared" si="2"/>
        <v>124</v>
      </c>
    </row>
    <row r="146" spans="1:7" x14ac:dyDescent="0.2">
      <c r="A146">
        <v>145</v>
      </c>
      <c r="B146" t="s">
        <v>712</v>
      </c>
      <c r="C146" t="s">
        <v>713</v>
      </c>
      <c r="D146" t="s">
        <v>959</v>
      </c>
      <c r="E146" t="s">
        <v>948</v>
      </c>
      <c r="G146">
        <f t="shared" si="2"/>
        <v>12</v>
      </c>
    </row>
    <row r="147" spans="1:7" x14ac:dyDescent="0.2">
      <c r="A147">
        <v>146</v>
      </c>
      <c r="B147" t="s">
        <v>715</v>
      </c>
      <c r="C147" t="s">
        <v>717</v>
      </c>
      <c r="D147" t="s">
        <v>959</v>
      </c>
      <c r="E147" t="s">
        <v>948</v>
      </c>
      <c r="G147">
        <f t="shared" si="2"/>
        <v>140</v>
      </c>
    </row>
    <row r="148" spans="1:7" x14ac:dyDescent="0.2">
      <c r="A148">
        <v>147</v>
      </c>
      <c r="B148" t="s">
        <v>719</v>
      </c>
      <c r="C148" t="s">
        <v>721</v>
      </c>
      <c r="D148" t="s">
        <v>959</v>
      </c>
      <c r="E148" t="s">
        <v>948</v>
      </c>
      <c r="G148">
        <f t="shared" si="2"/>
        <v>137</v>
      </c>
    </row>
    <row r="149" spans="1:7" x14ac:dyDescent="0.2">
      <c r="A149">
        <v>148</v>
      </c>
      <c r="B149" t="s">
        <v>724</v>
      </c>
      <c r="C149" t="s">
        <v>727</v>
      </c>
      <c r="D149" t="s">
        <v>959</v>
      </c>
      <c r="E149" t="s">
        <v>948</v>
      </c>
      <c r="G149">
        <f t="shared" si="2"/>
        <v>134</v>
      </c>
    </row>
    <row r="150" spans="1:7" x14ac:dyDescent="0.2">
      <c r="A150">
        <v>149</v>
      </c>
      <c r="B150" t="s">
        <v>729</v>
      </c>
      <c r="C150" t="s">
        <v>730</v>
      </c>
      <c r="D150" t="s">
        <v>959</v>
      </c>
      <c r="E150" t="s">
        <v>948</v>
      </c>
      <c r="G150">
        <f t="shared" si="2"/>
        <v>132</v>
      </c>
    </row>
    <row r="151" spans="1:7" x14ac:dyDescent="0.2">
      <c r="A151">
        <v>150</v>
      </c>
      <c r="B151" t="s">
        <v>732</v>
      </c>
      <c r="C151" t="s">
        <v>734</v>
      </c>
      <c r="D151" t="s">
        <v>959</v>
      </c>
      <c r="E151" t="s">
        <v>948</v>
      </c>
      <c r="G151">
        <f t="shared" si="2"/>
        <v>140</v>
      </c>
    </row>
    <row r="152" spans="1:7" x14ac:dyDescent="0.2">
      <c r="A152">
        <v>151</v>
      </c>
      <c r="B152" t="s">
        <v>737</v>
      </c>
      <c r="C152" t="s">
        <v>739</v>
      </c>
      <c r="D152" t="s">
        <v>959</v>
      </c>
      <c r="E152" t="s">
        <v>948</v>
      </c>
      <c r="G152">
        <f t="shared" si="2"/>
        <v>144</v>
      </c>
    </row>
    <row r="153" spans="1:7" x14ac:dyDescent="0.2">
      <c r="A153">
        <v>152</v>
      </c>
      <c r="B153" t="s">
        <v>741</v>
      </c>
      <c r="C153" t="s">
        <v>743</v>
      </c>
      <c r="D153" t="s">
        <v>959</v>
      </c>
      <c r="E153" t="s">
        <v>948</v>
      </c>
      <c r="G153">
        <f t="shared" si="2"/>
        <v>96</v>
      </c>
    </row>
    <row r="154" spans="1:7" x14ac:dyDescent="0.2">
      <c r="A154">
        <v>153</v>
      </c>
      <c r="B154" t="s">
        <v>746</v>
      </c>
      <c r="C154" t="s">
        <v>749</v>
      </c>
      <c r="D154" t="s">
        <v>916</v>
      </c>
      <c r="E154" t="s">
        <v>953</v>
      </c>
      <c r="G154">
        <f t="shared" si="2"/>
        <v>141</v>
      </c>
    </row>
    <row r="155" spans="1:7" x14ac:dyDescent="0.2">
      <c r="A155">
        <v>154</v>
      </c>
      <c r="B155" t="s">
        <v>751</v>
      </c>
      <c r="C155" t="s">
        <v>752</v>
      </c>
      <c r="D155" t="s">
        <v>959</v>
      </c>
      <c r="E155" t="s">
        <v>948</v>
      </c>
      <c r="G155">
        <f t="shared" si="2"/>
        <v>143</v>
      </c>
    </row>
    <row r="156" spans="1:7" x14ac:dyDescent="0.2">
      <c r="A156">
        <v>155</v>
      </c>
      <c r="B156" t="s">
        <v>754</v>
      </c>
      <c r="C156" t="s">
        <v>757</v>
      </c>
      <c r="D156" t="s">
        <v>902</v>
      </c>
      <c r="E156" t="s">
        <v>954</v>
      </c>
      <c r="G156">
        <f t="shared" si="2"/>
        <v>141</v>
      </c>
    </row>
    <row r="157" spans="1:7" x14ac:dyDescent="0.2">
      <c r="A157">
        <v>156</v>
      </c>
      <c r="B157" t="s">
        <v>759</v>
      </c>
      <c r="C157" t="s">
        <v>762</v>
      </c>
      <c r="D157" t="s">
        <v>956</v>
      </c>
      <c r="E157" t="s">
        <v>955</v>
      </c>
      <c r="G157">
        <f t="shared" si="2"/>
        <v>140</v>
      </c>
    </row>
    <row r="158" spans="1:7" x14ac:dyDescent="0.2">
      <c r="A158">
        <v>157</v>
      </c>
      <c r="B158" t="s">
        <v>765</v>
      </c>
      <c r="C158" t="s">
        <v>767</v>
      </c>
      <c r="D158" t="s">
        <v>956</v>
      </c>
      <c r="E158" t="s">
        <v>955</v>
      </c>
      <c r="G158">
        <f t="shared" si="2"/>
        <v>56</v>
      </c>
    </row>
    <row r="159" spans="1:7" x14ac:dyDescent="0.2">
      <c r="A159">
        <v>158</v>
      </c>
      <c r="B159" t="s">
        <v>769</v>
      </c>
      <c r="C159" t="s">
        <v>773</v>
      </c>
      <c r="D159" t="s">
        <v>956</v>
      </c>
      <c r="E159" t="s">
        <v>955</v>
      </c>
      <c r="G159">
        <f t="shared" si="2"/>
        <v>134</v>
      </c>
    </row>
    <row r="160" spans="1:7" x14ac:dyDescent="0.2">
      <c r="A160">
        <v>159</v>
      </c>
      <c r="B160" t="s">
        <v>776</v>
      </c>
      <c r="C160" t="s">
        <v>778</v>
      </c>
      <c r="D160" t="s">
        <v>956</v>
      </c>
      <c r="E160" t="s">
        <v>955</v>
      </c>
      <c r="G160">
        <f t="shared" si="2"/>
        <v>135</v>
      </c>
    </row>
    <row r="161" spans="1:7" x14ac:dyDescent="0.2">
      <c r="A161">
        <v>160</v>
      </c>
      <c r="B161" t="s">
        <v>781</v>
      </c>
      <c r="C161" t="s">
        <v>784</v>
      </c>
      <c r="D161" t="s">
        <v>902</v>
      </c>
      <c r="G161">
        <f t="shared" si="2"/>
        <v>138</v>
      </c>
    </row>
    <row r="162" spans="1:7" x14ac:dyDescent="0.2">
      <c r="A162">
        <v>161</v>
      </c>
      <c r="B162" t="s">
        <v>786</v>
      </c>
      <c r="C162" t="s">
        <v>788</v>
      </c>
      <c r="D162" t="s">
        <v>890</v>
      </c>
      <c r="G162">
        <f t="shared" si="2"/>
        <v>37</v>
      </c>
    </row>
    <row r="163" spans="1:7" x14ac:dyDescent="0.2">
      <c r="A163">
        <v>162</v>
      </c>
      <c r="B163" t="s">
        <v>791</v>
      </c>
      <c r="C163" t="s">
        <v>794</v>
      </c>
      <c r="D163" t="s">
        <v>909</v>
      </c>
      <c r="G163">
        <f t="shared" si="2"/>
        <v>122</v>
      </c>
    </row>
    <row r="164" spans="1:7" x14ac:dyDescent="0.2">
      <c r="A164">
        <v>163</v>
      </c>
      <c r="B164" t="s">
        <v>796</v>
      </c>
      <c r="C164" t="s">
        <v>798</v>
      </c>
      <c r="D164" t="s">
        <v>903</v>
      </c>
      <c r="G164">
        <f t="shared" si="2"/>
        <v>103</v>
      </c>
    </row>
    <row r="165" spans="1:7" x14ac:dyDescent="0.2">
      <c r="A165">
        <v>164</v>
      </c>
      <c r="B165" t="s">
        <v>800</v>
      </c>
      <c r="C165" t="s">
        <v>803</v>
      </c>
      <c r="D165" t="s">
        <v>884</v>
      </c>
      <c r="E165" t="s">
        <v>924</v>
      </c>
      <c r="G165">
        <f t="shared" si="2"/>
        <v>77</v>
      </c>
    </row>
    <row r="166" spans="1:7" x14ac:dyDescent="0.2">
      <c r="A166">
        <v>165</v>
      </c>
      <c r="B166" t="s">
        <v>806</v>
      </c>
      <c r="C166" t="s">
        <v>807</v>
      </c>
      <c r="D166" t="s">
        <v>913</v>
      </c>
      <c r="G166">
        <f t="shared" si="2"/>
        <v>11</v>
      </c>
    </row>
    <row r="167" spans="1:7" x14ac:dyDescent="0.2">
      <c r="A167">
        <v>166</v>
      </c>
      <c r="B167" t="s">
        <v>809</v>
      </c>
      <c r="C167" t="s">
        <v>812</v>
      </c>
      <c r="D167" t="s">
        <v>913</v>
      </c>
      <c r="G167">
        <f t="shared" si="2"/>
        <v>86</v>
      </c>
    </row>
    <row r="168" spans="1:7" x14ac:dyDescent="0.2">
      <c r="A168">
        <v>167</v>
      </c>
      <c r="B168" t="s">
        <v>814</v>
      </c>
      <c r="C168" t="s">
        <v>817</v>
      </c>
      <c r="D168" t="s">
        <v>927</v>
      </c>
      <c r="G168">
        <f t="shared" si="2"/>
        <v>127</v>
      </c>
    </row>
    <row r="169" spans="1:7" x14ac:dyDescent="0.2">
      <c r="A169">
        <v>168</v>
      </c>
      <c r="B169" t="s">
        <v>819</v>
      </c>
      <c r="C169" t="s">
        <v>823</v>
      </c>
      <c r="D169" t="s">
        <v>904</v>
      </c>
      <c r="G169">
        <f t="shared" si="2"/>
        <v>134</v>
      </c>
    </row>
    <row r="170" spans="1:7" x14ac:dyDescent="0.2">
      <c r="A170">
        <v>169</v>
      </c>
      <c r="B170" t="s">
        <v>826</v>
      </c>
      <c r="C170" t="s">
        <v>828</v>
      </c>
      <c r="D170" t="s">
        <v>902</v>
      </c>
      <c r="G170">
        <f t="shared" si="2"/>
        <v>64</v>
      </c>
    </row>
  </sheetData>
  <autoFilter ref="A1:F170" xr:uid="{09CF2D64-B173-CA4E-A0EB-52E3FC6B8A3C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2AC2-0742-134C-8C25-8C42EE82DB61}">
  <dimension ref="A1:B31"/>
  <sheetViews>
    <sheetView zoomScale="140" zoomScaleNormal="140" workbookViewId="0">
      <selection activeCell="C7" sqref="C7"/>
    </sheetView>
  </sheetViews>
  <sheetFormatPr baseColWidth="10" defaultRowHeight="16" x14ac:dyDescent="0.2"/>
  <cols>
    <col min="1" max="1" width="25.33203125" bestFit="1" customWidth="1"/>
  </cols>
  <sheetData>
    <row r="1" spans="1:2" x14ac:dyDescent="0.2">
      <c r="A1" t="s">
        <v>933</v>
      </c>
      <c r="B1">
        <f>COUNTIF(Analysis!D:D,A1)</f>
        <v>1</v>
      </c>
    </row>
    <row r="2" spans="1:2" x14ac:dyDescent="0.2">
      <c r="A2" t="s">
        <v>899</v>
      </c>
      <c r="B2">
        <f>COUNTIF(Analysis!D:D,A2)</f>
        <v>2</v>
      </c>
    </row>
    <row r="3" spans="1:2" x14ac:dyDescent="0.2">
      <c r="A3" t="s">
        <v>945</v>
      </c>
      <c r="B3">
        <f>COUNTIF(Analysis!D:D,A3)</f>
        <v>2</v>
      </c>
    </row>
    <row r="4" spans="1:2" x14ac:dyDescent="0.2">
      <c r="A4" t="s">
        <v>881</v>
      </c>
      <c r="B4">
        <f>COUNTIF(Analysis!D:D,A4)</f>
        <v>1</v>
      </c>
    </row>
    <row r="5" spans="1:2" x14ac:dyDescent="0.2">
      <c r="A5" t="s">
        <v>925</v>
      </c>
      <c r="B5">
        <f>COUNTIF(Analysis!D:D,A5)</f>
        <v>5</v>
      </c>
    </row>
    <row r="6" spans="1:2" x14ac:dyDescent="0.2">
      <c r="A6" t="s">
        <v>916</v>
      </c>
      <c r="B6">
        <f>COUNTIF(Analysis!D:D,A6)</f>
        <v>10</v>
      </c>
    </row>
    <row r="7" spans="1:2" x14ac:dyDescent="0.2">
      <c r="A7" t="s">
        <v>891</v>
      </c>
      <c r="B7">
        <f>COUNTIF(Analysis!D:D,A7)</f>
        <v>3</v>
      </c>
    </row>
    <row r="8" spans="1:2" x14ac:dyDescent="0.2">
      <c r="A8" t="s">
        <v>956</v>
      </c>
      <c r="B8">
        <f>COUNTIF(Analysis!D:D,A8)</f>
        <v>4</v>
      </c>
    </row>
    <row r="9" spans="1:2" x14ac:dyDescent="0.2">
      <c r="A9" t="s">
        <v>913</v>
      </c>
      <c r="B9">
        <f>COUNTIF(Analysis!D:D,A9)</f>
        <v>5</v>
      </c>
    </row>
    <row r="10" spans="1:2" x14ac:dyDescent="0.2">
      <c r="A10" t="s">
        <v>909</v>
      </c>
      <c r="B10">
        <f>COUNTIF(Analysis!D:D,A10)</f>
        <v>2</v>
      </c>
    </row>
    <row r="11" spans="1:2" x14ac:dyDescent="0.2">
      <c r="A11" t="s">
        <v>965</v>
      </c>
      <c r="B11">
        <f>COUNTIF(Analysis!D:D,A11)</f>
        <v>14</v>
      </c>
    </row>
    <row r="12" spans="1:2" x14ac:dyDescent="0.2">
      <c r="A12" t="s">
        <v>920</v>
      </c>
      <c r="B12">
        <f>COUNTIF(Analysis!D:D,A12)</f>
        <v>1</v>
      </c>
    </row>
    <row r="13" spans="1:2" x14ac:dyDescent="0.2">
      <c r="A13" t="s">
        <v>919</v>
      </c>
      <c r="B13">
        <f>COUNTIF(Analysis!D:D,A13)</f>
        <v>2</v>
      </c>
    </row>
    <row r="14" spans="1:2" x14ac:dyDescent="0.2">
      <c r="A14" t="s">
        <v>897</v>
      </c>
      <c r="B14">
        <f>COUNTIF(Analysis!D:D,A14)</f>
        <v>1</v>
      </c>
    </row>
    <row r="15" spans="1:2" x14ac:dyDescent="0.2">
      <c r="A15" t="s">
        <v>903</v>
      </c>
      <c r="B15">
        <f>COUNTIF(Analysis!D:D,A15)</f>
        <v>6</v>
      </c>
    </row>
    <row r="16" spans="1:2" x14ac:dyDescent="0.2">
      <c r="A16" t="s">
        <v>902</v>
      </c>
      <c r="B16">
        <f>COUNTIF(Analysis!D:D,A16)</f>
        <v>10</v>
      </c>
    </row>
    <row r="17" spans="1:2" x14ac:dyDescent="0.2">
      <c r="A17" t="s">
        <v>876</v>
      </c>
      <c r="B17">
        <f>COUNTIF(Analysis!D:D,A17)</f>
        <v>2</v>
      </c>
    </row>
    <row r="18" spans="1:2" x14ac:dyDescent="0.2">
      <c r="A18" t="s">
        <v>911</v>
      </c>
      <c r="B18">
        <f>COUNTIF(Analysis!D:D,A18)</f>
        <v>6</v>
      </c>
    </row>
    <row r="19" spans="1:2" x14ac:dyDescent="0.2">
      <c r="A19" t="s">
        <v>927</v>
      </c>
      <c r="B19">
        <f>COUNTIF(Analysis!D:D,A19)</f>
        <v>8</v>
      </c>
    </row>
    <row r="20" spans="1:2" x14ac:dyDescent="0.2">
      <c r="A20" t="s">
        <v>888</v>
      </c>
      <c r="B20">
        <f>COUNTIF(Analysis!D:D,A20)</f>
        <v>3</v>
      </c>
    </row>
    <row r="21" spans="1:2" x14ac:dyDescent="0.2">
      <c r="A21" t="s">
        <v>890</v>
      </c>
      <c r="B21">
        <f>COUNTIF(Analysis!D:D,A21)</f>
        <v>10</v>
      </c>
    </row>
    <row r="22" spans="1:2" x14ac:dyDescent="0.2">
      <c r="A22" t="s">
        <v>959</v>
      </c>
      <c r="B22">
        <f>COUNTIF(Analysis!D:D,A22)</f>
        <v>26</v>
      </c>
    </row>
    <row r="23" spans="1:2" x14ac:dyDescent="0.2">
      <c r="A23" t="s">
        <v>940</v>
      </c>
      <c r="B23">
        <f>COUNTIF(Analysis!D:D,A23)</f>
        <v>3</v>
      </c>
    </row>
    <row r="24" spans="1:2" x14ac:dyDescent="0.2">
      <c r="A24" t="s">
        <v>908</v>
      </c>
      <c r="B24">
        <f>COUNTIF(Analysis!D:D,A24)</f>
        <v>2</v>
      </c>
    </row>
    <row r="25" spans="1:2" x14ac:dyDescent="0.2">
      <c r="A25" t="s">
        <v>900</v>
      </c>
      <c r="B25">
        <f>COUNTIF(Analysis!D:D,A25)</f>
        <v>5</v>
      </c>
    </row>
    <row r="26" spans="1:2" x14ac:dyDescent="0.2">
      <c r="A26" t="s">
        <v>964</v>
      </c>
      <c r="B26">
        <f>COUNTIF(Analysis!D:D,A26)</f>
        <v>1</v>
      </c>
    </row>
    <row r="27" spans="1:2" x14ac:dyDescent="0.2">
      <c r="A27" t="s">
        <v>904</v>
      </c>
      <c r="B27">
        <f>COUNTIF(Analysis!D:D,A27)</f>
        <v>14</v>
      </c>
    </row>
    <row r="28" spans="1:2" x14ac:dyDescent="0.2">
      <c r="A28" t="s">
        <v>958</v>
      </c>
      <c r="B28">
        <f>COUNTIF(Analysis!D:D,A28)</f>
        <v>1</v>
      </c>
    </row>
    <row r="29" spans="1:2" x14ac:dyDescent="0.2">
      <c r="A29" t="s">
        <v>949</v>
      </c>
      <c r="B29">
        <f>COUNTIF(Analysis!D:D,A29)</f>
        <v>1</v>
      </c>
    </row>
    <row r="30" spans="1:2" x14ac:dyDescent="0.2">
      <c r="A30" t="s">
        <v>884</v>
      </c>
      <c r="B30">
        <f>COUNTIF(Analysis!D:D,A30)</f>
        <v>18</v>
      </c>
    </row>
    <row r="31" spans="1:2" x14ac:dyDescent="0.2">
      <c r="B31" s="3">
        <f>SUM(B1:B30)</f>
        <v>169</v>
      </c>
    </row>
  </sheetData>
  <sortState xmlns:xlrd2="http://schemas.microsoft.com/office/spreadsheetml/2017/richdata2" ref="A1:B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BC1C-63D4-8F42-B567-37AFF8F465AE}">
  <dimension ref="A1:A162"/>
  <sheetViews>
    <sheetView topLeftCell="A34" zoomScale="150" zoomScaleNormal="150" workbookViewId="0">
      <selection activeCell="A65" sqref="A65"/>
    </sheetView>
  </sheetViews>
  <sheetFormatPr baseColWidth="10" defaultRowHeight="16" x14ac:dyDescent="0.2"/>
  <cols>
    <col min="1" max="1" width="19" bestFit="1" customWidth="1"/>
  </cols>
  <sheetData>
    <row r="1" spans="1:1" x14ac:dyDescent="0.2">
      <c r="A1" t="s">
        <v>829</v>
      </c>
    </row>
    <row r="2" spans="1:1" x14ac:dyDescent="0.2">
      <c r="A2" t="s">
        <v>829</v>
      </c>
    </row>
    <row r="3" spans="1:1" x14ac:dyDescent="0.2">
      <c r="A3" t="s">
        <v>830</v>
      </c>
    </row>
    <row r="4" spans="1:1" x14ac:dyDescent="0.2">
      <c r="A4" t="s">
        <v>831</v>
      </c>
    </row>
    <row r="5" spans="1:1" x14ac:dyDescent="0.2">
      <c r="A5" t="s">
        <v>829</v>
      </c>
    </row>
    <row r="6" spans="1:1" x14ac:dyDescent="0.2">
      <c r="A6" t="s">
        <v>832</v>
      </c>
    </row>
    <row r="7" spans="1:1" x14ac:dyDescent="0.2">
      <c r="A7" t="s">
        <v>832</v>
      </c>
    </row>
    <row r="8" spans="1:1" x14ac:dyDescent="0.2">
      <c r="A8" t="s">
        <v>829</v>
      </c>
    </row>
    <row r="9" spans="1:1" x14ac:dyDescent="0.2">
      <c r="A9" t="s">
        <v>833</v>
      </c>
    </row>
    <row r="10" spans="1:1" x14ac:dyDescent="0.2">
      <c r="A10" t="s">
        <v>834</v>
      </c>
    </row>
    <row r="11" spans="1:1" x14ac:dyDescent="0.2">
      <c r="A11" t="s">
        <v>835</v>
      </c>
    </row>
    <row r="12" spans="1:1" x14ac:dyDescent="0.2">
      <c r="A12" t="s">
        <v>836</v>
      </c>
    </row>
    <row r="13" spans="1:1" x14ac:dyDescent="0.2">
      <c r="A13" t="s">
        <v>837</v>
      </c>
    </row>
    <row r="14" spans="1:1" x14ac:dyDescent="0.2">
      <c r="A14" t="s">
        <v>837</v>
      </c>
    </row>
    <row r="15" spans="1:1" x14ac:dyDescent="0.2">
      <c r="A15" t="s">
        <v>837</v>
      </c>
    </row>
    <row r="16" spans="1:1" x14ac:dyDescent="0.2">
      <c r="A16" t="s">
        <v>837</v>
      </c>
    </row>
    <row r="17" spans="1:1" x14ac:dyDescent="0.2">
      <c r="A17" t="s">
        <v>837</v>
      </c>
    </row>
    <row r="18" spans="1:1" x14ac:dyDescent="0.2">
      <c r="A18" t="s">
        <v>837</v>
      </c>
    </row>
    <row r="19" spans="1:1" x14ac:dyDescent="0.2">
      <c r="A19" t="s">
        <v>838</v>
      </c>
    </row>
    <row r="20" spans="1:1" x14ac:dyDescent="0.2">
      <c r="A20" t="s">
        <v>837</v>
      </c>
    </row>
    <row r="21" spans="1:1" x14ac:dyDescent="0.2">
      <c r="A21" t="s">
        <v>829</v>
      </c>
    </row>
    <row r="22" spans="1:1" x14ac:dyDescent="0.2">
      <c r="A22" t="s">
        <v>837</v>
      </c>
    </row>
    <row r="23" spans="1:1" x14ac:dyDescent="0.2">
      <c r="A23" t="s">
        <v>838</v>
      </c>
    </row>
    <row r="24" spans="1:1" x14ac:dyDescent="0.2">
      <c r="A24" t="s">
        <v>829</v>
      </c>
    </row>
    <row r="25" spans="1:1" x14ac:dyDescent="0.2">
      <c r="A25" t="s">
        <v>839</v>
      </c>
    </row>
    <row r="26" spans="1:1" x14ac:dyDescent="0.2">
      <c r="A26" t="s">
        <v>829</v>
      </c>
    </row>
    <row r="27" spans="1:1" x14ac:dyDescent="0.2">
      <c r="A27" t="s">
        <v>840</v>
      </c>
    </row>
    <row r="28" spans="1:1" x14ac:dyDescent="0.2">
      <c r="A28" t="s">
        <v>841</v>
      </c>
    </row>
    <row r="29" spans="1:1" x14ac:dyDescent="0.2">
      <c r="A29" t="s">
        <v>839</v>
      </c>
    </row>
    <row r="30" spans="1:1" x14ac:dyDescent="0.2">
      <c r="A30" t="s">
        <v>842</v>
      </c>
    </row>
    <row r="31" spans="1:1" x14ac:dyDescent="0.2">
      <c r="A31" t="s">
        <v>843</v>
      </c>
    </row>
    <row r="32" spans="1:1" x14ac:dyDescent="0.2">
      <c r="A32" t="s">
        <v>844</v>
      </c>
    </row>
    <row r="33" spans="1:1" x14ac:dyDescent="0.2">
      <c r="A33" t="s">
        <v>843</v>
      </c>
    </row>
    <row r="34" spans="1:1" x14ac:dyDescent="0.2">
      <c r="A34" t="s">
        <v>845</v>
      </c>
    </row>
    <row r="35" spans="1:1" x14ac:dyDescent="0.2">
      <c r="A35" t="s">
        <v>846</v>
      </c>
    </row>
    <row r="36" spans="1:1" x14ac:dyDescent="0.2">
      <c r="A36" t="s">
        <v>829</v>
      </c>
    </row>
    <row r="37" spans="1:1" x14ac:dyDescent="0.2">
      <c r="A37" t="s">
        <v>847</v>
      </c>
    </row>
    <row r="38" spans="1:1" x14ac:dyDescent="0.2">
      <c r="A38" t="s">
        <v>843</v>
      </c>
    </row>
    <row r="39" spans="1:1" x14ac:dyDescent="0.2">
      <c r="A39" t="s">
        <v>843</v>
      </c>
    </row>
    <row r="40" spans="1:1" x14ac:dyDescent="0.2">
      <c r="A40" t="s">
        <v>843</v>
      </c>
    </row>
    <row r="41" spans="1:1" x14ac:dyDescent="0.2">
      <c r="A41" t="s">
        <v>843</v>
      </c>
    </row>
    <row r="42" spans="1:1" x14ac:dyDescent="0.2">
      <c r="A42" t="s">
        <v>843</v>
      </c>
    </row>
    <row r="43" spans="1:1" x14ac:dyDescent="0.2">
      <c r="A43" t="s">
        <v>848</v>
      </c>
    </row>
    <row r="44" spans="1:1" x14ac:dyDescent="0.2">
      <c r="A44" t="s">
        <v>849</v>
      </c>
    </row>
    <row r="45" spans="1:1" x14ac:dyDescent="0.2">
      <c r="A45" t="s">
        <v>843</v>
      </c>
    </row>
    <row r="46" spans="1:1" x14ac:dyDescent="0.2">
      <c r="A46" t="s">
        <v>843</v>
      </c>
    </row>
    <row r="47" spans="1:1" x14ac:dyDescent="0.2">
      <c r="A47" t="s">
        <v>843</v>
      </c>
    </row>
    <row r="48" spans="1:1" x14ac:dyDescent="0.2">
      <c r="A48" t="s">
        <v>843</v>
      </c>
    </row>
    <row r="49" spans="1:1" x14ac:dyDescent="0.2">
      <c r="A49" t="s">
        <v>843</v>
      </c>
    </row>
    <row r="50" spans="1:1" x14ac:dyDescent="0.2">
      <c r="A50" t="s">
        <v>843</v>
      </c>
    </row>
    <row r="51" spans="1:1" x14ac:dyDescent="0.2">
      <c r="A51" t="s">
        <v>843</v>
      </c>
    </row>
    <row r="52" spans="1:1" x14ac:dyDescent="0.2">
      <c r="A52" t="s">
        <v>843</v>
      </c>
    </row>
    <row r="53" spans="1:1" x14ac:dyDescent="0.2">
      <c r="A53" t="s">
        <v>843</v>
      </c>
    </row>
    <row r="54" spans="1:1" x14ac:dyDescent="0.2">
      <c r="A54" t="s">
        <v>843</v>
      </c>
    </row>
    <row r="55" spans="1:1" x14ac:dyDescent="0.2">
      <c r="A55" t="s">
        <v>829</v>
      </c>
    </row>
    <row r="56" spans="1:1" x14ac:dyDescent="0.2">
      <c r="A56" t="s">
        <v>843</v>
      </c>
    </row>
    <row r="57" spans="1:1" x14ac:dyDescent="0.2">
      <c r="A57" t="s">
        <v>850</v>
      </c>
    </row>
    <row r="58" spans="1:1" x14ac:dyDescent="0.2">
      <c r="A58" t="s">
        <v>829</v>
      </c>
    </row>
    <row r="59" spans="1:1" x14ac:dyDescent="0.2">
      <c r="A59" t="s">
        <v>851</v>
      </c>
    </row>
    <row r="60" spans="1:1" x14ac:dyDescent="0.2">
      <c r="A60" t="s">
        <v>852</v>
      </c>
    </row>
    <row r="61" spans="1:1" x14ac:dyDescent="0.2">
      <c r="A61" t="s">
        <v>846</v>
      </c>
    </row>
    <row r="62" spans="1:1" x14ac:dyDescent="0.2">
      <c r="A62" t="s">
        <v>853</v>
      </c>
    </row>
    <row r="63" spans="1:1" x14ac:dyDescent="0.2">
      <c r="A63" t="s">
        <v>841</v>
      </c>
    </row>
    <row r="64" spans="1:1" x14ac:dyDescent="0.2">
      <c r="A64" t="s">
        <v>829</v>
      </c>
    </row>
    <row r="65" spans="1:1" x14ac:dyDescent="0.2">
      <c r="A65" t="s">
        <v>854</v>
      </c>
    </row>
    <row r="66" spans="1:1" x14ac:dyDescent="0.2">
      <c r="A66" t="s">
        <v>829</v>
      </c>
    </row>
    <row r="67" spans="1:1" x14ac:dyDescent="0.2">
      <c r="A67" t="s">
        <v>829</v>
      </c>
    </row>
    <row r="68" spans="1:1" x14ac:dyDescent="0.2">
      <c r="A68" t="s">
        <v>829</v>
      </c>
    </row>
    <row r="69" spans="1:1" x14ac:dyDescent="0.2">
      <c r="A69" t="s">
        <v>855</v>
      </c>
    </row>
    <row r="70" spans="1:1" x14ac:dyDescent="0.2">
      <c r="A70" t="s">
        <v>856</v>
      </c>
    </row>
    <row r="71" spans="1:1" x14ac:dyDescent="0.2">
      <c r="A71" t="s">
        <v>857</v>
      </c>
    </row>
    <row r="72" spans="1:1" x14ac:dyDescent="0.2">
      <c r="A72" t="s">
        <v>829</v>
      </c>
    </row>
    <row r="73" spans="1:1" x14ac:dyDescent="0.2">
      <c r="A73" t="s">
        <v>858</v>
      </c>
    </row>
    <row r="74" spans="1:1" x14ac:dyDescent="0.2">
      <c r="A74" t="s">
        <v>829</v>
      </c>
    </row>
    <row r="75" spans="1:1" x14ac:dyDescent="0.2">
      <c r="A75" t="s">
        <v>829</v>
      </c>
    </row>
    <row r="76" spans="1:1" x14ac:dyDescent="0.2">
      <c r="A76" t="s">
        <v>859</v>
      </c>
    </row>
    <row r="77" spans="1:1" x14ac:dyDescent="0.2">
      <c r="A77" t="s">
        <v>829</v>
      </c>
    </row>
    <row r="78" spans="1:1" x14ac:dyDescent="0.2">
      <c r="A78" t="s">
        <v>829</v>
      </c>
    </row>
    <row r="79" spans="1:1" x14ac:dyDescent="0.2">
      <c r="A79" t="s">
        <v>841</v>
      </c>
    </row>
    <row r="80" spans="1:1" x14ac:dyDescent="0.2">
      <c r="A80" t="s">
        <v>841</v>
      </c>
    </row>
    <row r="81" spans="1:1" x14ac:dyDescent="0.2">
      <c r="A81" t="s">
        <v>829</v>
      </c>
    </row>
    <row r="82" spans="1:1" x14ac:dyDescent="0.2">
      <c r="A82" t="s">
        <v>860</v>
      </c>
    </row>
    <row r="83" spans="1:1" x14ac:dyDescent="0.2">
      <c r="A83" t="s">
        <v>860</v>
      </c>
    </row>
    <row r="84" spans="1:1" x14ac:dyDescent="0.2">
      <c r="A84" t="s">
        <v>829</v>
      </c>
    </row>
    <row r="85" spans="1:1" x14ac:dyDescent="0.2">
      <c r="A85" t="s">
        <v>860</v>
      </c>
    </row>
    <row r="86" spans="1:1" x14ac:dyDescent="0.2">
      <c r="A86" t="s">
        <v>861</v>
      </c>
    </row>
    <row r="87" spans="1:1" x14ac:dyDescent="0.2">
      <c r="A87" t="s">
        <v>829</v>
      </c>
    </row>
    <row r="88" spans="1:1" x14ac:dyDescent="0.2">
      <c r="A88" t="s">
        <v>862</v>
      </c>
    </row>
    <row r="89" spans="1:1" x14ac:dyDescent="0.2">
      <c r="A89" t="s">
        <v>862</v>
      </c>
    </row>
    <row r="90" spans="1:1" x14ac:dyDescent="0.2">
      <c r="A90" t="s">
        <v>863</v>
      </c>
    </row>
    <row r="91" spans="1:1" x14ac:dyDescent="0.2">
      <c r="A91" t="s">
        <v>862</v>
      </c>
    </row>
    <row r="92" spans="1:1" x14ac:dyDescent="0.2">
      <c r="A92" t="s">
        <v>829</v>
      </c>
    </row>
    <row r="93" spans="1:1" x14ac:dyDescent="0.2">
      <c r="A93" t="s">
        <v>862</v>
      </c>
    </row>
    <row r="94" spans="1:1" x14ac:dyDescent="0.2">
      <c r="A94" t="s">
        <v>864</v>
      </c>
    </row>
    <row r="95" spans="1:1" x14ac:dyDescent="0.2">
      <c r="A95" t="s">
        <v>829</v>
      </c>
    </row>
    <row r="96" spans="1:1" x14ac:dyDescent="0.2">
      <c r="A96" t="s">
        <v>865</v>
      </c>
    </row>
    <row r="97" spans="1:1" x14ac:dyDescent="0.2">
      <c r="A97" t="s">
        <v>866</v>
      </c>
    </row>
    <row r="98" spans="1:1" x14ac:dyDescent="0.2">
      <c r="A98" t="s">
        <v>865</v>
      </c>
    </row>
    <row r="99" spans="1:1" x14ac:dyDescent="0.2">
      <c r="A99" t="s">
        <v>867</v>
      </c>
    </row>
    <row r="100" spans="1:1" x14ac:dyDescent="0.2">
      <c r="A100" t="s">
        <v>841</v>
      </c>
    </row>
    <row r="101" spans="1:1" x14ac:dyDescent="0.2">
      <c r="A101" t="s">
        <v>829</v>
      </c>
    </row>
    <row r="102" spans="1:1" x14ac:dyDescent="0.2">
      <c r="A102" t="s">
        <v>841</v>
      </c>
    </row>
    <row r="103" spans="1:1" x14ac:dyDescent="0.2">
      <c r="A103" t="s">
        <v>865</v>
      </c>
    </row>
    <row r="104" spans="1:1" x14ac:dyDescent="0.2">
      <c r="A104" t="s">
        <v>868</v>
      </c>
    </row>
    <row r="105" spans="1:1" x14ac:dyDescent="0.2">
      <c r="A105" t="s">
        <v>865</v>
      </c>
    </row>
    <row r="106" spans="1:1" x14ac:dyDescent="0.2">
      <c r="A106" t="s">
        <v>829</v>
      </c>
    </row>
    <row r="107" spans="1:1" x14ac:dyDescent="0.2">
      <c r="A107" t="s">
        <v>829</v>
      </c>
    </row>
    <row r="108" spans="1:1" x14ac:dyDescent="0.2">
      <c r="A108" t="s">
        <v>869</v>
      </c>
    </row>
    <row r="109" spans="1:1" x14ac:dyDescent="0.2">
      <c r="A109" t="s">
        <v>870</v>
      </c>
    </row>
    <row r="110" spans="1:1" x14ac:dyDescent="0.2">
      <c r="A110" t="s">
        <v>871</v>
      </c>
    </row>
    <row r="111" spans="1:1" x14ac:dyDescent="0.2">
      <c r="A111" t="s">
        <v>865</v>
      </c>
    </row>
    <row r="112" spans="1:1" x14ac:dyDescent="0.2">
      <c r="A112" t="s">
        <v>865</v>
      </c>
    </row>
    <row r="113" spans="1:1" x14ac:dyDescent="0.2">
      <c r="A113" t="s">
        <v>865</v>
      </c>
    </row>
    <row r="114" spans="1:1" x14ac:dyDescent="0.2">
      <c r="A114" t="s">
        <v>829</v>
      </c>
    </row>
    <row r="115" spans="1:1" x14ac:dyDescent="0.2">
      <c r="A115" t="s">
        <v>865</v>
      </c>
    </row>
    <row r="116" spans="1:1" x14ac:dyDescent="0.2">
      <c r="A116" t="s">
        <v>829</v>
      </c>
    </row>
    <row r="117" spans="1:1" x14ac:dyDescent="0.2">
      <c r="A117" t="s">
        <v>865</v>
      </c>
    </row>
    <row r="118" spans="1:1" x14ac:dyDescent="0.2">
      <c r="A118" t="s">
        <v>865</v>
      </c>
    </row>
    <row r="119" spans="1:1" x14ac:dyDescent="0.2">
      <c r="A119" t="s">
        <v>829</v>
      </c>
    </row>
    <row r="120" spans="1:1" x14ac:dyDescent="0.2">
      <c r="A120" t="s">
        <v>865</v>
      </c>
    </row>
    <row r="121" spans="1:1" x14ac:dyDescent="0.2">
      <c r="A121" t="s">
        <v>865</v>
      </c>
    </row>
    <row r="122" spans="1:1" x14ac:dyDescent="0.2">
      <c r="A122" t="s">
        <v>829</v>
      </c>
    </row>
    <row r="123" spans="1:1" x14ac:dyDescent="0.2">
      <c r="A123" t="s">
        <v>865</v>
      </c>
    </row>
    <row r="124" spans="1:1" x14ac:dyDescent="0.2">
      <c r="A124" t="s">
        <v>829</v>
      </c>
    </row>
    <row r="125" spans="1:1" x14ac:dyDescent="0.2">
      <c r="A125" t="s">
        <v>865</v>
      </c>
    </row>
    <row r="126" spans="1:1" x14ac:dyDescent="0.2">
      <c r="A126" t="s">
        <v>829</v>
      </c>
    </row>
    <row r="127" spans="1:1" x14ac:dyDescent="0.2">
      <c r="A127" t="s">
        <v>865</v>
      </c>
    </row>
    <row r="128" spans="1:1" x14ac:dyDescent="0.2">
      <c r="A128" t="s">
        <v>829</v>
      </c>
    </row>
    <row r="129" spans="1:1" x14ac:dyDescent="0.2">
      <c r="A129" t="s">
        <v>865</v>
      </c>
    </row>
    <row r="130" spans="1:1" x14ac:dyDescent="0.2">
      <c r="A130" t="s">
        <v>829</v>
      </c>
    </row>
    <row r="131" spans="1:1" x14ac:dyDescent="0.2">
      <c r="A131" t="s">
        <v>865</v>
      </c>
    </row>
    <row r="132" spans="1:1" x14ac:dyDescent="0.2">
      <c r="A132" t="s">
        <v>829</v>
      </c>
    </row>
    <row r="133" spans="1:1" x14ac:dyDescent="0.2">
      <c r="A133" t="s">
        <v>865</v>
      </c>
    </row>
    <row r="134" spans="1:1" x14ac:dyDescent="0.2">
      <c r="A134" t="s">
        <v>829</v>
      </c>
    </row>
    <row r="135" spans="1:1" x14ac:dyDescent="0.2">
      <c r="A135" t="s">
        <v>865</v>
      </c>
    </row>
    <row r="136" spans="1:1" x14ac:dyDescent="0.2">
      <c r="A136" t="s">
        <v>865</v>
      </c>
    </row>
    <row r="137" spans="1:1" x14ac:dyDescent="0.2">
      <c r="A137" t="s">
        <v>865</v>
      </c>
    </row>
    <row r="138" spans="1:1" x14ac:dyDescent="0.2">
      <c r="A138" t="s">
        <v>865</v>
      </c>
    </row>
    <row r="139" spans="1:1" x14ac:dyDescent="0.2">
      <c r="A139" t="s">
        <v>865</v>
      </c>
    </row>
    <row r="140" spans="1:1" x14ac:dyDescent="0.2">
      <c r="A140" t="s">
        <v>865</v>
      </c>
    </row>
    <row r="141" spans="1:1" x14ac:dyDescent="0.2">
      <c r="A141" t="s">
        <v>829</v>
      </c>
    </row>
    <row r="142" spans="1:1" x14ac:dyDescent="0.2">
      <c r="A142" t="s">
        <v>865</v>
      </c>
    </row>
    <row r="143" spans="1:1" x14ac:dyDescent="0.2">
      <c r="A143" t="s">
        <v>865</v>
      </c>
    </row>
    <row r="144" spans="1:1" x14ac:dyDescent="0.2">
      <c r="A144" t="s">
        <v>872</v>
      </c>
    </row>
    <row r="145" spans="1:1" x14ac:dyDescent="0.2">
      <c r="A145" t="s">
        <v>865</v>
      </c>
    </row>
    <row r="146" spans="1:1" x14ac:dyDescent="0.2">
      <c r="A146" t="s">
        <v>865</v>
      </c>
    </row>
    <row r="147" spans="1:1" x14ac:dyDescent="0.2">
      <c r="A147" t="s">
        <v>865</v>
      </c>
    </row>
    <row r="148" spans="1:1" x14ac:dyDescent="0.2">
      <c r="A148" t="s">
        <v>873</v>
      </c>
    </row>
    <row r="149" spans="1:1" x14ac:dyDescent="0.2">
      <c r="A149" t="s">
        <v>829</v>
      </c>
    </row>
    <row r="150" spans="1:1" x14ac:dyDescent="0.2">
      <c r="A150" t="s">
        <v>874</v>
      </c>
    </row>
    <row r="151" spans="1:1" x14ac:dyDescent="0.2">
      <c r="A151" t="s">
        <v>875</v>
      </c>
    </row>
    <row r="152" spans="1:1" x14ac:dyDescent="0.2">
      <c r="A152" t="s">
        <v>875</v>
      </c>
    </row>
    <row r="153" spans="1:1" x14ac:dyDescent="0.2">
      <c r="A153" t="s">
        <v>875</v>
      </c>
    </row>
    <row r="154" spans="1:1" x14ac:dyDescent="0.2">
      <c r="A154" t="s">
        <v>872</v>
      </c>
    </row>
    <row r="155" spans="1:1" x14ac:dyDescent="0.2">
      <c r="A155" t="s">
        <v>875</v>
      </c>
    </row>
    <row r="156" spans="1:1" x14ac:dyDescent="0.2">
      <c r="A156" t="s">
        <v>841</v>
      </c>
    </row>
    <row r="157" spans="1:1" x14ac:dyDescent="0.2">
      <c r="A157" t="s">
        <v>841</v>
      </c>
    </row>
    <row r="158" spans="1:1" x14ac:dyDescent="0.2">
      <c r="A158" t="s">
        <v>841</v>
      </c>
    </row>
    <row r="159" spans="1:1" x14ac:dyDescent="0.2">
      <c r="A159" t="s">
        <v>841</v>
      </c>
    </row>
    <row r="160" spans="1:1" x14ac:dyDescent="0.2">
      <c r="A160" t="s">
        <v>841</v>
      </c>
    </row>
    <row r="161" spans="1:1" x14ac:dyDescent="0.2">
      <c r="A161" t="s">
        <v>841</v>
      </c>
    </row>
    <row r="162" spans="1:1" x14ac:dyDescent="0.2">
      <c r="A162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1FC8-3A54-B743-94FE-511E9D926851}">
  <dimension ref="A1:B47"/>
  <sheetViews>
    <sheetView zoomScale="140" zoomScaleNormal="140" workbookViewId="0">
      <selection activeCell="A25" sqref="A25"/>
    </sheetView>
  </sheetViews>
  <sheetFormatPr baseColWidth="10" defaultRowHeight="16" x14ac:dyDescent="0.2"/>
  <cols>
    <col min="1" max="1" width="19" bestFit="1" customWidth="1"/>
  </cols>
  <sheetData>
    <row r="1" spans="1:2" x14ac:dyDescent="0.2">
      <c r="A1" t="s">
        <v>854</v>
      </c>
      <c r="B1">
        <f>COUNTIF(hashtags!A:A,A1)</f>
        <v>1</v>
      </c>
    </row>
    <row r="2" spans="1:2" x14ac:dyDescent="0.2">
      <c r="A2" t="s">
        <v>857</v>
      </c>
      <c r="B2">
        <f>COUNTIF(hashtags!A:A,A2)</f>
        <v>1</v>
      </c>
    </row>
    <row r="3" spans="1:2" x14ac:dyDescent="0.2">
      <c r="A3" t="s">
        <v>835</v>
      </c>
      <c r="B3">
        <f>COUNTIF(hashtags!A:A,A3)</f>
        <v>1</v>
      </c>
    </row>
    <row r="4" spans="1:2" x14ac:dyDescent="0.2">
      <c r="A4" t="s">
        <v>860</v>
      </c>
      <c r="B4">
        <f>COUNTIF(hashtags!A:A,A4)</f>
        <v>3</v>
      </c>
    </row>
    <row r="5" spans="1:2" x14ac:dyDescent="0.2">
      <c r="A5" t="s">
        <v>850</v>
      </c>
      <c r="B5">
        <f>COUNTIF(hashtags!A:A,A5)</f>
        <v>1</v>
      </c>
    </row>
    <row r="6" spans="1:2" x14ac:dyDescent="0.2">
      <c r="A6" t="s">
        <v>830</v>
      </c>
      <c r="B6">
        <f>COUNTIF(hashtags!A:A,A6)</f>
        <v>1</v>
      </c>
    </row>
    <row r="7" spans="1:2" x14ac:dyDescent="0.2">
      <c r="A7" t="s">
        <v>834</v>
      </c>
      <c r="B7">
        <f>COUNTIF(hashtags!A:A,A7)</f>
        <v>1</v>
      </c>
    </row>
    <row r="8" spans="1:2" x14ac:dyDescent="0.2">
      <c r="A8" t="s">
        <v>842</v>
      </c>
      <c r="B8">
        <f>COUNTIF(hashtags!A:A,A8)</f>
        <v>1</v>
      </c>
    </row>
    <row r="9" spans="1:2" x14ac:dyDescent="0.2">
      <c r="A9" t="s">
        <v>829</v>
      </c>
      <c r="B9">
        <f>COUNTIF(hashtags!A:A,A9)</f>
        <v>40</v>
      </c>
    </row>
    <row r="10" spans="1:2" x14ac:dyDescent="0.2">
      <c r="A10" t="s">
        <v>859</v>
      </c>
      <c r="B10">
        <f>COUNTIF(hashtags!A:A,A10)</f>
        <v>1</v>
      </c>
    </row>
    <row r="11" spans="1:2" x14ac:dyDescent="0.2">
      <c r="A11" t="s">
        <v>866</v>
      </c>
      <c r="B11">
        <f>COUNTIF(hashtags!A:A,A11)</f>
        <v>1</v>
      </c>
    </row>
    <row r="12" spans="1:2" x14ac:dyDescent="0.2">
      <c r="A12" t="s">
        <v>846</v>
      </c>
      <c r="B12">
        <f>COUNTIF(hashtags!A:A,A12)</f>
        <v>2</v>
      </c>
    </row>
    <row r="13" spans="1:2" x14ac:dyDescent="0.2">
      <c r="A13" t="s">
        <v>872</v>
      </c>
      <c r="B13">
        <f>COUNTIF(hashtags!A:A,A13)</f>
        <v>2</v>
      </c>
    </row>
    <row r="14" spans="1:2" x14ac:dyDescent="0.2">
      <c r="A14" t="s">
        <v>849</v>
      </c>
      <c r="B14">
        <f>COUNTIF(hashtags!A:A,A14)</f>
        <v>1</v>
      </c>
    </row>
    <row r="15" spans="1:2" x14ac:dyDescent="0.2">
      <c r="A15" t="s">
        <v>870</v>
      </c>
      <c r="B15">
        <f>COUNTIF(hashtags!A:A,A15)</f>
        <v>1</v>
      </c>
    </row>
    <row r="16" spans="1:2" x14ac:dyDescent="0.2">
      <c r="A16" t="s">
        <v>856</v>
      </c>
      <c r="B16">
        <f>COUNTIF(hashtags!A:A,A16)</f>
        <v>1</v>
      </c>
    </row>
    <row r="17" spans="1:2" x14ac:dyDescent="0.2">
      <c r="A17" t="s">
        <v>851</v>
      </c>
      <c r="B17">
        <f>COUNTIF(hashtags!A:A,A17)</f>
        <v>1</v>
      </c>
    </row>
    <row r="18" spans="1:2" x14ac:dyDescent="0.2">
      <c r="A18" t="s">
        <v>847</v>
      </c>
      <c r="B18">
        <f>COUNTIF(hashtags!A:A,A18)</f>
        <v>1</v>
      </c>
    </row>
    <row r="19" spans="1:2" x14ac:dyDescent="0.2">
      <c r="A19" t="s">
        <v>839</v>
      </c>
      <c r="B19">
        <f>COUNTIF(hashtags!A:A,A19)</f>
        <v>2</v>
      </c>
    </row>
    <row r="20" spans="1:2" x14ac:dyDescent="0.2">
      <c r="A20" t="s">
        <v>843</v>
      </c>
      <c r="B20">
        <f>COUNTIF(hashtags!A:A,A20)</f>
        <v>18</v>
      </c>
    </row>
    <row r="21" spans="1:2" x14ac:dyDescent="0.2">
      <c r="A21" t="s">
        <v>865</v>
      </c>
      <c r="B21">
        <f>COUNTIF(hashtags!A:A,A21)</f>
        <v>29</v>
      </c>
    </row>
    <row r="22" spans="1:2" x14ac:dyDescent="0.2">
      <c r="A22" t="s">
        <v>844</v>
      </c>
      <c r="B22">
        <f>COUNTIF(hashtags!A:A,A22)</f>
        <v>1</v>
      </c>
    </row>
    <row r="23" spans="1:2" x14ac:dyDescent="0.2">
      <c r="A23" t="s">
        <v>832</v>
      </c>
      <c r="B23">
        <f>COUNTIF(hashtags!A:A,A23)</f>
        <v>2</v>
      </c>
    </row>
    <row r="24" spans="1:2" x14ac:dyDescent="0.2">
      <c r="A24" t="s">
        <v>873</v>
      </c>
      <c r="B24">
        <f>COUNTIF(hashtags!A:A,A24)</f>
        <v>1</v>
      </c>
    </row>
    <row r="25" spans="1:2" x14ac:dyDescent="0.2">
      <c r="A25" t="s">
        <v>833</v>
      </c>
      <c r="B25">
        <f>COUNTIF(hashtags!A:A,A25)</f>
        <v>1</v>
      </c>
    </row>
    <row r="26" spans="1:2" x14ac:dyDescent="0.2">
      <c r="A26" t="s">
        <v>855</v>
      </c>
      <c r="B26">
        <f>COUNTIF(hashtags!A:A,A26)</f>
        <v>1</v>
      </c>
    </row>
    <row r="27" spans="1:2" x14ac:dyDescent="0.2">
      <c r="A27" t="s">
        <v>837</v>
      </c>
      <c r="B27">
        <f>COUNTIF(hashtags!A:A,A27)</f>
        <v>8</v>
      </c>
    </row>
    <row r="28" spans="1:2" x14ac:dyDescent="0.2">
      <c r="A28" t="s">
        <v>838</v>
      </c>
      <c r="B28">
        <f>COUNTIF(hashtags!A:A,A28)</f>
        <v>2</v>
      </c>
    </row>
    <row r="29" spans="1:2" x14ac:dyDescent="0.2">
      <c r="A29" t="s">
        <v>858</v>
      </c>
      <c r="B29">
        <f>COUNTIF(hashtags!A:A,A29)</f>
        <v>1</v>
      </c>
    </row>
    <row r="30" spans="1:2" x14ac:dyDescent="0.2">
      <c r="A30" t="s">
        <v>869</v>
      </c>
      <c r="B30">
        <f>COUNTIF(hashtags!A:A,A30)</f>
        <v>1</v>
      </c>
    </row>
    <row r="31" spans="1:2" x14ac:dyDescent="0.2">
      <c r="A31" t="s">
        <v>852</v>
      </c>
      <c r="B31">
        <f>COUNTIF(hashtags!A:A,A31)</f>
        <v>1</v>
      </c>
    </row>
    <row r="32" spans="1:2" x14ac:dyDescent="0.2">
      <c r="A32" t="s">
        <v>861</v>
      </c>
      <c r="B32">
        <f>COUNTIF(hashtags!A:A,A32)</f>
        <v>1</v>
      </c>
    </row>
    <row r="33" spans="1:2" x14ac:dyDescent="0.2">
      <c r="A33" t="s">
        <v>871</v>
      </c>
      <c r="B33">
        <f>COUNTIF(hashtags!A:A,A33)</f>
        <v>1</v>
      </c>
    </row>
    <row r="34" spans="1:2" x14ac:dyDescent="0.2">
      <c r="A34" t="s">
        <v>862</v>
      </c>
      <c r="B34">
        <f>COUNTIF(hashtags!A:A,A34)</f>
        <v>4</v>
      </c>
    </row>
    <row r="35" spans="1:2" x14ac:dyDescent="0.2">
      <c r="A35" t="s">
        <v>864</v>
      </c>
      <c r="B35">
        <f>COUNTIF(hashtags!A:A,A35)</f>
        <v>1</v>
      </c>
    </row>
    <row r="36" spans="1:2" x14ac:dyDescent="0.2">
      <c r="A36" t="s">
        <v>867</v>
      </c>
      <c r="B36">
        <f>COUNTIF(hashtags!A:A,A36)</f>
        <v>1</v>
      </c>
    </row>
    <row r="37" spans="1:2" x14ac:dyDescent="0.2">
      <c r="A37" t="s">
        <v>875</v>
      </c>
      <c r="B37">
        <f>COUNTIF(hashtags!A:A,A37)</f>
        <v>4</v>
      </c>
    </row>
    <row r="38" spans="1:2" x14ac:dyDescent="0.2">
      <c r="A38" t="s">
        <v>853</v>
      </c>
      <c r="B38">
        <f>COUNTIF(hashtags!A:A,A38)</f>
        <v>1</v>
      </c>
    </row>
    <row r="39" spans="1:2" x14ac:dyDescent="0.2">
      <c r="A39" t="s">
        <v>841</v>
      </c>
      <c r="B39">
        <f>COUNTIF(hashtags!A:A,A39)</f>
        <v>12</v>
      </c>
    </row>
    <row r="40" spans="1:2" x14ac:dyDescent="0.2">
      <c r="A40" t="s">
        <v>840</v>
      </c>
      <c r="B40">
        <f>COUNTIF(hashtags!A:A,A40)</f>
        <v>1</v>
      </c>
    </row>
    <row r="41" spans="1:2" x14ac:dyDescent="0.2">
      <c r="A41" t="s">
        <v>874</v>
      </c>
      <c r="B41">
        <f>COUNTIF(hashtags!A:A,A41)</f>
        <v>1</v>
      </c>
    </row>
    <row r="42" spans="1:2" x14ac:dyDescent="0.2">
      <c r="A42" t="s">
        <v>836</v>
      </c>
      <c r="B42">
        <f>COUNTIF(hashtags!A:A,A42)</f>
        <v>1</v>
      </c>
    </row>
    <row r="43" spans="1:2" x14ac:dyDescent="0.2">
      <c r="A43" t="s">
        <v>863</v>
      </c>
      <c r="B43">
        <f>COUNTIF(hashtags!A:A,A43)</f>
        <v>1</v>
      </c>
    </row>
    <row r="44" spans="1:2" x14ac:dyDescent="0.2">
      <c r="A44" t="s">
        <v>868</v>
      </c>
      <c r="B44">
        <f>COUNTIF(hashtags!A:A,A44)</f>
        <v>1</v>
      </c>
    </row>
    <row r="45" spans="1:2" x14ac:dyDescent="0.2">
      <c r="A45" t="s">
        <v>845</v>
      </c>
      <c r="B45">
        <f>COUNTIF(hashtags!A:A,A45)</f>
        <v>1</v>
      </c>
    </row>
    <row r="46" spans="1:2" x14ac:dyDescent="0.2">
      <c r="A46" t="s">
        <v>848</v>
      </c>
      <c r="B46">
        <f>COUNTIF(hashtags!A:A,A46)</f>
        <v>1</v>
      </c>
    </row>
    <row r="47" spans="1:2" x14ac:dyDescent="0.2">
      <c r="A47" t="s">
        <v>831</v>
      </c>
      <c r="B47">
        <f>COUNTIF(hashtags!A:A,A47)</f>
        <v>1</v>
      </c>
    </row>
  </sheetData>
  <sortState xmlns:xlrd2="http://schemas.microsoft.com/office/spreadsheetml/2017/richdata2" ref="A1:A162">
    <sortCondition ref="A1:A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527B-71FC-564F-83F9-1C765EDB7DE5}">
  <dimension ref="A1:E170"/>
  <sheetViews>
    <sheetView zoomScale="130" zoomScaleNormal="130" workbookViewId="0">
      <selection activeCell="F4" sqref="F4"/>
    </sheetView>
  </sheetViews>
  <sheetFormatPr baseColWidth="10" defaultRowHeight="16" x14ac:dyDescent="0.2"/>
  <cols>
    <col min="2" max="2" width="16.6640625" customWidth="1"/>
  </cols>
  <sheetData>
    <row r="1" spans="1:5" s="3" customFormat="1" x14ac:dyDescent="0.2">
      <c r="A1" s="3" t="s">
        <v>966</v>
      </c>
      <c r="B1" s="3" t="s">
        <v>967</v>
      </c>
    </row>
    <row r="2" spans="1:5" x14ac:dyDescent="0.2">
      <c r="A2" s="1">
        <v>42501</v>
      </c>
      <c r="B2">
        <f>WEEKNUM(A2,2)</f>
        <v>20</v>
      </c>
      <c r="D2" t="s">
        <v>968</v>
      </c>
      <c r="E2">
        <f>COUNTIF(B:B,20)</f>
        <v>2</v>
      </c>
    </row>
    <row r="3" spans="1:5" x14ac:dyDescent="0.2">
      <c r="A3" s="1">
        <v>42502</v>
      </c>
      <c r="B3">
        <f t="shared" ref="B3:B66" si="0">WEEKNUM(A3,2)</f>
        <v>20</v>
      </c>
      <c r="D3" t="s">
        <v>969</v>
      </c>
      <c r="E3">
        <f>COUNTIF(B:B,21)</f>
        <v>8</v>
      </c>
    </row>
    <row r="4" spans="1:5" x14ac:dyDescent="0.2">
      <c r="A4" s="1">
        <v>42508</v>
      </c>
      <c r="B4">
        <f t="shared" si="0"/>
        <v>21</v>
      </c>
      <c r="D4" t="s">
        <v>970</v>
      </c>
      <c r="E4">
        <f>COUNTIF(B:B,22)</f>
        <v>5</v>
      </c>
    </row>
    <row r="5" spans="1:5" x14ac:dyDescent="0.2">
      <c r="A5" s="1">
        <v>42509</v>
      </c>
      <c r="B5">
        <f t="shared" si="0"/>
        <v>21</v>
      </c>
      <c r="D5" t="s">
        <v>971</v>
      </c>
      <c r="E5">
        <f>COUNTIF(B:B,23)</f>
        <v>8</v>
      </c>
    </row>
    <row r="6" spans="1:5" x14ac:dyDescent="0.2">
      <c r="A6" s="1">
        <v>42509</v>
      </c>
      <c r="B6">
        <f t="shared" si="0"/>
        <v>21</v>
      </c>
      <c r="D6" t="s">
        <v>972</v>
      </c>
      <c r="E6">
        <f>COUNTIF(B:B,24)</f>
        <v>23</v>
      </c>
    </row>
    <row r="7" spans="1:5" x14ac:dyDescent="0.2">
      <c r="A7" s="1">
        <v>42509</v>
      </c>
      <c r="B7">
        <f t="shared" si="0"/>
        <v>21</v>
      </c>
      <c r="D7" t="s">
        <v>973</v>
      </c>
      <c r="E7">
        <f>COUNTIF(B:B,25)</f>
        <v>10</v>
      </c>
    </row>
    <row r="8" spans="1:5" x14ac:dyDescent="0.2">
      <c r="A8" s="1">
        <v>42509</v>
      </c>
      <c r="B8">
        <f t="shared" si="0"/>
        <v>21</v>
      </c>
      <c r="D8" t="s">
        <v>974</v>
      </c>
      <c r="E8">
        <f>COUNTIF(B:B,26)</f>
        <v>9</v>
      </c>
    </row>
    <row r="9" spans="1:5" x14ac:dyDescent="0.2">
      <c r="A9" s="1">
        <v>42509</v>
      </c>
      <c r="B9">
        <f t="shared" si="0"/>
        <v>21</v>
      </c>
      <c r="D9" t="s">
        <v>975</v>
      </c>
      <c r="E9">
        <f>COUNTIF(B:B,27)</f>
        <v>3</v>
      </c>
    </row>
    <row r="10" spans="1:5" x14ac:dyDescent="0.2">
      <c r="A10" s="1">
        <v>42510</v>
      </c>
      <c r="B10">
        <f t="shared" si="0"/>
        <v>21</v>
      </c>
      <c r="D10" t="s">
        <v>976</v>
      </c>
      <c r="E10">
        <f>COUNTIF(B:B,28)</f>
        <v>14</v>
      </c>
    </row>
    <row r="11" spans="1:5" x14ac:dyDescent="0.2">
      <c r="A11" s="1">
        <v>42512</v>
      </c>
      <c r="B11">
        <f t="shared" si="0"/>
        <v>21</v>
      </c>
      <c r="D11" t="s">
        <v>977</v>
      </c>
      <c r="E11">
        <f>COUNTIF(B:B,29)</f>
        <v>20</v>
      </c>
    </row>
    <row r="12" spans="1:5" x14ac:dyDescent="0.2">
      <c r="A12" s="1">
        <v>42516</v>
      </c>
      <c r="B12">
        <f t="shared" si="0"/>
        <v>22</v>
      </c>
      <c r="D12" t="s">
        <v>978</v>
      </c>
      <c r="E12">
        <f>COUNTIF(B:B,30)</f>
        <v>20</v>
      </c>
    </row>
    <row r="13" spans="1:5" x14ac:dyDescent="0.2">
      <c r="A13" s="1">
        <v>42516</v>
      </c>
      <c r="B13">
        <f t="shared" si="0"/>
        <v>22</v>
      </c>
      <c r="D13" t="s">
        <v>979</v>
      </c>
      <c r="E13">
        <f>COUNTIF(B:B,31)</f>
        <v>6</v>
      </c>
    </row>
    <row r="14" spans="1:5" x14ac:dyDescent="0.2">
      <c r="A14" s="1">
        <v>42516</v>
      </c>
      <c r="B14">
        <f t="shared" si="0"/>
        <v>22</v>
      </c>
      <c r="D14" t="s">
        <v>980</v>
      </c>
      <c r="E14">
        <f>COUNTIF(B:B,32)</f>
        <v>8</v>
      </c>
    </row>
    <row r="15" spans="1:5" x14ac:dyDescent="0.2">
      <c r="A15" s="1">
        <v>42516</v>
      </c>
      <c r="B15">
        <f t="shared" si="0"/>
        <v>22</v>
      </c>
      <c r="D15" t="s">
        <v>981</v>
      </c>
      <c r="E15">
        <f>COUNTIF(B:B,33)</f>
        <v>19</v>
      </c>
    </row>
    <row r="16" spans="1:5" x14ac:dyDescent="0.2">
      <c r="A16" s="1">
        <v>42516</v>
      </c>
      <c r="B16">
        <f t="shared" si="0"/>
        <v>22</v>
      </c>
      <c r="D16" t="s">
        <v>982</v>
      </c>
      <c r="E16">
        <f>COUNTIF(B:B,34)</f>
        <v>3</v>
      </c>
    </row>
    <row r="17" spans="1:5" x14ac:dyDescent="0.2">
      <c r="A17" s="1">
        <v>42522</v>
      </c>
      <c r="B17">
        <f t="shared" si="0"/>
        <v>23</v>
      </c>
      <c r="D17" t="s">
        <v>983</v>
      </c>
      <c r="E17">
        <f>COUNTIF(B:B,35)</f>
        <v>3</v>
      </c>
    </row>
    <row r="18" spans="1:5" x14ac:dyDescent="0.2">
      <c r="A18" s="1">
        <v>42522</v>
      </c>
      <c r="B18">
        <f t="shared" si="0"/>
        <v>23</v>
      </c>
      <c r="D18" t="s">
        <v>984</v>
      </c>
      <c r="E18">
        <f>COUNTIF(B:B,36)</f>
        <v>6</v>
      </c>
    </row>
    <row r="19" spans="1:5" x14ac:dyDescent="0.2">
      <c r="A19" s="1">
        <v>42523</v>
      </c>
      <c r="B19">
        <f t="shared" si="0"/>
        <v>23</v>
      </c>
      <c r="D19" t="s">
        <v>985</v>
      </c>
      <c r="E19">
        <f>COUNTIF(B:B,37)</f>
        <v>2</v>
      </c>
    </row>
    <row r="20" spans="1:5" x14ac:dyDescent="0.2">
      <c r="A20" s="1">
        <v>42523</v>
      </c>
      <c r="B20">
        <f t="shared" si="0"/>
        <v>23</v>
      </c>
    </row>
    <row r="21" spans="1:5" x14ac:dyDescent="0.2">
      <c r="A21" s="1">
        <v>42523</v>
      </c>
      <c r="B21">
        <f t="shared" si="0"/>
        <v>23</v>
      </c>
    </row>
    <row r="22" spans="1:5" x14ac:dyDescent="0.2">
      <c r="A22" s="1">
        <v>42523</v>
      </c>
      <c r="B22">
        <f t="shared" si="0"/>
        <v>23</v>
      </c>
    </row>
    <row r="23" spans="1:5" x14ac:dyDescent="0.2">
      <c r="A23" s="1">
        <v>42524</v>
      </c>
      <c r="B23">
        <f t="shared" si="0"/>
        <v>23</v>
      </c>
    </row>
    <row r="24" spans="1:5" x14ac:dyDescent="0.2">
      <c r="A24" s="1">
        <v>42525</v>
      </c>
      <c r="B24">
        <f t="shared" si="0"/>
        <v>23</v>
      </c>
    </row>
    <row r="25" spans="1:5" x14ac:dyDescent="0.2">
      <c r="A25" s="1">
        <v>42527</v>
      </c>
      <c r="B25">
        <f t="shared" si="0"/>
        <v>24</v>
      </c>
    </row>
    <row r="26" spans="1:5" x14ac:dyDescent="0.2">
      <c r="A26" s="1">
        <v>42528</v>
      </c>
      <c r="B26">
        <f t="shared" si="0"/>
        <v>24</v>
      </c>
    </row>
    <row r="27" spans="1:5" x14ac:dyDescent="0.2">
      <c r="A27" s="1">
        <v>42528</v>
      </c>
      <c r="B27">
        <f t="shared" si="0"/>
        <v>24</v>
      </c>
    </row>
    <row r="28" spans="1:5" x14ac:dyDescent="0.2">
      <c r="A28" s="1">
        <v>42528</v>
      </c>
      <c r="B28">
        <f t="shared" si="0"/>
        <v>24</v>
      </c>
    </row>
    <row r="29" spans="1:5" x14ac:dyDescent="0.2">
      <c r="A29" s="1">
        <v>42528</v>
      </c>
      <c r="B29">
        <f t="shared" si="0"/>
        <v>24</v>
      </c>
    </row>
    <row r="30" spans="1:5" x14ac:dyDescent="0.2">
      <c r="A30" s="1">
        <v>42528</v>
      </c>
      <c r="B30">
        <f t="shared" si="0"/>
        <v>24</v>
      </c>
    </row>
    <row r="31" spans="1:5" x14ac:dyDescent="0.2">
      <c r="A31" s="1">
        <v>42528</v>
      </c>
      <c r="B31">
        <f t="shared" si="0"/>
        <v>24</v>
      </c>
    </row>
    <row r="32" spans="1:5" x14ac:dyDescent="0.2">
      <c r="A32" s="1">
        <v>42528</v>
      </c>
      <c r="B32">
        <f t="shared" si="0"/>
        <v>24</v>
      </c>
    </row>
    <row r="33" spans="1:2" x14ac:dyDescent="0.2">
      <c r="A33" s="1">
        <v>42528</v>
      </c>
      <c r="B33">
        <f t="shared" si="0"/>
        <v>24</v>
      </c>
    </row>
    <row r="34" spans="1:2" x14ac:dyDescent="0.2">
      <c r="A34" s="1">
        <v>42528</v>
      </c>
      <c r="B34">
        <f t="shared" si="0"/>
        <v>24</v>
      </c>
    </row>
    <row r="35" spans="1:2" x14ac:dyDescent="0.2">
      <c r="A35" s="1">
        <v>42528</v>
      </c>
      <c r="B35">
        <f t="shared" si="0"/>
        <v>24</v>
      </c>
    </row>
    <row r="36" spans="1:2" x14ac:dyDescent="0.2">
      <c r="A36" s="1">
        <v>42528</v>
      </c>
      <c r="B36">
        <f t="shared" si="0"/>
        <v>24</v>
      </c>
    </row>
    <row r="37" spans="1:2" x14ac:dyDescent="0.2">
      <c r="A37" s="1">
        <v>42528</v>
      </c>
      <c r="B37">
        <f t="shared" si="0"/>
        <v>24</v>
      </c>
    </row>
    <row r="38" spans="1:2" x14ac:dyDescent="0.2">
      <c r="A38" s="1">
        <v>42528</v>
      </c>
      <c r="B38">
        <f t="shared" si="0"/>
        <v>24</v>
      </c>
    </row>
    <row r="39" spans="1:2" x14ac:dyDescent="0.2">
      <c r="A39" s="1">
        <v>42528</v>
      </c>
      <c r="B39">
        <f t="shared" si="0"/>
        <v>24</v>
      </c>
    </row>
    <row r="40" spans="1:2" x14ac:dyDescent="0.2">
      <c r="A40" s="1">
        <v>42528</v>
      </c>
      <c r="B40">
        <f t="shared" si="0"/>
        <v>24</v>
      </c>
    </row>
    <row r="41" spans="1:2" x14ac:dyDescent="0.2">
      <c r="A41" s="1">
        <v>42528</v>
      </c>
      <c r="B41">
        <f t="shared" si="0"/>
        <v>24</v>
      </c>
    </row>
    <row r="42" spans="1:2" x14ac:dyDescent="0.2">
      <c r="A42" s="1">
        <v>42528</v>
      </c>
      <c r="B42">
        <f t="shared" si="0"/>
        <v>24</v>
      </c>
    </row>
    <row r="43" spans="1:2" x14ac:dyDescent="0.2">
      <c r="A43" s="1">
        <v>42528</v>
      </c>
      <c r="B43">
        <f t="shared" si="0"/>
        <v>24</v>
      </c>
    </row>
    <row r="44" spans="1:2" x14ac:dyDescent="0.2">
      <c r="A44" s="1">
        <v>42528</v>
      </c>
      <c r="B44">
        <f t="shared" si="0"/>
        <v>24</v>
      </c>
    </row>
    <row r="45" spans="1:2" x14ac:dyDescent="0.2">
      <c r="A45" s="1">
        <v>42528</v>
      </c>
      <c r="B45">
        <f t="shared" si="0"/>
        <v>24</v>
      </c>
    </row>
    <row r="46" spans="1:2" x14ac:dyDescent="0.2">
      <c r="A46" s="1">
        <v>42528</v>
      </c>
      <c r="B46">
        <f t="shared" si="0"/>
        <v>24</v>
      </c>
    </row>
    <row r="47" spans="1:2" x14ac:dyDescent="0.2">
      <c r="A47" s="1">
        <v>42529</v>
      </c>
      <c r="B47">
        <f t="shared" si="0"/>
        <v>24</v>
      </c>
    </row>
    <row r="48" spans="1:2" x14ac:dyDescent="0.2">
      <c r="A48" s="1">
        <v>42535</v>
      </c>
      <c r="B48">
        <f t="shared" si="0"/>
        <v>25</v>
      </c>
    </row>
    <row r="49" spans="1:2" x14ac:dyDescent="0.2">
      <c r="A49" s="1">
        <v>42536</v>
      </c>
      <c r="B49">
        <f t="shared" si="0"/>
        <v>25</v>
      </c>
    </row>
    <row r="50" spans="1:2" x14ac:dyDescent="0.2">
      <c r="A50" s="1">
        <v>42537</v>
      </c>
      <c r="B50">
        <f t="shared" si="0"/>
        <v>25</v>
      </c>
    </row>
    <row r="51" spans="1:2" x14ac:dyDescent="0.2">
      <c r="A51" s="1">
        <v>42537</v>
      </c>
      <c r="B51">
        <f t="shared" si="0"/>
        <v>25</v>
      </c>
    </row>
    <row r="52" spans="1:2" x14ac:dyDescent="0.2">
      <c r="A52" s="1">
        <v>42537</v>
      </c>
      <c r="B52">
        <f t="shared" si="0"/>
        <v>25</v>
      </c>
    </row>
    <row r="53" spans="1:2" x14ac:dyDescent="0.2">
      <c r="A53" s="1">
        <v>42537</v>
      </c>
      <c r="B53">
        <f t="shared" si="0"/>
        <v>25</v>
      </c>
    </row>
    <row r="54" spans="1:2" x14ac:dyDescent="0.2">
      <c r="A54" s="1">
        <v>42537</v>
      </c>
      <c r="B54">
        <f t="shared" si="0"/>
        <v>25</v>
      </c>
    </row>
    <row r="55" spans="1:2" x14ac:dyDescent="0.2">
      <c r="A55" s="1">
        <v>42538</v>
      </c>
      <c r="B55">
        <f t="shared" si="0"/>
        <v>25</v>
      </c>
    </row>
    <row r="56" spans="1:2" x14ac:dyDescent="0.2">
      <c r="A56" s="1">
        <v>42538</v>
      </c>
      <c r="B56">
        <f t="shared" si="0"/>
        <v>25</v>
      </c>
    </row>
    <row r="57" spans="1:2" x14ac:dyDescent="0.2">
      <c r="A57" s="1">
        <v>42539</v>
      </c>
      <c r="B57">
        <f t="shared" si="0"/>
        <v>25</v>
      </c>
    </row>
    <row r="58" spans="1:2" x14ac:dyDescent="0.2">
      <c r="A58" s="1">
        <v>42541</v>
      </c>
      <c r="B58">
        <f t="shared" si="0"/>
        <v>26</v>
      </c>
    </row>
    <row r="59" spans="1:2" x14ac:dyDescent="0.2">
      <c r="A59" s="1">
        <v>42544</v>
      </c>
      <c r="B59">
        <f t="shared" si="0"/>
        <v>26</v>
      </c>
    </row>
    <row r="60" spans="1:2" x14ac:dyDescent="0.2">
      <c r="A60" s="1">
        <v>42545</v>
      </c>
      <c r="B60">
        <f t="shared" si="0"/>
        <v>26</v>
      </c>
    </row>
    <row r="61" spans="1:2" x14ac:dyDescent="0.2">
      <c r="A61" s="1">
        <v>42545</v>
      </c>
      <c r="B61">
        <f t="shared" si="0"/>
        <v>26</v>
      </c>
    </row>
    <row r="62" spans="1:2" x14ac:dyDescent="0.2">
      <c r="A62" s="1">
        <v>42545</v>
      </c>
      <c r="B62">
        <f t="shared" si="0"/>
        <v>26</v>
      </c>
    </row>
    <row r="63" spans="1:2" x14ac:dyDescent="0.2">
      <c r="A63" s="1">
        <v>42545</v>
      </c>
      <c r="B63">
        <f t="shared" si="0"/>
        <v>26</v>
      </c>
    </row>
    <row r="64" spans="1:2" x14ac:dyDescent="0.2">
      <c r="A64" s="1">
        <v>42545</v>
      </c>
      <c r="B64">
        <f t="shared" si="0"/>
        <v>26</v>
      </c>
    </row>
    <row r="65" spans="1:2" x14ac:dyDescent="0.2">
      <c r="A65" s="1">
        <v>42546</v>
      </c>
      <c r="B65">
        <f t="shared" si="0"/>
        <v>26</v>
      </c>
    </row>
    <row r="66" spans="1:2" x14ac:dyDescent="0.2">
      <c r="A66" s="1">
        <v>42547</v>
      </c>
      <c r="B66">
        <f t="shared" si="0"/>
        <v>26</v>
      </c>
    </row>
    <row r="67" spans="1:2" x14ac:dyDescent="0.2">
      <c r="A67" s="1">
        <v>42549</v>
      </c>
      <c r="B67">
        <f t="shared" ref="B67:B130" si="1">WEEKNUM(A67,2)</f>
        <v>27</v>
      </c>
    </row>
    <row r="68" spans="1:2" x14ac:dyDescent="0.2">
      <c r="A68" s="1">
        <v>42554</v>
      </c>
      <c r="B68">
        <f t="shared" si="1"/>
        <v>27</v>
      </c>
    </row>
    <row r="69" spans="1:2" x14ac:dyDescent="0.2">
      <c r="A69" s="1">
        <v>42554</v>
      </c>
      <c r="B69">
        <f t="shared" si="1"/>
        <v>27</v>
      </c>
    </row>
    <row r="70" spans="1:2" x14ac:dyDescent="0.2">
      <c r="A70" s="1">
        <v>42556</v>
      </c>
      <c r="B70">
        <f t="shared" si="1"/>
        <v>28</v>
      </c>
    </row>
    <row r="71" spans="1:2" x14ac:dyDescent="0.2">
      <c r="A71" s="1">
        <v>42557</v>
      </c>
      <c r="B71">
        <f t="shared" si="1"/>
        <v>28</v>
      </c>
    </row>
    <row r="72" spans="1:2" x14ac:dyDescent="0.2">
      <c r="A72" s="1">
        <v>42557</v>
      </c>
      <c r="B72">
        <f t="shared" si="1"/>
        <v>28</v>
      </c>
    </row>
    <row r="73" spans="1:2" x14ac:dyDescent="0.2">
      <c r="A73" s="1">
        <v>42558</v>
      </c>
      <c r="B73">
        <f t="shared" si="1"/>
        <v>28</v>
      </c>
    </row>
    <row r="74" spans="1:2" x14ac:dyDescent="0.2">
      <c r="A74" s="1">
        <v>42558</v>
      </c>
      <c r="B74">
        <f t="shared" si="1"/>
        <v>28</v>
      </c>
    </row>
    <row r="75" spans="1:2" x14ac:dyDescent="0.2">
      <c r="A75" s="1">
        <v>42558</v>
      </c>
      <c r="B75">
        <f t="shared" si="1"/>
        <v>28</v>
      </c>
    </row>
    <row r="76" spans="1:2" x14ac:dyDescent="0.2">
      <c r="A76" s="1">
        <v>42558</v>
      </c>
      <c r="B76">
        <f t="shared" si="1"/>
        <v>28</v>
      </c>
    </row>
    <row r="77" spans="1:2" x14ac:dyDescent="0.2">
      <c r="A77" s="1">
        <v>42558</v>
      </c>
      <c r="B77">
        <f t="shared" si="1"/>
        <v>28</v>
      </c>
    </row>
    <row r="78" spans="1:2" x14ac:dyDescent="0.2">
      <c r="A78" s="1">
        <v>42558</v>
      </c>
      <c r="B78">
        <f t="shared" si="1"/>
        <v>28</v>
      </c>
    </row>
    <row r="79" spans="1:2" x14ac:dyDescent="0.2">
      <c r="A79" s="1">
        <v>42559</v>
      </c>
      <c r="B79">
        <f t="shared" si="1"/>
        <v>28</v>
      </c>
    </row>
    <row r="80" spans="1:2" x14ac:dyDescent="0.2">
      <c r="A80" s="1">
        <v>42559</v>
      </c>
      <c r="B80">
        <f t="shared" si="1"/>
        <v>28</v>
      </c>
    </row>
    <row r="81" spans="1:2" x14ac:dyDescent="0.2">
      <c r="A81" s="1">
        <v>42559</v>
      </c>
      <c r="B81">
        <f t="shared" si="1"/>
        <v>28</v>
      </c>
    </row>
    <row r="82" spans="1:2" x14ac:dyDescent="0.2">
      <c r="A82" s="1">
        <v>42560</v>
      </c>
      <c r="B82">
        <f t="shared" si="1"/>
        <v>28</v>
      </c>
    </row>
    <row r="83" spans="1:2" x14ac:dyDescent="0.2">
      <c r="A83" s="1">
        <v>42560</v>
      </c>
      <c r="B83">
        <f t="shared" si="1"/>
        <v>28</v>
      </c>
    </row>
    <row r="84" spans="1:2" x14ac:dyDescent="0.2">
      <c r="A84" s="1">
        <v>42562</v>
      </c>
      <c r="B84">
        <f t="shared" si="1"/>
        <v>29</v>
      </c>
    </row>
    <row r="85" spans="1:2" x14ac:dyDescent="0.2">
      <c r="A85" s="1">
        <v>42562</v>
      </c>
      <c r="B85">
        <f t="shared" si="1"/>
        <v>29</v>
      </c>
    </row>
    <row r="86" spans="1:2" x14ac:dyDescent="0.2">
      <c r="A86" s="1">
        <v>42563</v>
      </c>
      <c r="B86">
        <f t="shared" si="1"/>
        <v>29</v>
      </c>
    </row>
    <row r="87" spans="1:2" x14ac:dyDescent="0.2">
      <c r="A87" s="1">
        <v>42563</v>
      </c>
      <c r="B87">
        <f t="shared" si="1"/>
        <v>29</v>
      </c>
    </row>
    <row r="88" spans="1:2" x14ac:dyDescent="0.2">
      <c r="A88" s="1">
        <v>42563</v>
      </c>
      <c r="B88">
        <f t="shared" si="1"/>
        <v>29</v>
      </c>
    </row>
    <row r="89" spans="1:2" x14ac:dyDescent="0.2">
      <c r="A89" s="1">
        <v>42563</v>
      </c>
      <c r="B89">
        <f t="shared" si="1"/>
        <v>29</v>
      </c>
    </row>
    <row r="90" spans="1:2" x14ac:dyDescent="0.2">
      <c r="A90" s="1">
        <v>42563</v>
      </c>
      <c r="B90">
        <f t="shared" si="1"/>
        <v>29</v>
      </c>
    </row>
    <row r="91" spans="1:2" x14ac:dyDescent="0.2">
      <c r="A91" s="1">
        <v>42564</v>
      </c>
      <c r="B91">
        <f t="shared" si="1"/>
        <v>29</v>
      </c>
    </row>
    <row r="92" spans="1:2" x14ac:dyDescent="0.2">
      <c r="A92" s="1">
        <v>42564</v>
      </c>
      <c r="B92">
        <f t="shared" si="1"/>
        <v>29</v>
      </c>
    </row>
    <row r="93" spans="1:2" x14ac:dyDescent="0.2">
      <c r="A93" s="1">
        <v>42564</v>
      </c>
      <c r="B93">
        <f t="shared" si="1"/>
        <v>29</v>
      </c>
    </row>
    <row r="94" spans="1:2" x14ac:dyDescent="0.2">
      <c r="A94" s="1">
        <v>42564</v>
      </c>
      <c r="B94">
        <f t="shared" si="1"/>
        <v>29</v>
      </c>
    </row>
    <row r="95" spans="1:2" x14ac:dyDescent="0.2">
      <c r="A95" s="1">
        <v>42564</v>
      </c>
      <c r="B95">
        <f t="shared" si="1"/>
        <v>29</v>
      </c>
    </row>
    <row r="96" spans="1:2" x14ac:dyDescent="0.2">
      <c r="A96" s="1">
        <v>42564</v>
      </c>
      <c r="B96">
        <f t="shared" si="1"/>
        <v>29</v>
      </c>
    </row>
    <row r="97" spans="1:2" x14ac:dyDescent="0.2">
      <c r="A97" s="1">
        <v>42565</v>
      </c>
      <c r="B97">
        <f t="shared" si="1"/>
        <v>29</v>
      </c>
    </row>
    <row r="98" spans="1:2" x14ac:dyDescent="0.2">
      <c r="A98" s="1">
        <v>42565</v>
      </c>
      <c r="B98">
        <f t="shared" si="1"/>
        <v>29</v>
      </c>
    </row>
    <row r="99" spans="1:2" x14ac:dyDescent="0.2">
      <c r="A99" s="1">
        <v>42566</v>
      </c>
      <c r="B99">
        <f t="shared" si="1"/>
        <v>29</v>
      </c>
    </row>
    <row r="100" spans="1:2" x14ac:dyDescent="0.2">
      <c r="A100" s="1">
        <v>42566</v>
      </c>
      <c r="B100">
        <f t="shared" si="1"/>
        <v>29</v>
      </c>
    </row>
    <row r="101" spans="1:2" x14ac:dyDescent="0.2">
      <c r="A101" s="1">
        <v>42566</v>
      </c>
      <c r="B101">
        <f t="shared" si="1"/>
        <v>29</v>
      </c>
    </row>
    <row r="102" spans="1:2" x14ac:dyDescent="0.2">
      <c r="A102" s="1">
        <v>42567</v>
      </c>
      <c r="B102">
        <f t="shared" si="1"/>
        <v>29</v>
      </c>
    </row>
    <row r="103" spans="1:2" x14ac:dyDescent="0.2">
      <c r="A103" s="1">
        <v>42568</v>
      </c>
      <c r="B103">
        <f t="shared" si="1"/>
        <v>29</v>
      </c>
    </row>
    <row r="104" spans="1:2" x14ac:dyDescent="0.2">
      <c r="A104" s="1">
        <v>42571</v>
      </c>
      <c r="B104">
        <f t="shared" si="1"/>
        <v>30</v>
      </c>
    </row>
    <row r="105" spans="1:2" x14ac:dyDescent="0.2">
      <c r="A105" s="1">
        <v>42571</v>
      </c>
      <c r="B105">
        <f t="shared" si="1"/>
        <v>30</v>
      </c>
    </row>
    <row r="106" spans="1:2" x14ac:dyDescent="0.2">
      <c r="A106" s="1">
        <v>42571</v>
      </c>
      <c r="B106">
        <f t="shared" si="1"/>
        <v>30</v>
      </c>
    </row>
    <row r="107" spans="1:2" x14ac:dyDescent="0.2">
      <c r="A107" s="1">
        <v>42571</v>
      </c>
      <c r="B107">
        <f t="shared" si="1"/>
        <v>30</v>
      </c>
    </row>
    <row r="108" spans="1:2" x14ac:dyDescent="0.2">
      <c r="A108" s="1">
        <v>42571</v>
      </c>
      <c r="B108">
        <f t="shared" si="1"/>
        <v>30</v>
      </c>
    </row>
    <row r="109" spans="1:2" x14ac:dyDescent="0.2">
      <c r="A109" s="1">
        <v>42571</v>
      </c>
      <c r="B109">
        <f t="shared" si="1"/>
        <v>30</v>
      </c>
    </row>
    <row r="110" spans="1:2" x14ac:dyDescent="0.2">
      <c r="A110" s="1">
        <v>42571</v>
      </c>
      <c r="B110">
        <f t="shared" si="1"/>
        <v>30</v>
      </c>
    </row>
    <row r="111" spans="1:2" x14ac:dyDescent="0.2">
      <c r="A111" s="1">
        <v>42571</v>
      </c>
      <c r="B111">
        <f t="shared" si="1"/>
        <v>30</v>
      </c>
    </row>
    <row r="112" spans="1:2" x14ac:dyDescent="0.2">
      <c r="A112" s="1">
        <v>42571</v>
      </c>
      <c r="B112">
        <f t="shared" si="1"/>
        <v>30</v>
      </c>
    </row>
    <row r="113" spans="1:2" x14ac:dyDescent="0.2">
      <c r="A113" s="1">
        <v>42571</v>
      </c>
      <c r="B113">
        <f t="shared" si="1"/>
        <v>30</v>
      </c>
    </row>
    <row r="114" spans="1:2" x14ac:dyDescent="0.2">
      <c r="A114" s="1">
        <v>42571</v>
      </c>
      <c r="B114">
        <f t="shared" si="1"/>
        <v>30</v>
      </c>
    </row>
    <row r="115" spans="1:2" x14ac:dyDescent="0.2">
      <c r="A115" s="1">
        <v>42571</v>
      </c>
      <c r="B115">
        <f t="shared" si="1"/>
        <v>30</v>
      </c>
    </row>
    <row r="116" spans="1:2" x14ac:dyDescent="0.2">
      <c r="A116" s="1">
        <v>42571</v>
      </c>
      <c r="B116">
        <f t="shared" si="1"/>
        <v>30</v>
      </c>
    </row>
    <row r="117" spans="1:2" x14ac:dyDescent="0.2">
      <c r="A117" s="1">
        <v>42572</v>
      </c>
      <c r="B117">
        <f t="shared" si="1"/>
        <v>30</v>
      </c>
    </row>
    <row r="118" spans="1:2" x14ac:dyDescent="0.2">
      <c r="A118" s="1">
        <v>42572</v>
      </c>
      <c r="B118">
        <f t="shared" si="1"/>
        <v>30</v>
      </c>
    </row>
    <row r="119" spans="1:2" x14ac:dyDescent="0.2">
      <c r="A119" s="1">
        <v>42572</v>
      </c>
      <c r="B119">
        <f t="shared" si="1"/>
        <v>30</v>
      </c>
    </row>
    <row r="120" spans="1:2" x14ac:dyDescent="0.2">
      <c r="A120" s="1">
        <v>42572</v>
      </c>
      <c r="B120">
        <f t="shared" si="1"/>
        <v>30</v>
      </c>
    </row>
    <row r="121" spans="1:2" x14ac:dyDescent="0.2">
      <c r="A121" s="1">
        <v>42572</v>
      </c>
      <c r="B121">
        <f t="shared" si="1"/>
        <v>30</v>
      </c>
    </row>
    <row r="122" spans="1:2" x14ac:dyDescent="0.2">
      <c r="A122" s="1">
        <v>42573</v>
      </c>
      <c r="B122">
        <f t="shared" si="1"/>
        <v>30</v>
      </c>
    </row>
    <row r="123" spans="1:2" x14ac:dyDescent="0.2">
      <c r="A123" s="1">
        <v>42573</v>
      </c>
      <c r="B123">
        <f t="shared" si="1"/>
        <v>30</v>
      </c>
    </row>
    <row r="124" spans="1:2" x14ac:dyDescent="0.2">
      <c r="A124" s="1">
        <v>42576</v>
      </c>
      <c r="B124">
        <f t="shared" si="1"/>
        <v>31</v>
      </c>
    </row>
    <row r="125" spans="1:2" x14ac:dyDescent="0.2">
      <c r="A125" s="1">
        <v>42576</v>
      </c>
      <c r="B125">
        <f t="shared" si="1"/>
        <v>31</v>
      </c>
    </row>
    <row r="126" spans="1:2" x14ac:dyDescent="0.2">
      <c r="A126" s="1">
        <v>42576</v>
      </c>
      <c r="B126">
        <f t="shared" si="1"/>
        <v>31</v>
      </c>
    </row>
    <row r="127" spans="1:2" x14ac:dyDescent="0.2">
      <c r="A127" s="1">
        <v>42580</v>
      </c>
      <c r="B127">
        <f t="shared" si="1"/>
        <v>31</v>
      </c>
    </row>
    <row r="128" spans="1:2" x14ac:dyDescent="0.2">
      <c r="A128" s="1">
        <v>42580</v>
      </c>
      <c r="B128">
        <f t="shared" si="1"/>
        <v>31</v>
      </c>
    </row>
    <row r="129" spans="1:2" x14ac:dyDescent="0.2">
      <c r="A129" s="1">
        <v>42582</v>
      </c>
      <c r="B129">
        <f t="shared" si="1"/>
        <v>31</v>
      </c>
    </row>
    <row r="130" spans="1:2" x14ac:dyDescent="0.2">
      <c r="A130" s="1">
        <v>42584</v>
      </c>
      <c r="B130">
        <f t="shared" si="1"/>
        <v>32</v>
      </c>
    </row>
    <row r="131" spans="1:2" x14ac:dyDescent="0.2">
      <c r="A131" s="1">
        <v>42584</v>
      </c>
      <c r="B131">
        <f t="shared" ref="B131:B170" si="2">WEEKNUM(A131,2)</f>
        <v>32</v>
      </c>
    </row>
    <row r="132" spans="1:2" x14ac:dyDescent="0.2">
      <c r="A132" s="1">
        <v>42586</v>
      </c>
      <c r="B132">
        <f t="shared" si="2"/>
        <v>32</v>
      </c>
    </row>
    <row r="133" spans="1:2" x14ac:dyDescent="0.2">
      <c r="A133" s="1">
        <v>42587</v>
      </c>
      <c r="B133">
        <f t="shared" si="2"/>
        <v>32</v>
      </c>
    </row>
    <row r="134" spans="1:2" x14ac:dyDescent="0.2">
      <c r="A134" s="1">
        <v>42587</v>
      </c>
      <c r="B134">
        <f t="shared" si="2"/>
        <v>32</v>
      </c>
    </row>
    <row r="135" spans="1:2" x14ac:dyDescent="0.2">
      <c r="A135" s="1">
        <v>42587</v>
      </c>
      <c r="B135">
        <f t="shared" si="2"/>
        <v>32</v>
      </c>
    </row>
    <row r="136" spans="1:2" x14ac:dyDescent="0.2">
      <c r="A136" s="1">
        <v>42588</v>
      </c>
      <c r="B136">
        <f t="shared" si="2"/>
        <v>32</v>
      </c>
    </row>
    <row r="137" spans="1:2" x14ac:dyDescent="0.2">
      <c r="A137" s="1">
        <v>42589</v>
      </c>
      <c r="B137">
        <f t="shared" si="2"/>
        <v>32</v>
      </c>
    </row>
    <row r="138" spans="1:2" x14ac:dyDescent="0.2">
      <c r="A138" s="1">
        <v>42590</v>
      </c>
      <c r="B138">
        <f t="shared" si="2"/>
        <v>33</v>
      </c>
    </row>
    <row r="139" spans="1:2" x14ac:dyDescent="0.2">
      <c r="A139" s="1">
        <v>42590</v>
      </c>
      <c r="B139">
        <f t="shared" si="2"/>
        <v>33</v>
      </c>
    </row>
    <row r="140" spans="1:2" x14ac:dyDescent="0.2">
      <c r="A140" s="1">
        <v>42590</v>
      </c>
      <c r="B140">
        <f t="shared" si="2"/>
        <v>33</v>
      </c>
    </row>
    <row r="141" spans="1:2" x14ac:dyDescent="0.2">
      <c r="A141" s="1">
        <v>42591</v>
      </c>
      <c r="B141">
        <f t="shared" si="2"/>
        <v>33</v>
      </c>
    </row>
    <row r="142" spans="1:2" x14ac:dyDescent="0.2">
      <c r="A142" s="1">
        <v>42591</v>
      </c>
      <c r="B142">
        <f t="shared" si="2"/>
        <v>33</v>
      </c>
    </row>
    <row r="143" spans="1:2" x14ac:dyDescent="0.2">
      <c r="A143" s="1">
        <v>42591</v>
      </c>
      <c r="B143">
        <f t="shared" si="2"/>
        <v>33</v>
      </c>
    </row>
    <row r="144" spans="1:2" x14ac:dyDescent="0.2">
      <c r="A144" s="1">
        <v>42591</v>
      </c>
      <c r="B144">
        <f t="shared" si="2"/>
        <v>33</v>
      </c>
    </row>
    <row r="145" spans="1:2" x14ac:dyDescent="0.2">
      <c r="A145" s="1">
        <v>42591</v>
      </c>
      <c r="B145">
        <f t="shared" si="2"/>
        <v>33</v>
      </c>
    </row>
    <row r="146" spans="1:2" x14ac:dyDescent="0.2">
      <c r="A146" s="1">
        <v>42591</v>
      </c>
      <c r="B146">
        <f t="shared" si="2"/>
        <v>33</v>
      </c>
    </row>
    <row r="147" spans="1:2" x14ac:dyDescent="0.2">
      <c r="A147" s="1">
        <v>42591</v>
      </c>
      <c r="B147">
        <f t="shared" si="2"/>
        <v>33</v>
      </c>
    </row>
    <row r="148" spans="1:2" x14ac:dyDescent="0.2">
      <c r="A148" s="1">
        <v>42591</v>
      </c>
      <c r="B148">
        <f t="shared" si="2"/>
        <v>33</v>
      </c>
    </row>
    <row r="149" spans="1:2" x14ac:dyDescent="0.2">
      <c r="A149" s="1">
        <v>42591</v>
      </c>
      <c r="B149">
        <f t="shared" si="2"/>
        <v>33</v>
      </c>
    </row>
    <row r="150" spans="1:2" x14ac:dyDescent="0.2">
      <c r="A150" s="1">
        <v>42591</v>
      </c>
      <c r="B150">
        <f t="shared" si="2"/>
        <v>33</v>
      </c>
    </row>
    <row r="151" spans="1:2" x14ac:dyDescent="0.2">
      <c r="A151" s="1">
        <v>42591</v>
      </c>
      <c r="B151">
        <f t="shared" si="2"/>
        <v>33</v>
      </c>
    </row>
    <row r="152" spans="1:2" x14ac:dyDescent="0.2">
      <c r="A152" s="1">
        <v>42591</v>
      </c>
      <c r="B152">
        <f t="shared" si="2"/>
        <v>33</v>
      </c>
    </row>
    <row r="153" spans="1:2" x14ac:dyDescent="0.2">
      <c r="A153" s="1">
        <v>42591</v>
      </c>
      <c r="B153">
        <f t="shared" si="2"/>
        <v>33</v>
      </c>
    </row>
    <row r="154" spans="1:2" x14ac:dyDescent="0.2">
      <c r="A154" s="1">
        <v>42591</v>
      </c>
      <c r="B154">
        <f t="shared" si="2"/>
        <v>33</v>
      </c>
    </row>
    <row r="155" spans="1:2" x14ac:dyDescent="0.2">
      <c r="A155" s="1">
        <v>42592</v>
      </c>
      <c r="B155">
        <f t="shared" si="2"/>
        <v>33</v>
      </c>
    </row>
    <row r="156" spans="1:2" x14ac:dyDescent="0.2">
      <c r="A156" s="1">
        <v>42592</v>
      </c>
      <c r="B156">
        <f t="shared" si="2"/>
        <v>33</v>
      </c>
    </row>
    <row r="157" spans="1:2" x14ac:dyDescent="0.2">
      <c r="A157" s="1">
        <v>42598</v>
      </c>
      <c r="B157">
        <f t="shared" si="2"/>
        <v>34</v>
      </c>
    </row>
    <row r="158" spans="1:2" x14ac:dyDescent="0.2">
      <c r="A158" s="1">
        <v>42598</v>
      </c>
      <c r="B158">
        <f t="shared" si="2"/>
        <v>34</v>
      </c>
    </row>
    <row r="159" spans="1:2" x14ac:dyDescent="0.2">
      <c r="A159" s="1">
        <v>42601</v>
      </c>
      <c r="B159">
        <f t="shared" si="2"/>
        <v>34</v>
      </c>
    </row>
    <row r="160" spans="1:2" x14ac:dyDescent="0.2">
      <c r="A160" s="1">
        <v>42606</v>
      </c>
      <c r="B160">
        <f t="shared" si="2"/>
        <v>35</v>
      </c>
    </row>
    <row r="161" spans="1:2" x14ac:dyDescent="0.2">
      <c r="A161" s="1">
        <v>42609</v>
      </c>
      <c r="B161">
        <f t="shared" si="2"/>
        <v>35</v>
      </c>
    </row>
    <row r="162" spans="1:2" x14ac:dyDescent="0.2">
      <c r="A162" s="1">
        <v>42609</v>
      </c>
      <c r="B162">
        <f t="shared" si="2"/>
        <v>35</v>
      </c>
    </row>
    <row r="163" spans="1:2" x14ac:dyDescent="0.2">
      <c r="A163" s="1">
        <v>42611</v>
      </c>
      <c r="B163">
        <f t="shared" si="2"/>
        <v>36</v>
      </c>
    </row>
    <row r="164" spans="1:2" x14ac:dyDescent="0.2">
      <c r="A164" s="1">
        <v>42611</v>
      </c>
      <c r="B164">
        <f t="shared" si="2"/>
        <v>36</v>
      </c>
    </row>
    <row r="165" spans="1:2" x14ac:dyDescent="0.2">
      <c r="A165" s="1">
        <v>42612</v>
      </c>
      <c r="B165">
        <f t="shared" si="2"/>
        <v>36</v>
      </c>
    </row>
    <row r="166" spans="1:2" x14ac:dyDescent="0.2">
      <c r="A166" s="1">
        <v>42613</v>
      </c>
      <c r="B166">
        <f t="shared" si="2"/>
        <v>36</v>
      </c>
    </row>
    <row r="167" spans="1:2" x14ac:dyDescent="0.2">
      <c r="A167" s="1">
        <v>42613</v>
      </c>
      <c r="B167">
        <f t="shared" si="2"/>
        <v>36</v>
      </c>
    </row>
    <row r="168" spans="1:2" x14ac:dyDescent="0.2">
      <c r="A168" s="1">
        <v>42615</v>
      </c>
      <c r="B168">
        <f t="shared" si="2"/>
        <v>36</v>
      </c>
    </row>
    <row r="169" spans="1:2" x14ac:dyDescent="0.2">
      <c r="A169" s="1">
        <v>42619</v>
      </c>
      <c r="B169">
        <f t="shared" si="2"/>
        <v>37</v>
      </c>
    </row>
    <row r="170" spans="1:2" x14ac:dyDescent="0.2">
      <c r="A170" s="1">
        <v>42619</v>
      </c>
      <c r="B170">
        <f t="shared" si="2"/>
        <v>37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BLM</vt:lpstr>
      <vt:lpstr>Analysis</vt:lpstr>
      <vt:lpstr>Keywords</vt:lpstr>
      <vt:lpstr>hashtags</vt:lpstr>
      <vt:lpstr>hashtags-uniq</vt:lpstr>
      <vt:lpstr>tweets by week</vt:lpstr>
      <vt:lpstr>BLM!blmfeed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Neblitt-Jones</dc:creator>
  <cp:lastModifiedBy>Valentina Neblitt-Jones</cp:lastModifiedBy>
  <dcterms:created xsi:type="dcterms:W3CDTF">2020-11-01T22:36:46Z</dcterms:created>
  <dcterms:modified xsi:type="dcterms:W3CDTF">2020-11-17T22:41:38Z</dcterms:modified>
</cp:coreProperties>
</file>