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blittjones-my.sharepoint.com/personal/vneblitt_neblittjones_onmicrosoft_com/Documents/Computer Science/ForensicStudy2/"/>
    </mc:Choice>
  </mc:AlternateContent>
  <xr:revisionPtr revIDLastSave="472" documentId="8_{C4B896C7-C0C7-2242-A807-63A4EFBA1548}" xr6:coauthVersionLast="45" xr6:coauthVersionMax="45" xr10:uidLastSave="{1C7590BE-5A47-C14A-BFE8-45A4BC321B99}"/>
  <bookViews>
    <workbookView xWindow="1220" yWindow="480" windowWidth="43420" windowHeight="26760" activeTab="1" xr2:uid="{BDCE4845-B6EB-C64B-94E4-8477F676D734}"/>
  </bookViews>
  <sheets>
    <sheet name="Blacktivist" sheetId="1" r:id="rId1"/>
    <sheet name="Analysis" sheetId="4" r:id="rId2"/>
    <sheet name="Keywords" sheetId="5" r:id="rId3"/>
    <sheet name="hashtags" sheetId="3" r:id="rId4"/>
    <sheet name="hashtags-uniq" sheetId="2" r:id="rId5"/>
    <sheet name="shortened urls" sheetId="6" r:id="rId6"/>
    <sheet name="tweets by week" sheetId="7" r:id="rId7"/>
  </sheets>
  <definedNames>
    <definedName name="_xlnm._FilterDatabase" localSheetId="1" hidden="1">Analysis!$A$1:$K$91</definedName>
    <definedName name="_xlnm._FilterDatabase" localSheetId="0" hidden="1">Blacktivist!$A$1:$AF$91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F20" i="7" l="1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2" i="7"/>
  <c r="B2" i="5" l="1"/>
  <c r="B3" i="5"/>
  <c r="B5" i="5"/>
  <c r="B6" i="5"/>
  <c r="B7" i="5"/>
  <c r="B8" i="5"/>
  <c r="B9" i="5"/>
  <c r="B1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2" i="4"/>
  <c r="B10" i="5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2" i="4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2" i="4"/>
  <c r="K2" i="4" l="1"/>
  <c r="I2" i="4"/>
  <c r="J2" i="4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tc={AD0C8FB0-0EFD-DD4F-82CF-A56A612CC4E0}</author>
    <author>tc={7F88C2C3-8EBA-D54F-AFBB-7E4B7927A938}</author>
    <author>tc={F6847092-193A-1C46-8040-424C727419C5}</author>
    <author>tc={4D3628D8-C1C0-5749-B5F9-8F89D08E4451}</author>
    <author>tc={28A0A3AB-B36E-7343-9EC2-9FA90BE18722}</author>
    <author>tc={F90D4907-9616-D74A-807C-4124EE24C203}</author>
    <author>tc={EDF29CF0-4701-DA46-B18D-160580B71D26}</author>
    <author>tc={46F5C9C0-A234-3F49-BDBA-6845D94EE078}</author>
    <author>tc={F52FD4E3-8EF4-9641-9147-FCF7F709D786}</author>
    <author>tc={FB6300AC-0106-424A-A8EB-0BB16919A277}</author>
    <author>tc={FC99D2F1-9C29-3244-B7CA-E42915D8A825}</author>
  </authors>
  <commentList>
    <comment ref="C5" authorId="0" shapeId="0" xr:uid="{AD0C8FB0-0EFD-DD4F-82CF-A56A612CC4E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https://www.teenvogue.com/story/black-woman-killed-virginia-police-holding-fake-gun
Reply:
    https://www.pilotonline.com/news/crime/article_3e3719fa-aa2d-11e8-8ba0-27cf6a43763b.html</t>
      </text>
    </comment>
    <comment ref="C7" authorId="1" shapeId="0" xr:uid="{7F88C2C3-8EBA-D54F-AFBB-7E4B7927A93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https://www.nydailynews.com/new-york/stomped-suspect-not-resign-nypd-article-1.2692864</t>
      </text>
    </comment>
    <comment ref="C12" authorId="2" shapeId="0" xr:uid="{F6847092-193A-1C46-8040-424C727419C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https://www.nydailynews.com/new-york/brooklyn/off-duty-shoots-man-dead-road-rage-incident-brooklyn-article-1.2698074</t>
      </text>
    </comment>
    <comment ref="C20" authorId="3" shapeId="0" xr:uid="{4D3628D8-C1C0-5749-B5F9-8F89D08E445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https://www.nydailynews.com/new-york/family-mohamed-bah-awarded-2-21m-police-shooting-death-article-1.3632734</t>
      </text>
    </comment>
    <comment ref="C21" authorId="4" shapeId="0" xr:uid="{28A0A3AB-B36E-7343-9EC2-9FA90BE18722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https://bossip.com/1330821/for-my-son-in-the-event-the-police-leave-you-fatherless/</t>
      </text>
    </comment>
    <comment ref="C25" authorId="5" shapeId="0" xr:uid="{F90D4907-9616-D74A-807C-4124EE24C20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https://www.huffpost.com/entry/baton-rouge-assault-weapon-huffpost-reporter-protesters_n_5782415be4b0c590f7e9b48e</t>
      </text>
    </comment>
    <comment ref="C33" authorId="6" shapeId="0" xr:uid="{EDF29CF0-4701-DA46-B18D-160580B71D2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https://en.wikipedia.org/wiki/Taking_a_Stand_in_Baton_Rouge</t>
      </text>
    </comment>
    <comment ref="C41" authorId="7" shapeId="0" xr:uid="{46F5C9C0-A234-3F49-BDBA-6845D94EE078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https://www.jacksonville.com/article/20140925/NEWS/801249849</t>
      </text>
    </comment>
    <comment ref="C47" authorId="8" shapeId="0" xr:uid="{F52FD4E3-8EF4-9641-9147-FCF7F709D786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https://www.huffpost.com/entry/a-black-man-is-a-moving-t_b_10967692</t>
      </text>
    </comment>
    <comment ref="C59" authorId="9" shapeId="0" xr:uid="{FB6300AC-0106-424A-A8EB-0BB16919A27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https://www.al.com/news/birmingham/2016/07/fairfield_police_stop_black_li.html</t>
      </text>
    </comment>
    <comment ref="C61" authorId="10" shapeId="0" xr:uid="{FC99D2F1-9C29-3244-B7CA-E42915D8A82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https://www.nydailynews.com/news/national/kkk-member-killed-4-girls-1963-bombing-parole-article-1.2732166</t>
      </text>
    </comment>
  </commentList>
</comments>
</file>

<file path=xl/sharedStrings.xml><?xml version="1.0" encoding="utf-8"?>
<sst xmlns="http://schemas.openxmlformats.org/spreadsheetml/2006/main" count="1726" uniqueCount="533">
  <si>
    <t>created_at</t>
  </si>
  <si>
    <t>text</t>
  </si>
  <si>
    <t>hashtags</t>
  </si>
  <si>
    <t>media</t>
  </si>
  <si>
    <t>urls</t>
  </si>
  <si>
    <t>favorite_count</t>
  </si>
  <si>
    <t>id</t>
  </si>
  <si>
    <t>in_reply_to_screen_name</t>
  </si>
  <si>
    <t>in_reply_to_status_id</t>
  </si>
  <si>
    <t>in_reply_to_user_id</t>
  </si>
  <si>
    <t>lang</t>
  </si>
  <si>
    <t>place</t>
  </si>
  <si>
    <t>possibly_sensitive</t>
  </si>
  <si>
    <t>retweet_count</t>
  </si>
  <si>
    <t>reweet_id</t>
  </si>
  <si>
    <t>retweet_screen_name</t>
  </si>
  <si>
    <t>source</t>
  </si>
  <si>
    <t>tweet_url</t>
  </si>
  <si>
    <t>user_created_at</t>
  </si>
  <si>
    <t>user_screen_name</t>
  </si>
  <si>
    <t>user_default_profile_image</t>
  </si>
  <si>
    <t>user_description</t>
  </si>
  <si>
    <t>user_favourites_count</t>
  </si>
  <si>
    <t>user_followers_count</t>
  </si>
  <si>
    <t>user_friends_count</t>
  </si>
  <si>
    <t>user_listed_count</t>
  </si>
  <si>
    <t>user_location</t>
  </si>
  <si>
    <t>user_name</t>
  </si>
  <si>
    <t>user_statuses_count</t>
  </si>
  <si>
    <t>user_time_zone</t>
  </si>
  <si>
    <t>user_urls</t>
  </si>
  <si>
    <t>user_verified</t>
  </si>
  <si>
    <t>Sat May 07 06:30:10 +0000 2016</t>
  </si>
  <si>
    <t>#BlackLivesMatter is a response to police killings of Black people and getting away with it. https://t.co/zR4cRv5blw</t>
  </si>
  <si>
    <t>BlackLivesMatter</t>
  </si>
  <si>
    <t>http://twitter.com/Blacktivists/status/728834288657924097/photo/1</t>
  </si>
  <si>
    <t>en</t>
  </si>
  <si>
    <t>&lt;a href="https://about.twitter.com/products/tweetdeck" rel="nofollow"&gt;TweetDeck&lt;/a&gt;</t>
  </si>
  <si>
    <t>https://twitter.com/Blacktivists/status/728834288657924097</t>
  </si>
  <si>
    <t>Sun Apr 10 21:25:34 +0000 2016</t>
  </si>
  <si>
    <t>Blacktivists</t>
  </si>
  <si>
    <t>Non-Governmental Organization (NGO)</t>
  </si>
  <si>
    <t>Blacktivist</t>
  </si>
  <si>
    <t>Pacific Time (US &amp; Canada)</t>
  </si>
  <si>
    <t>Sat May 07 08:00:24 +0000 2016</t>
  </si>
  <si>
    <t>It`s not our past, it is still happening. The struggle is far from over.
#BlackLivesMatter https://t.co/hCmuXHubRA</t>
  </si>
  <si>
    <t>http://twitter.com/Blacktivists/status/728856999606124544/photo/1</t>
  </si>
  <si>
    <t>https://twitter.com/Blacktivists/status/728856999606124544</t>
  </si>
  <si>
    <t>Sun May 15 20:00:25 +0000 2016</t>
  </si>
  <si>
    <t>Stay Black and remain proud
#BlackLivesMatter https://t.co/zKKRXCJtca</t>
  </si>
  <si>
    <t>http://twitter.com/Blacktivists/status/731937299756253184/photo/1</t>
  </si>
  <si>
    <t>https://twitter.com/Blacktivists/status/731937299756253184</t>
  </si>
  <si>
    <t>Mon May 23 00:00:17 +0000 2016</t>
  </si>
  <si>
    <t>India, your life mattered, and we will fight to obtain justice on your behalf.
#BlackLivesMatter https://t.co/vZNAHZS6VE</t>
  </si>
  <si>
    <t>http://twitter.com/Blacktivists/status/734534380291379200/photo/1</t>
  </si>
  <si>
    <t>https://twitter.com/Blacktivists/status/734534380291379200</t>
  </si>
  <si>
    <t>Thu Jun 30 20:26:05 +0000 2016</t>
  </si>
  <si>
    <t>WILL ELECTIONS DISTRACT US FROM CHARLESTON MASSACRE SHOOTER`S SENTENCE?
https://t.co/YA3iLLVHHo
#BlackLivesMatter https://t.co/fTSn2ol1ZV</t>
  </si>
  <si>
    <t>http://twitter.com/Blacktivists/status/748613602043518976/photo/1</t>
  </si>
  <si>
    <t>https://goo.gl/KiGF7W</t>
  </si>
  <si>
    <t>https://twitter.com/Blacktivists/status/748613602043518976</t>
  </si>
  <si>
    <t>Thu Jun 30 21:45:16 +0000 2016</t>
  </si>
  <si>
    <t>NYPD OFFICER WILL NOT ABIDE BY THE “UNLAWFUL” ORDER TO RESIGN
https://t.co/5MycEICCGx
#BlackLivesMatter https://t.co/LspYIQXH3A</t>
  </si>
  <si>
    <t>http://twitter.com/Blacktivists/status/748633525927047169/photo/1</t>
  </si>
  <si>
    <t>https://goo.gl/kLn32c</t>
  </si>
  <si>
    <t>https://twitter.com/Blacktivists/status/748633525927047169</t>
  </si>
  <si>
    <t>Sun Jul 03 19:50:05 +0000 2016</t>
  </si>
  <si>
    <t>Join our rally in a memory of Sandra Bland in Chicago!
#BlackLivesMatter #BlackPower
https://t.co/F3rFbbJ9iw https://t.co/LBaEHIRgqa</t>
  </si>
  <si>
    <t>BlackLivesMatter BlackPower</t>
  </si>
  <si>
    <t>http://twitter.com/Blacktivists/status/749691706077958144/photo/1</t>
  </si>
  <si>
    <t>https://goo.gl/TIilPK</t>
  </si>
  <si>
    <t>https://twitter.com/Blacktivists/status/749691706077958144</t>
  </si>
  <si>
    <t>Sun Jul 03 20:44:02 +0000 2016</t>
  </si>
  <si>
    <t>14-year-old Emmett Till was murdered and thrown into a river for flirting with a white woman
#BlackLivesMatter https://t.co/x3Qwk5TYK7</t>
  </si>
  <si>
    <t>http://twitter.com/Blacktivists/status/749705282205257731/photo/1</t>
  </si>
  <si>
    <t>https://twitter.com/Blacktivists/status/749705282205257731</t>
  </si>
  <si>
    <t>Mon Jul 04 21:52:56 +0000 2016</t>
  </si>
  <si>
    <t>Dont let them to sweep Sandra Bland`s name under the rug like the crumbs from last night`s dinner
#BlackLivesMatter</t>
  </si>
  <si>
    <t>https://twitter.com/Blacktivists/status/750085009663467522</t>
  </si>
  <si>
    <t>Mon Jul 04 23:13:02 +0000 2016</t>
  </si>
  <si>
    <t>Dont let them to sweep Sandra Bland`s name under the rug like the crumbs from last night`s dinner
#BlackLivesMatter https://t.co/zoI6DSGwPZ</t>
  </si>
  <si>
    <t>http://twitter.com/Blacktivists/status/750105167186374658/photo/1</t>
  </si>
  <si>
    <t>https://twitter.com/Blacktivists/status/750105167186374658</t>
  </si>
  <si>
    <t>Thu Jul 07 21:01:03 +0000 2016</t>
  </si>
  <si>
    <t>OFF-DUTY COP FATALLY SHOT BLACK MAN AFTER ALLEGED ROAD RAGE ATTACK
#BlackLivesMatter 
https://t.co/FBeyCLdKVi https://t.co/6JSEQ4mAOG</t>
  </si>
  <si>
    <t>http://twitter.com/Blacktivists/status/751159114391138304/photo/1</t>
  </si>
  <si>
    <t>https://goo.gl/9gf7oZ</t>
  </si>
  <si>
    <t>https://twitter.com/Blacktivists/status/751159114391138304</t>
  </si>
  <si>
    <t>Thu Jul 07 22:39:04 +0000 2016</t>
  </si>
  <si>
    <t>The death of Philando Castile comes less than a day after Alton Sterling
#PoliceReform
#BlackLivesMatter https://t.co/EXiAaWOL82</t>
  </si>
  <si>
    <t>PoliceReform BlackLivesMatter</t>
  </si>
  <si>
    <t>http://twitter.com/Blacktivists/status/751183783500578816/photo/1</t>
  </si>
  <si>
    <t>https://twitter.com/Blacktivists/status/751183783500578816</t>
  </si>
  <si>
    <t>Thu Jul 07 23:06:03 +0000 2016</t>
  </si>
  <si>
    <t>Change miserable conditions of black people! Fight for justice in a memory of Sandra Bland!
#BlackLivesMatter https://t.co/s3AyWAh1bV</t>
  </si>
  <si>
    <t>http://twitter.com/Blacktivists/status/751190570475728896/photo/1</t>
  </si>
  <si>
    <t>https://twitter.com/Blacktivists/status/751190570475728896</t>
  </si>
  <si>
    <t>Fri Jul 08 02:09:07 +0000 2016</t>
  </si>
  <si>
    <t>How many more we must lose?
#PoliceReform
#BlackLivesMatter
https://t.co/aO0rN1ZrMq https://t.co/tQU7vc2PP6</t>
  </si>
  <si>
    <t>http://twitter.com/Blacktivists/status/751236641570721792/photo/1</t>
  </si>
  <si>
    <t>https://goo.gl/bzKcbq</t>
  </si>
  <si>
    <t>https://twitter.com/Blacktivists/status/751236641570721792</t>
  </si>
  <si>
    <t>Fri Jul 08 18:28:05 +0000 2016</t>
  </si>
  <si>
    <t>Today, police officers are more of a threat to blacks than ISIS.
#PoliceReform
#BlackLivesMatter https://t.co/LwckbUxiBb</t>
  </si>
  <si>
    <t>http://twitter.com/Blacktivists/status/751483005802164225/photo/1</t>
  </si>
  <si>
    <t>https://twitter.com/Blacktivists/status/751483005802164225</t>
  </si>
  <si>
    <t>Fri Jul 08 18:50:08 +0000 2016</t>
  </si>
  <si>
    <t>Come and support our rally in memory of Sandra Bland!
#SandraBland
#BlackLivesMatter
https://t.co/eBvdT0hLFj https://t.co/GnmreWxXuZ</t>
  </si>
  <si>
    <t>SandraBland BlackLivesMatter</t>
  </si>
  <si>
    <t>http://twitter.com/Blacktivists/status/751488557961744384/photo/1</t>
  </si>
  <si>
    <t>https://goo.gl/9WvP0G</t>
  </si>
  <si>
    <t>https://twitter.com/Blacktivists/status/751488557961744384</t>
  </si>
  <si>
    <t>Fri Jul 08 20:00:31 +0000 2016</t>
  </si>
  <si>
    <t>BLACK PEOPLE ARE GETTING KILLED BY COPS FOR SELLING CIGARETTES AND CDS
#BlackLivesMatter
https://t.co/cig5nyFe3U https://t.co/bqhUv0mV4g</t>
  </si>
  <si>
    <t>http://twitter.com/Blacktivists/status/751506269777702912/photo/1</t>
  </si>
  <si>
    <t>https://goo.gl/KcCnC7</t>
  </si>
  <si>
    <t>https://twitter.com/Blacktivists/status/751506269777702912</t>
  </si>
  <si>
    <t>Fri Jul 08 20:30:20 +0000 2016</t>
  </si>
  <si>
    <t>Guess how the process is going to look like…
#AltonSterling #PhilandoCastile #shooting #BlackLivesMatter https://t.co/UJR32X0rWi</t>
  </si>
  <si>
    <t>AltonSterling PhilandoCastile shooting BlackLivesMatter</t>
  </si>
  <si>
    <t>http://twitter.com/Blacktivists/status/751513773995724800/photo/1</t>
  </si>
  <si>
    <t>https://twitter.com/Blacktivists/status/751513773995724800</t>
  </si>
  <si>
    <t>Sat Jul 09 00:09:04 +0000 2016</t>
  </si>
  <si>
    <t>Police broke into Bah`s house and killed the 28y.o. mentally ill man.
https://t.co/RmFrHGRlKL
#BlackLivesMatter https://t.co/nBLCTsj8xa</t>
  </si>
  <si>
    <t>http://twitter.com/Blacktivists/status/751568819718492160/photo/1</t>
  </si>
  <si>
    <t>https://goo.gl/Sl37z8</t>
  </si>
  <si>
    <t>https://twitter.com/Blacktivists/status/751568819718492160</t>
  </si>
  <si>
    <t>Sat Jul 09 01:05:03 +0000 2016</t>
  </si>
  <si>
    <t>Subscriber asked us to post it...
"For my son, in the event the police leave you Fatherless..."
#BlackLivesMatter
https://t.co/S0dftVR0qL</t>
  </si>
  <si>
    <t>https://goo.gl/Af5AO6</t>
  </si>
  <si>
    <t>https://twitter.com/Blacktivists/status/751582906724651008</t>
  </si>
  <si>
    <t>Sat Jul 09 18:33:05 +0000 2016</t>
  </si>
  <si>
    <t>STAND TOGETHER AND FIGHT AGAINST POLICE BRUTALITY!
#blackpower 
#BlackLivesMatter https://t.co/5BDJYdXBfo</t>
  </si>
  <si>
    <t>blackpower BlackLivesMatter</t>
  </si>
  <si>
    <t>http://twitter.com/Blacktivists/status/751846652877500416/photo/1</t>
  </si>
  <si>
    <t>https://twitter.com/Blacktivists/status/751846652877500416</t>
  </si>
  <si>
    <t>Sat Jul 09 20:05:03 +0000 2016</t>
  </si>
  <si>
    <t>It`s war on Black people in America and none of us are safe from it.
#BlackLivesMatter 
#PoliceReform https://t.co/Ui0upLHxN1</t>
  </si>
  <si>
    <t>BlackLivesMatter PoliceReform</t>
  </si>
  <si>
    <t>http://twitter.com/Blacktivists/status/751869799379013632/photo/1</t>
  </si>
  <si>
    <t>https://twitter.com/Blacktivists/status/751869799379013632</t>
  </si>
  <si>
    <t>Sat Jul 09 20:35:05 +0000 2016</t>
  </si>
  <si>
    <t>Our enemies will never stop because it makes them feel superior in the eyes of their victims. #BlackLivesMatter https://t.co/Wasgek49Q5</t>
  </si>
  <si>
    <t>http://twitter.com/Blacktivists/status/751877357573582848/photo/1</t>
  </si>
  <si>
    <t>https://twitter.com/Blacktivists/status/751877357573582848</t>
  </si>
  <si>
    <t>Mon Jul 11 22:50:21 +0000 2016</t>
  </si>
  <si>
    <t>POLICE OFFICER POINTS ASSAULT WEAPON AT HUFFPOST REPORTER AND PROTESTERS
#BlackLivesMatter 
https://t.co/aIrFEDRZ7d https://t.co/HuC59pTHMF</t>
  </si>
  <si>
    <t>http://twitter.com/Blacktivists/status/752636172061577217/video/1</t>
  </si>
  <si>
    <t>https://goo.gl/EiRh7X</t>
  </si>
  <si>
    <t>&lt;a href="http://twitter.com" rel="nofollow"&gt;Twitter Web Client&lt;/a&gt;</t>
  </si>
  <si>
    <t>https://twitter.com/Blacktivists/status/752636172061577217</t>
  </si>
  <si>
    <t>Tue Jul 12 00:25:29 +0000 2016</t>
  </si>
  <si>
    <t>If you are black, you are always one step closer to being “legally” murdered.
#BlackLivesMatter
#PoliceReforms https://t.co/ROOj5RTUwW</t>
  </si>
  <si>
    <t>BlackLivesMatter PoliceReforms</t>
  </si>
  <si>
    <t>http://twitter.com/Blacktivists/status/752660112662200320/photo/1</t>
  </si>
  <si>
    <t>https://twitter.com/Blacktivists/status/752660112662200320</t>
  </si>
  <si>
    <t>Tue Jul 12 00:36:04 +0000 2016</t>
  </si>
  <si>
    <t>More facts about #PhilandoCastile case.
#BlackLivesMatter 
https://t.co/k8ZnsRY7BJ https://t.co/jLxFc4Y49I</t>
  </si>
  <si>
    <t>PhilandoCastile BlackLivesMatter</t>
  </si>
  <si>
    <t>http://twitter.com/Blacktivists/status/752662776745586688/photo/1</t>
  </si>
  <si>
    <t>https://goo.gl/iQMts1</t>
  </si>
  <si>
    <t>https://twitter.com/Blacktivists/status/752662776745586688</t>
  </si>
  <si>
    <t>Tue Jul 12 01:37:04 +0000 2016</t>
  </si>
  <si>
    <t>Wake up, Black America before this is your father, brother or son.
#BlackLivesMatter https://t.co/fLmiKA5dE2</t>
  </si>
  <si>
    <t>http://twitter.com/Blacktivists/status/752678129366208512/photo/1</t>
  </si>
  <si>
    <t>https://twitter.com/Blacktivists/status/752678129366208512</t>
  </si>
  <si>
    <t>Tue Jul 12 03:24:06 +0000 2016</t>
  </si>
  <si>
    <t>These are the same people that force us to forget about racism and slavery.
#BlackLivesMatter 
#AllLivesDidntMatter https://t.co/DIgycmZW0B</t>
  </si>
  <si>
    <t>BlackLivesMatter AllLivesDidntMatter</t>
  </si>
  <si>
    <t>http://twitter.com/Blacktivists/status/752705064964284416/photo/1</t>
  </si>
  <si>
    <t>https://twitter.com/Blacktivists/status/752705064964284416</t>
  </si>
  <si>
    <t>Tue Jul 12 18:55:08 +0000 2016</t>
  </si>
  <si>
    <t>We must respond to this terrible crime and punish those who murdered innocent.
#PhilandoCastile #BlackLivesMatter https://t.co/j1e7bf6ZPl</t>
  </si>
  <si>
    <t>http://twitter.com/Blacktivists/status/752939368218660864/photo/1</t>
  </si>
  <si>
    <t>https://twitter.com/Blacktivists/status/752939368218660864</t>
  </si>
  <si>
    <t>Tue Jul 12 19:15:06 +0000 2016</t>
  </si>
  <si>
    <t>Now the time has to come for you to join us this Saturday!
#BlackLivesMatter
https://t.co/FKBIMRf5w3 https://t.co/sr35oeqFmM</t>
  </si>
  <si>
    <t>http://twitter.com/Blacktivists/status/752944392072155136/photo/1</t>
  </si>
  <si>
    <t>https://www.facebook.com/events/1751718638376338/?active_tab=posts</t>
  </si>
  <si>
    <t>https://twitter.com/Blacktivists/status/752944392072155136</t>
  </si>
  <si>
    <t>Tue Jul 12 20:31:07 +0000 2016</t>
  </si>
  <si>
    <t>One more black man wounded after an altercation with police officers...
#BlackLivesMatter
https://t.co/G5CWpAzEwB https://t.co/fjCHntSHp4</t>
  </si>
  <si>
    <t>http://twitter.com/Blacktivists/status/752963520078110721/photo/1</t>
  </si>
  <si>
    <t>https://www.facebook.com/blacktivists/photos/a.128374344172337.1073741827.128371547505950/295949624081474/?type=3&amp;theater</t>
  </si>
  <si>
    <t>https://twitter.com/Blacktivists/status/752963520078110721</t>
  </si>
  <si>
    <t>Tue Jul 12 21:47:04 +0000 2016</t>
  </si>
  <si>
    <t>Photo of this young black woman`s arrest in Baton Rouge is very powerful.
#TuesdayMotivation #BlackLivesMatter https://t.co/AKnB1R3mi9</t>
  </si>
  <si>
    <t>TuesdayMotivation BlackLivesMatter</t>
  </si>
  <si>
    <t>http://twitter.com/Blacktivists/status/752982634167316480/photo/1</t>
  </si>
  <si>
    <t>https://twitter.com/Blacktivists/status/752982634167316480</t>
  </si>
  <si>
    <t>Wed Jul 13 03:12:04 +0000 2016</t>
  </si>
  <si>
    <t>Every time police murder an unarmed black person, they claim they were in fear for their lives.
#BlackLivesMatter https://t.co/TuZwcIPkak</t>
  </si>
  <si>
    <t>http://twitter.com/Blacktivists/status/753064424659759105/photo/1</t>
  </si>
  <si>
    <t>https://twitter.com/Blacktivists/status/753064424659759105</t>
  </si>
  <si>
    <t>Wed Jul 13 17:50:05 +0000 2016</t>
  </si>
  <si>
    <t>Come and join our protest in a memory of Sandra Bland this Saturday.
#BlackLivesMatter
https://t.co/NumcHzhWFd https://t.co/6HJnwxBHfg</t>
  </si>
  <si>
    <t>http://twitter.com/Blacktivists/status/753285383035551744/photo/1</t>
  </si>
  <si>
    <t>https://www.facebook.com/events/1751718638376338/</t>
  </si>
  <si>
    <t>https://twitter.com/Blacktivists/status/753285383035551744</t>
  </si>
  <si>
    <t>Sat Jul 16 00:33:07 +0000 2016</t>
  </si>
  <si>
    <t>What has changed since then?
#BlackLivesMatter #SandraBland
https://t.co/SLXT66S4UJ https://t.co/yIPqnzWxbf</t>
  </si>
  <si>
    <t>BlackLivesMatter SandraBland</t>
  </si>
  <si>
    <t>http://twitter.com/Blacktivists/status/754111586864881665/photo/1</t>
  </si>
  <si>
    <t>https://www.facebook.com/blacktivists/photos/a.128374344172337.1073741827.128371547505950/296395767370193/?type=3&amp;theater</t>
  </si>
  <si>
    <t>https://twitter.com/Blacktivists/status/754111586864881665</t>
  </si>
  <si>
    <t>Sat Jul 16 00:54:04 +0000 2016</t>
  </si>
  <si>
    <t>The words "I can`t breath" were again invoked after two African American men were killed by cops
#BlackLivesMatter https://t.co/50P34dAx0J</t>
  </si>
  <si>
    <t>http://twitter.com/Blacktivists/status/754116860170252288/photo/1</t>
  </si>
  <si>
    <t>https://twitter.com/Blacktivists/status/754116860170252288</t>
  </si>
  <si>
    <t>Sat Jul 16 02:20:02 +0000 2016</t>
  </si>
  <si>
    <t>2012 - not to wear hoodies
2013 - to dress in suits
2016 - they want us to dress like this
#BlackLivesMatter https://t.co/4VjQoMRLQ9</t>
  </si>
  <si>
    <t>http://twitter.com/Blacktivists/status/754138494625210368/photo/1</t>
  </si>
  <si>
    <t>https://twitter.com/Blacktivists/status/754138494625210368</t>
  </si>
  <si>
    <t>Sat Jul 16 03:06:06 +0000 2016</t>
  </si>
  <si>
    <t>I am so tired of feeling like a slave in my own country.
#BlackLivesMatter
https://t.co/NumcHzhWFd https://t.co/sA2yalrt5y</t>
  </si>
  <si>
    <t>http://twitter.com/Blacktivists/status/754150085076787200/photo/1</t>
  </si>
  <si>
    <t>https://twitter.com/Blacktivists/status/754150085076787200</t>
  </si>
  <si>
    <t>Sat Jul 16 17:40:07 +0000 2016</t>
  </si>
  <si>
    <t>We are not happy to say these words at all, trust me.
#BlackLivesMatter https://t.co/jMeDdAbePv</t>
  </si>
  <si>
    <t>http://twitter.com/Blacktivists/status/754370039017377793/photo/1</t>
  </si>
  <si>
    <t>https://twitter.com/Blacktivists/status/754370039017377793</t>
  </si>
  <si>
    <t>Sun Jul 17 01:04:05 +0000 2016</t>
  </si>
  <si>
    <t>Paula Abdullah was going home from work when she was fatally hit by Brandon Fruscella.
#BlackLivesMatter https://t.co/qLAr0yUYiA</t>
  </si>
  <si>
    <t>http://twitter.com/Blacktivists/status/754481766136635392/photo/1</t>
  </si>
  <si>
    <t>https://twitter.com/Blacktivists/status/754481766136635392</t>
  </si>
  <si>
    <t>Sun Jul 17 02:26:02 +0000 2016</t>
  </si>
  <si>
    <t>Don`t be distracted when the media tell you that blacks say Only #BlackLivesMatter. https://t.co/vONkVi27Mc</t>
  </si>
  <si>
    <t>http://twitter.com/Blacktivists/status/754502392381448192/photo/1</t>
  </si>
  <si>
    <t>https://twitter.com/Blacktivists/status/754502392381448192</t>
  </si>
  <si>
    <t>Thu Jul 21 00:00:56 +0000 2016</t>
  </si>
  <si>
    <t>Nobody really cared about “All Lives Matter” until one of us said “Black Lives Matter”
#BlackLivesMatter https://t.co/yww2gWvrdC</t>
  </si>
  <si>
    <t>http://twitter.com/Blacktivists/status/755915425322414082/photo/1</t>
  </si>
  <si>
    <t>https://twitter.com/Blacktivists/status/755915425322414082</t>
  </si>
  <si>
    <t>Thu Jul 21 21:12:05 +0000 2016</t>
  </si>
  <si>
    <t>Not "All Lives" are being simply killed because of the color of their skin. #BlackLivesMatter https://t.co/J7WNdAzZke</t>
  </si>
  <si>
    <t>http://twitter.com/Blacktivists/status/756235322812305408/photo/1</t>
  </si>
  <si>
    <t>https://twitter.com/Blacktivists/status/756235322812305408</t>
  </si>
  <si>
    <t>Thu Jul 21 21:33:07 +0000 2016</t>
  </si>
  <si>
    <t>Another cop was acquitted of wrongdoing in Freddie Gray's death...
#BlackLivesMatter https://t.co/iiwKZAkrbC</t>
  </si>
  <si>
    <t>http://twitter.com/Blacktivists/status/756240615340249088/photo/1</t>
  </si>
  <si>
    <t>https://twitter.com/Blacktivists/status/756240615340249088</t>
  </si>
  <si>
    <t>Thu Jul 21 22:12:04 +0000 2016</t>
  </si>
  <si>
    <t>Thanks guys for joining our rally in a memory of Sandra Bland last Saturday. #BlackLivesMatter #SayHerName https://t.co/a12uAaocZX</t>
  </si>
  <si>
    <t>BlackLivesMatter SayHerName</t>
  </si>
  <si>
    <t>http://twitter.com/Blacktivists/status/756250415721623552/photo/1</t>
  </si>
  <si>
    <t>https://twitter.com/Blacktivists/status/756250415721623552</t>
  </si>
  <si>
    <t>Fri Jul 22 18:20:08 +0000 2016</t>
  </si>
  <si>
    <t>Black man is a moving target and this is a horrifying fact.
#BlackLivesMatter
https://t.co/pxjVKFXECo https://t.co/5aygmzEDTY</t>
  </si>
  <si>
    <t>http://twitter.com/Blacktivists/status/756554438286815232/photo/1</t>
  </si>
  <si>
    <t>https://www.facebook.com/blacktivists/photos/a.128374344172337.1073741827.128371547505950/299815940361509/?type=3&amp;theater</t>
  </si>
  <si>
    <t>https://twitter.com/Blacktivists/status/756554438286815232</t>
  </si>
  <si>
    <t>Sun Jul 24 18:50:07 +0000 2016</t>
  </si>
  <si>
    <t>Racism marks certain people as full human, and others as more killable. #BlackLivesMatter https://t.co/KnBgZ919pE</t>
  </si>
  <si>
    <t>http://twitter.com/Blacktivists/status/757286758539079680/photo/1</t>
  </si>
  <si>
    <t>https://twitter.com/Blacktivists/status/757286758539079680</t>
  </si>
  <si>
    <t>Sun Jul 24 21:20:07 +0000 2016</t>
  </si>
  <si>
    <t>The government always turns a blind eye to what is happening to Blacks, Hispanics and Latinos. #BlackLivesMatter https://t.co/nXftvNugs2</t>
  </si>
  <si>
    <t>http://twitter.com/Blacktivists/status/757324508273356800/photo/1</t>
  </si>
  <si>
    <t>https://twitter.com/Blacktivists/status/757324508273356800</t>
  </si>
  <si>
    <t>Sun Jul 24 22:29:03 +0000 2016</t>
  </si>
  <si>
    <t>No excuses for this.
#BlackLivesMatter https://t.co/V2lp6q5vOc</t>
  </si>
  <si>
    <t>http://twitter.com/Blacktivists/status/757341855189049344/photo/1</t>
  </si>
  <si>
    <t>https://twitter.com/Blacktivists/status/757341855189049344</t>
  </si>
  <si>
    <t>Mon Jul 25 00:35:02 +0000 2016</t>
  </si>
  <si>
    <t>The shameful truth. #BlackLivesMatter https://t.co/lPMAYlEeeF</t>
  </si>
  <si>
    <t>http://twitter.com/Blacktivists/status/757373557819052032/photo/1</t>
  </si>
  <si>
    <t>https://twitter.com/Blacktivists/status/757373557819052032</t>
  </si>
  <si>
    <t>Mon Jul 25 01:35:01 +0000 2016</t>
  </si>
  <si>
    <t>Why are some Americans do not understand that where there is an injustice, there is anger? #BlackLivesMatter https://t.co/pbjInOJnfO</t>
  </si>
  <si>
    <t>http://twitter.com/Blacktivists/status/757388655337975808/photo/1</t>
  </si>
  <si>
    <t>https://twitter.com/Blacktivists/status/757388655337975808</t>
  </si>
  <si>
    <t>Thu Jul 28 18:20:10 +0000 2016</t>
  </si>
  <si>
    <t>It seems like cops have been trained to kill young black men exclusively.
#BlackLivesMatter https://t.co/ZfjMCldJIs</t>
  </si>
  <si>
    <t>http://twitter.com/Blacktivists/status/758728774259052545/photo/1</t>
  </si>
  <si>
    <t>https://twitter.com/Blacktivists/status/758728774259052545</t>
  </si>
  <si>
    <t>Sun Jul 31 18:00:13 +0000 2016</t>
  </si>
  <si>
    <t>When you great grandson has been about the #BlackLivesMatter movement.
#BLM #PowerToBlack https://t.co/NfPyuSSpxJ</t>
  </si>
  <si>
    <t>BlackLivesMatter BLM PowerToBlack</t>
  </si>
  <si>
    <t>http://twitter.com/Blacktivists/status/759810915076190208/photo/1</t>
  </si>
  <si>
    <t>https://twitter.com/Blacktivists/status/759810915076190208</t>
  </si>
  <si>
    <t>Mon Aug 01 03:14:57 +0000 2016</t>
  </si>
  <si>
    <t>@MamaB_L That's why the name #blacklivesmatter stresses racial inequality of this issue.</t>
  </si>
  <si>
    <t>blacklivesmatter</t>
  </si>
  <si>
    <t>MamaB_L</t>
  </si>
  <si>
    <t>https://twitter.com/Blacktivists/status/759950520186441733</t>
  </si>
  <si>
    <t>Mon Aug 01 18:00:14 +0000 2016</t>
  </si>
  <si>
    <t>Cops have to take responsibilities for their actions. #PoliceReform #PoliceBrutality #BlackLivesMatter https://t.co/EJQgv2u2IX</t>
  </si>
  <si>
    <t>PoliceReform PoliceBrutality BlackLivesMatter</t>
  </si>
  <si>
    <t>http://twitter.com/Blacktivists/status/760173306532077568/photo/1</t>
  </si>
  <si>
    <t>https://twitter.com/Blacktivists/status/760173306532077568</t>
  </si>
  <si>
    <t>Mon Aug 01 20:40:15 +0000 2016</t>
  </si>
  <si>
    <t>This isn't simply a matter of choice.
#BlackLivesMatter https://t.co/Vaj9Cp998a</t>
  </si>
  <si>
    <t>http://twitter.com/Blacktivists/status/760213576304898049/photo/1</t>
  </si>
  <si>
    <t>https://twitter.com/Blacktivists/status/760213576304898049</t>
  </si>
  <si>
    <t>Mon Aug 01 21:05:06 +0000 2016</t>
  </si>
  <si>
    <t>One year of prison costs more than one year at Princeton. So police just kills us instead...
#BlackLivesMatter https://t.co/inX43C8ujM</t>
  </si>
  <si>
    <t>http://twitter.com/Blacktivists/status/760219831475986433/photo/1</t>
  </si>
  <si>
    <t>https://twitter.com/Blacktivists/status/760219831475986433</t>
  </si>
  <si>
    <t>Tue Aug 02 18:40:09 +0000 2016</t>
  </si>
  <si>
    <t>Police pulled over #BlackLivesMatter activist Mercutio Southall for picking up garbage.
https://t.co/Xf543BfqcR https://t.co/T0z17MZXF5</t>
  </si>
  <si>
    <t>http://twitter.com/Blacktivists/status/760545742578528256/photo/1</t>
  </si>
  <si>
    <t>https://www.facebook.com/blacktivists/photos/a.128374344172337.1073741827.128371547505950/304735079869595/?type=3&amp;theater</t>
  </si>
  <si>
    <t>https://twitter.com/Blacktivists/status/760545742578528256</t>
  </si>
  <si>
    <t>Tue Aug 02 20:40:06 +0000 2016</t>
  </si>
  <si>
    <t>We are so tired of being constantly paranoid of blue and red lights. #BlackUnite #BlackLivesMatter https://t.co/0jlIq9IX0q</t>
  </si>
  <si>
    <t>BlackUnite BlackLivesMatter</t>
  </si>
  <si>
    <t>http://twitter.com/Blacktivists/status/760575928661487616/photo/1</t>
  </si>
  <si>
    <t>https://twitter.com/Blacktivists/status/760575928661487616</t>
  </si>
  <si>
    <t>Wed Aug 03 00:05:06 +0000 2016</t>
  </si>
  <si>
    <t>Parole board may decide to free the man who killed 4 black children. #BlackLivesMatter https://t.co/6Ccn272ONQ</t>
  </si>
  <si>
    <t>http://twitter.com/Blacktivists/status/760627516356734976/photo/1</t>
  </si>
  <si>
    <t>https://twitter.com/Blacktivists/status/760627516356734976</t>
  </si>
  <si>
    <t>Wed Aug 03 18:00:12 +0000 2016</t>
  </si>
  <si>
    <t>Black boys are usually viewed as older, less innocent than whites. #BlackLivesMatter https://t.co/fkLeTOLTA0</t>
  </si>
  <si>
    <t>http://twitter.com/Blacktivists/status/760898074709340160/photo/1</t>
  </si>
  <si>
    <t>https://twitter.com/Blacktivists/status/760898074709340160</t>
  </si>
  <si>
    <t>Wed Aug 03 20:00:23 +0000 2016</t>
  </si>
  <si>
    <t>Since Katrina we have seen how the government operates in the interests of mostly white rich.
#BlackLivesMatter https://t.co/LXQAxpL5Xd</t>
  </si>
  <si>
    <t>http://twitter.com/Blacktivists/status/760928321303556096/photo/1</t>
  </si>
  <si>
    <t>https://twitter.com/Blacktivists/status/760928321303556096</t>
  </si>
  <si>
    <t>Thu Aug 04 19:40:03 +0000 2016</t>
  </si>
  <si>
    <t>Jails and prisons run by mega-corporations have turned into a cash cow for big business. #BlackLivesMatter https://t.co/5xKZwsChQA</t>
  </si>
  <si>
    <t>http://twitter.com/Blacktivists/status/761285592004956160/photo/1</t>
  </si>
  <si>
    <t>https://twitter.com/Blacktivists/status/761285592004956160</t>
  </si>
  <si>
    <t>Thu Aug 04 20:00:06 +0000 2016</t>
  </si>
  <si>
    <t>Or may be because we are better human beings? #BlackLivesMatter #BlackUnite https://t.co/13kRi7CS9b</t>
  </si>
  <si>
    <t>BlackLivesMatter BlackUnite</t>
  </si>
  <si>
    <t>http://twitter.com/Blacktivists/status/761290636666384384/photo/1</t>
  </si>
  <si>
    <t>https://twitter.com/Blacktivists/status/761290636666384384</t>
  </si>
  <si>
    <t>Fri Aug 05 22:49:26 +0000 2016</t>
  </si>
  <si>
    <t>Gaines said her son that cops will “try to fight her and her son needs to record the incident.” #BlackLivesMatter https://t.co/lfRyCzp8a7</t>
  </si>
  <si>
    <t>http://twitter.com/Blacktivists/status/761695636785885187/video/1</t>
  </si>
  <si>
    <t>https://twitter.com/Blacktivists/status/761695636785885187</t>
  </si>
  <si>
    <t>Fri Aug 05 22:54:57 +0000 2016</t>
  </si>
  <si>
    <t>If Black Lives Really Mattered...
#BlackPower #BlackLivesMatter https://t.co/THawlHE4yi</t>
  </si>
  <si>
    <t>BlackPower BlackLivesMatter</t>
  </si>
  <si>
    <t>http://twitter.com/Blacktivists/status/761697026279178244/video/1</t>
  </si>
  <si>
    <t>https://twitter.com/Blacktivists/status/761697026279178244</t>
  </si>
  <si>
    <t>Sun Aug 07 19:00:23 +0000 2016</t>
  </si>
  <si>
    <t>The system that doesn't value black lives can never truly value the lives of others. #BlackLivesMatter https://t.co/FNWUdMze2D</t>
  </si>
  <si>
    <t>http://twitter.com/Blacktivists/status/762362773468622848/photo/1</t>
  </si>
  <si>
    <t>https://twitter.com/Blacktivists/status/762362773468622848</t>
  </si>
  <si>
    <t>Sun Aug 07 21:00:16 +0000 2016</t>
  </si>
  <si>
    <t>You don`t have to hate a police to admit police violence is a serious problem.
#BlackLivesMatter #BlackUnite https://t.co/7hRqDaMBc5</t>
  </si>
  <si>
    <t>http://twitter.com/Blacktivists/status/762392942728269824/photo/1</t>
  </si>
  <si>
    <t>https://twitter.com/Blacktivists/status/762392942728269824</t>
  </si>
  <si>
    <t>Mon Aug 08 18:48:02 +0000 2016</t>
  </si>
  <si>
    <t>Whether she was mentally unstable or not, cops shot her and her 5yo son. #NoJusticeNoPeace #BlackLivesMatter https://t.co/ijfrkQnhTQ</t>
  </si>
  <si>
    <t>NoJusticeNoPeace BlackLivesMatter</t>
  </si>
  <si>
    <t>http://twitter.com/Blacktivists/status/762722050829983744/photo/1</t>
  </si>
  <si>
    <t>https://twitter.com/Blacktivists/status/762722050829983744</t>
  </si>
  <si>
    <t>Mon Aug 08 19:00:09 +0000 2016</t>
  </si>
  <si>
    <t>These types of things should never be happening in a developed country.
#BlackLivesMatter https://t.co/cvUUgWjTPf</t>
  </si>
  <si>
    <t>http://twitter.com/Blacktivists/status/762725099103412224/photo/1</t>
  </si>
  <si>
    <t>https://twitter.com/Blacktivists/status/762725099103412224</t>
  </si>
  <si>
    <t>Tue Aug 09 19:39:30 +0000 2016</t>
  </si>
  <si>
    <t>Two years ago, #MikeBrown `s death at the hands of police officers pushed #BlackLivesMatter into a movement. https://t.co/Yu6AwiuzrQ</t>
  </si>
  <si>
    <t>MikeBrown BlackLivesMatter</t>
  </si>
  <si>
    <t>http://twitter.com/Blacktivists/status/763097390442225664/photo/1</t>
  </si>
  <si>
    <t>https://twitter.com/Blacktivists/status/763097390442225664</t>
  </si>
  <si>
    <t>Tue Aug 09 22:00:23 +0000 2016</t>
  </si>
  <si>
    <t>The city of Baltimore is famous for unsolved police murders. #FreddieGray #BlackLivesMatter https://t.co/Z0h8CVxRme</t>
  </si>
  <si>
    <t>FreddieGray BlackLivesMatter</t>
  </si>
  <si>
    <t>http://twitter.com/Blacktivists/status/763132845304913920/photo/1</t>
  </si>
  <si>
    <t>https://twitter.com/Blacktivists/status/763132845304913920</t>
  </si>
  <si>
    <t>Wed Aug 10 18:20:05 +0000 2016</t>
  </si>
  <si>
    <t>They are always good guys, but everyone else is potentially bad. #BlackLivesMatter #JusticeOrElse https://t.co/bn8vSpNNb4</t>
  </si>
  <si>
    <t>BlackLivesMatter JusticeOrElse</t>
  </si>
  <si>
    <t>http://twitter.com/Blacktivists/status/763439794949017600/photo/1</t>
  </si>
  <si>
    <t>https://twitter.com/Blacktivists/status/763439794949017600</t>
  </si>
  <si>
    <t>Wed Aug 10 19:30:12 +0000 2016</t>
  </si>
  <si>
    <t>Cops are always justified in using force against black people. #BlackLivesMatter https://t.co/wjDyijeECY</t>
  </si>
  <si>
    <t>http://twitter.com/Blacktivists/status/763457438662078464/photo/1</t>
  </si>
  <si>
    <t>https://twitter.com/Blacktivists/status/763457438662078464</t>
  </si>
  <si>
    <t>Thu Aug 11 18:00:10 +0000 2016</t>
  </si>
  <si>
    <t>Was it really about traffic/parking violations or lack of police training? #KorrynGaines #BlackLivesMatter https://t.co/RKOjz1Fqa4</t>
  </si>
  <si>
    <t>KorrynGaines BlackLivesMatter</t>
  </si>
  <si>
    <t>http://twitter.com/Blacktivists/status/763797169706979328/photo/1</t>
  </si>
  <si>
    <t>https://twitter.com/Blacktivists/status/763797169706979328</t>
  </si>
  <si>
    <t>Thu Aug 11 18:20:08 +0000 2016</t>
  </si>
  <si>
    <t>We must admit, the debt is owed and it must be paid. #BlackLivesMatter https://t.co/mJzvQJzwv8</t>
  </si>
  <si>
    <t>http://twitter.com/Blacktivists/status/763802195909160960/photo/1</t>
  </si>
  <si>
    <t>https://twitter.com/Blacktivists/status/763802195909160960</t>
  </si>
  <si>
    <t>Thu Aug 11 19:00:13 +0000 2016</t>
  </si>
  <si>
    <t>If a race has no history it`s stand in danger of reinforcing anti-blackness or being exterminated #BlackLivesMatter https://t.co/X4z2b6QxuQ</t>
  </si>
  <si>
    <t>http://twitter.com/Blacktivists/status/763812280161099776/photo/1</t>
  </si>
  <si>
    <t>https://twitter.com/Blacktivists/status/763812280161099776</t>
  </si>
  <si>
    <t>Thu Aug 18 00:45:29 +0000 2016</t>
  </si>
  <si>
    <t>Now you wonder why black people do not support the law enforcement officers. #BlackLivesMatter #PoliceBrutality https://t.co/LIOgoZ1eTt</t>
  </si>
  <si>
    <t>BlackLivesMatter PoliceBrutality</t>
  </si>
  <si>
    <t>https://twitter.com/Blacktivists/status/766073498297049088/video/1</t>
  </si>
  <si>
    <t>https://twitter.com/Blacktivists/status/766073498297049088</t>
  </si>
  <si>
    <t>Thu Aug 18 19:00:17 +0000 2016</t>
  </si>
  <si>
    <t>The Cleveland gazebo where cop fatally shot Rice will become a symbol of the #BlackLivesMatter mvmnt. #NoJustice https://t.co/rmSEZMBcHe</t>
  </si>
  <si>
    <t>BlackLivesMatter NoJustice</t>
  </si>
  <si>
    <t>http://twitter.com/Blacktivists/status/766349013356388352/photo/1</t>
  </si>
  <si>
    <t>https://twitter.com/Blacktivists/status/766349013356388352</t>
  </si>
  <si>
    <t>Fri Aug 19 19:30:11 +0000 2016</t>
  </si>
  <si>
    <t>We, do not need anyone`s sympathy. But we need the government and the police to respect our lives #BlackLivesMatter https://t.co/jiJVzmSqTF</t>
  </si>
  <si>
    <t>https://twitter.com/Blacktivists/status/766718924821975040/photo/1</t>
  </si>
  <si>
    <t>https://twitter.com/Blacktivists/status/766718924821975040</t>
  </si>
  <si>
    <t>Tue Aug 23 19:59:44 +0000 2016</t>
  </si>
  <si>
    <t>Big thanks to the Blacktivist, Passport Louis, for this powerful video about police brutality #BlackLivesMatter https://t.co/7Wbs6ImxoB</t>
  </si>
  <si>
    <t>https://twitter.com/Blacktivists/status/768175913976594432/video/1</t>
  </si>
  <si>
    <t>https://twitter.com/Blacktivists/status/768175913976594432</t>
  </si>
  <si>
    <t>Tue Aug 23 23:00:51 +0000 2016</t>
  </si>
  <si>
    <t>Replace police brutality with justice, please #BlackLivesMatter https://t.co/F999M9LxYk</t>
  </si>
  <si>
    <t>https://twitter.com/Blacktivists/status/768221493197086720/photo/1</t>
  </si>
  <si>
    <t>https://twitter.com/Blacktivists/status/768221493197086720</t>
  </si>
  <si>
    <t>Thu Aug 25 21:56:21 +0000 2016</t>
  </si>
  <si>
    <t>Police misconduct against blacks has become a fixture of the news cycle. #BlackLivesMatter https://t.co/Kc72WihVBv</t>
  </si>
  <si>
    <t>https://twitter.com/Blacktivists/status/768930038745960448/photo/1</t>
  </si>
  <si>
    <t>https://twitter.com/Blacktivists/status/768930038745960448</t>
  </si>
  <si>
    <t>Sat Aug 27 19:30:06 +0000 2016</t>
  </si>
  <si>
    <t>Show me in American history where black lives really mattered. #BlackLivesMatter https://t.co/fuO0L6YYg1</t>
  </si>
  <si>
    <t>https://twitter.com/Blacktivists/status/769618008226435072/photo/1</t>
  </si>
  <si>
    <t>https://twitter.com/Blacktivists/status/769618008226435072</t>
  </si>
  <si>
    <t>Mon Aug 29 23:19:27 +0000 2016</t>
  </si>
  <si>
    <t>That just made me nauseous. It seems like this cop enjoyed assaulting a child. #BlackLivesMatter https://t.co/5XHEqakO7T</t>
  </si>
  <si>
    <t>https://twitter.com/Blacktivists/status/770400501947068417/video/1</t>
  </si>
  <si>
    <t>https://twitter.com/Blacktivists/status/770400501947068417</t>
  </si>
  <si>
    <t>Tue Aug 30 19:30:11 +0000 2016</t>
  </si>
  <si>
    <t>The artists` use of cardboard examines the weight of the black body in the age of the #BlackLivesMatter Movement https://t.co/bs6RFVwmnW</t>
  </si>
  <si>
    <t>https://twitter.com/Blacktivists/status/770705193994293248/photo/1</t>
  </si>
  <si>
    <t>https://twitter.com/Blacktivists/status/770705193994293248</t>
  </si>
  <si>
    <t>Sat Sep 03 17:30:18 +0000 2016</t>
  </si>
  <si>
    <t>Police officers legally hunting us down just as they were two ages ago. #BlackLivesMatter https://t.co/ZLKMvFfrfv</t>
  </si>
  <si>
    <t>https://twitter.com/Blacktivists/status/772124573126885378/photo/1</t>
  </si>
  <si>
    <t>https://twitter.com/Blacktivists/status/772124573126885378</t>
  </si>
  <si>
    <t>Sun Sep 04 20:30:08 +0000 2016</t>
  </si>
  <si>
    <t>There is no evidence, no witnesses, just the word of a woman. #BlackLivesMatter #BlackPower https://t.co/bFxCKNixJO</t>
  </si>
  <si>
    <t>https://twitter.com/Blacktivists/status/772532216458989569/photo/1</t>
  </si>
  <si>
    <t>https://twitter.com/Blacktivists/status/772532216458989569</t>
  </si>
  <si>
    <t>Wed Sep 07 20:05:09 +0000 2016</t>
  </si>
  <si>
    <t>Will we save our children from meeting the same disaster? #BlackLivesMatter https://t.co/bv7qZFH539</t>
  </si>
  <si>
    <t>https://twitter.com/Blacktivists/status/773613093326839808/photo/1</t>
  </si>
  <si>
    <t>https://twitter.com/Blacktivists/status/773613093326839808</t>
  </si>
  <si>
    <t>Thu Sep 08 20:37:04 +0000 2016</t>
  </si>
  <si>
    <t>A cop was caught during a rally for #BlackResistanceMarch held in solidarity with the #BlackLivesMatter movement. https://t.co/er6MoXcDTE</t>
  </si>
  <si>
    <t>BlackResistanceMarch BlackLivesMatter</t>
  </si>
  <si>
    <t>https://twitter.com/Blacktivists/status/773983514844733440/photo/1</t>
  </si>
  <si>
    <t>https://twitter.com/Blacktivists/status/773983514844733440</t>
  </si>
  <si>
    <t>BlackPower</t>
  </si>
  <si>
    <t>PoliceReform</t>
  </si>
  <si>
    <t>SandraBland</t>
  </si>
  <si>
    <t>AltonSterling</t>
  </si>
  <si>
    <t>PhilandoCastile</t>
  </si>
  <si>
    <t>shooting</t>
  </si>
  <si>
    <t>blackpower</t>
  </si>
  <si>
    <t>PoliceReforms</t>
  </si>
  <si>
    <t>AllLivesDidntMatter</t>
  </si>
  <si>
    <t>TuesdayMotivation</t>
  </si>
  <si>
    <t>SayHerName</t>
  </si>
  <si>
    <t>BLM</t>
  </si>
  <si>
    <t>PowerToBlack</t>
  </si>
  <si>
    <t>PoliceBrutality</t>
  </si>
  <si>
    <t>BlackUnite</t>
  </si>
  <si>
    <t>NoJusticeNoPeace</t>
  </si>
  <si>
    <t>MikeBrown</t>
  </si>
  <si>
    <t>FreddieGray</t>
  </si>
  <si>
    <t>JusticeOrElse</t>
  </si>
  <si>
    <t>KorrynGaines</t>
  </si>
  <si>
    <t>NoJustice</t>
  </si>
  <si>
    <t>BlackResistanceMarch</t>
  </si>
  <si>
    <t>Tweet</t>
  </si>
  <si>
    <t>keyword</t>
  </si>
  <si>
    <t>Length</t>
  </si>
  <si>
    <t>people/groups/movements</t>
  </si>
  <si>
    <t>mean</t>
  </si>
  <si>
    <t xml:space="preserve">min </t>
  </si>
  <si>
    <t>max</t>
  </si>
  <si>
    <t>Baton Rouge police shooting</t>
  </si>
  <si>
    <t>statement</t>
  </si>
  <si>
    <t>event promotion</t>
  </si>
  <si>
    <t>responding</t>
  </si>
  <si>
    <t>links?</t>
  </si>
  <si>
    <t>media?</t>
  </si>
  <si>
    <t>Shortened URL</t>
  </si>
  <si>
    <t>Expanded URL</t>
  </si>
  <si>
    <t>https://www.facebook.com/blacktivists/photos/a.128374344172337.1073741827.128371547505950/290792234597213/?type=3&amp;theater</t>
  </si>
  <si>
    <t>https://www.facebook.com/blacktivists/photos/a.128374344172337.1073741827.128371547505950/290841644592272/?type=3</t>
  </si>
  <si>
    <t>https://www.facebook.com/blacktivists/photos/a.128374344172337.1073741827.128371547505950/292953887714381/?type=3&amp;theater</t>
  </si>
  <si>
    <t>https://www.facebook.com/blacktivists/photos/a.128374344172337.1073741827.128371547505950/293372807672489/?type=3&amp;theater</t>
  </si>
  <si>
    <t>https://www.facebook.com/blacktivists/photos/a.128374344172337.1073741827.128371547505950/293833110959792/?type=3&amp;theater</t>
  </si>
  <si>
    <t>https://www.facebook.com/blacktivists/photos/a.128374344172337.1073741827.128371547505950/293441207665649/?type=3&amp;theater</t>
  </si>
  <si>
    <t>https://www.facebook.com/blacktivists/posts/293845137625256</t>
  </si>
  <si>
    <t>https://www.facebook.com/blacktivists/videos/295593284117108/</t>
  </si>
  <si>
    <t>https://www.facebook.com/blacktivists/photos/a.128374344172337.1073741827.128371547505950/294310654245371/?type=3&amp;theater</t>
  </si>
  <si>
    <t>court outcome</t>
  </si>
  <si>
    <t>Dylan Roof</t>
  </si>
  <si>
    <t>police violence incident</t>
  </si>
  <si>
    <t>Alton Sterling</t>
  </si>
  <si>
    <t>Jahmi-El Cuffee</t>
  </si>
  <si>
    <t>Delrawn Small</t>
  </si>
  <si>
    <t>Sandra Bland</t>
  </si>
  <si>
    <t>Philando Castile</t>
  </si>
  <si>
    <t>Mercutio Southall</t>
  </si>
  <si>
    <t>India Beaty or India Kager</t>
  </si>
  <si>
    <t>Alton Sterling and Philandro Castile</t>
  </si>
  <si>
    <t>Ieshia Evans</t>
  </si>
  <si>
    <t>praising an individual</t>
  </si>
  <si>
    <t>Passport Louis</t>
  </si>
  <si>
    <t>consoling a community</t>
  </si>
  <si>
    <t>Tamir Rice</t>
  </si>
  <si>
    <t>Korryn Gaines</t>
  </si>
  <si>
    <t>Freddie Gray</t>
  </si>
  <si>
    <t>Thomas Edwin Blanton Jr.</t>
  </si>
  <si>
    <t>Paula Abdullah</t>
  </si>
  <si>
    <t>Michael Brown</t>
  </si>
  <si>
    <t>Emmett Till</t>
  </si>
  <si>
    <t>posting news org story</t>
  </si>
  <si>
    <t>Date</t>
  </si>
  <si>
    <t>Week No.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</si>
  <si>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</si>
  <si>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</si>
  <si>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</si>
  <si>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</si>
  <si>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</si>
  <si>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</si>
  <si>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</si>
  <si>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</si>
  <si>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</si>
  <si>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</si>
  <si>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</si>
  <si>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</si>
  <si>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</si>
  <si>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</si>
  <si>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</si>
  <si>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</si>
  <si>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</si>
  <si>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</si>
  <si>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</si>
  <si>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incident anniversary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</si>
</sst>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1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'tweets by week'!$E$2:$E$20</c:f>
              <c:strCache>
                <c:ptCount val="19"/>
                <c:pt idx="0">
                  <c:v>Week 19</c:v>
                </c:pt>
                <c:pt idx="1">
                  <c:v>Week 20</c:v>
                </c:pt>
                <c:pt idx="2">
                  <c:v>Week 21</c:v>
                </c:pt>
                <c:pt idx="3">
                  <c:v>Week 22</c:v>
                </c:pt>
                <c:pt idx="4">
                  <c:v>Week 23</c:v>
                </c:pt>
                <c:pt idx="5">
                  <c:v>Week 24</c:v>
                </c:pt>
                <c:pt idx="6">
                  <c:v>Week 25</c:v>
                </c:pt>
                <c:pt idx="7">
                  <c:v>Week 26</c:v>
                </c:pt>
                <c:pt idx="8">
                  <c:v>Week 27</c:v>
                </c:pt>
                <c:pt idx="9">
                  <c:v>Week 28</c:v>
                </c:pt>
                <c:pt idx="10">
                  <c:v>Week 29</c:v>
                </c:pt>
                <c:pt idx="11">
                  <c:v>Week 30</c:v>
                </c:pt>
                <c:pt idx="12">
                  <c:v>Week 31</c:v>
                </c:pt>
                <c:pt idx="13">
                  <c:v>Week 32</c:v>
                </c:pt>
                <c:pt idx="14">
                  <c:v>Week 33</c:v>
                </c:pt>
                <c:pt idx="15">
                  <c:v>Week 34</c:v>
                </c:pt>
                <c:pt idx="16">
                  <c:v>Week 35</c:v>
                </c:pt>
                <c:pt idx="17">
                  <c:v>Week 36</c:v>
                </c:pt>
                <c:pt idx="18">
                  <c:v>Week 37</c:v>
                </c:pt>
              </c:strCache>
            </c:strRef>
          </c:cat>
          <c:val>
            <c:numRef>
              <c:f>'tweets by week'!$F$2:$F$20</c:f>
              <c:numCache>
                <c:formatCode>General</c:formatCode>
                <c:ptCount val="19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15</c:v>
                </c:pt>
                <c:pt idx="10">
                  <c:v>18</c:v>
                </c:pt>
                <c:pt idx="11">
                  <c:v>8</c:v>
                </c:pt>
                <c:pt idx="12">
                  <c:v>4</c:v>
                </c:pt>
                <c:pt idx="13">
                  <c:v>15</c:v>
                </c:pt>
                <c:pt idx="14">
                  <c:v>9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9-AB44-9233-172992BDC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5904495"/>
        <c:axId val="2115906127"/>
      </c:barChart>
      <c:catAx>
        <c:axId val="211590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6127"/>
        <c:crosses val="autoZero"/>
        <c:auto val="1"/>
        <c:lblAlgn val="ctr"/>
        <c:lblOffset val="100"/>
        <c:noMultiLvlLbl val="0"/>
      </c:catAx>
      <c:valAx>
        <c:axId val="211590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904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798285</xdr:colOff>
      <xdr:row>2</xdr:row>
      <xdr:rowOff>2721</xdr:rowOff>
    </xdr:from>
    <xdr:to>
      <xdr:col>20</xdr:col>
      <xdr:colOff>145143</xdr:colOff>
      <xdr:row>37</xdr:row>
      <xdr:rowOff>81643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7AB114-A6E5-7243-A9B4-0666AD964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alentina Neblitt-Jones" id="{0D88BF69-A8A3-DB47-BEA8-0E8BB8C64738}" userId="S::vneblitt@neblittjones.onmicrosoft.com::ec1c26d2-1245-4e8c-b17b-701b1932701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5" dT="2020-11-15T23:00:37.97" personId="{0D88BF69-A8A3-DB47-BEA8-0E8BB8C64738}" id="{AD0C8FB0-0EFD-DD4F-82CF-A56A612CC4E0}">
    <text>https://www.teenvogue.com/story/black-woman-killed-virginia-police-holding-fake-gun</text>
  </threadedComment>
  <threadedComment ref="C5" dT="2020-11-15T23:02:00.09" personId="{0D88BF69-A8A3-DB47-BEA8-0E8BB8C64738}" id="{D1F057C8-5F50-2241-B713-F018AB05E75C}" parentId="{AD0C8FB0-0EFD-DD4F-82CF-A56A612CC4E0}">
    <text>https://www.pilotonline.com/news/crime/article_3e3719fa-aa2d-11e8-8ba0-27cf6a43763b.html</text>
  </threadedComment>
  <threadedComment ref="C7" dT="2020-11-15T22:37:15.35" personId="{0D88BF69-A8A3-DB47-BEA8-0E8BB8C64738}" id="{7F88C2C3-8EBA-D54F-AFBB-7E4B7927A938}">
    <text>https://www.nydailynews.com/new-york/stomped-suspect-not-resign-nypd-article-1.2692864</text>
  </threadedComment>
  <threadedComment ref="C12" dT="2020-11-15T22:48:29.16" personId="{0D88BF69-A8A3-DB47-BEA8-0E8BB8C64738}" id="{F6847092-193A-1C46-8040-424C727419C5}">
    <text>https://www.nydailynews.com/new-york/brooklyn/off-duty-shoots-man-dead-road-rage-incident-brooklyn-article-1.2698074</text>
  </threadedComment>
  <threadedComment ref="C20" dT="2020-11-15T22:51:37.92" personId="{0D88BF69-A8A3-DB47-BEA8-0E8BB8C64738}" id="{4D3628D8-C1C0-5749-B5F9-8F89D08E4451}">
    <text>https://www.nydailynews.com/new-york/family-mohamed-bah-awarded-2-21m-police-shooting-death-article-1.3632734</text>
  </threadedComment>
  <threadedComment ref="C21" dT="2020-11-15T22:46:18.71" personId="{0D88BF69-A8A3-DB47-BEA8-0E8BB8C64738}" id="{28A0A3AB-B36E-7343-9EC2-9FA90BE18722}">
    <text>https://bossip.com/1330821/for-my-son-in-the-event-the-police-leave-you-fatherless/</text>
  </threadedComment>
  <threadedComment ref="C25" dT="2020-11-16T00:33:00.07" personId="{0D88BF69-A8A3-DB47-BEA8-0E8BB8C64738}" id="{F90D4907-9616-D74A-807C-4124EE24C203}">
    <text>https://www.huffpost.com/entry/baton-rouge-assault-weapon-huffpost-reporter-protesters_n_5782415be4b0c590f7e9b48e</text>
  </threadedComment>
  <threadedComment ref="C33" dT="2020-11-15T23:06:32.00" personId="{0D88BF69-A8A3-DB47-BEA8-0E8BB8C64738}" id="{EDF29CF0-4701-DA46-B18D-160580B71D26}">
    <text>https://en.wikipedia.org/wiki/Taking_a_Stand_in_Baton_Rouge</text>
  </threadedComment>
  <threadedComment ref="C41" dT="2020-11-15T23:23:55.04" personId="{0D88BF69-A8A3-DB47-BEA8-0E8BB8C64738}" id="{46F5C9C0-A234-3F49-BDBA-6845D94EE078}">
    <text>https://www.jacksonville.com/article/20140925/NEWS/801249849</text>
  </threadedComment>
  <threadedComment ref="C47" dT="2020-11-15T22:53:11.84" personId="{0D88BF69-A8A3-DB47-BEA8-0E8BB8C64738}" id="{F52FD4E3-8EF4-9641-9147-FCF7F709D786}">
    <text>https://www.huffpost.com/entry/a-black-man-is-a-moving-t_b_10967692</text>
  </threadedComment>
  <threadedComment ref="C59" dT="2020-11-15T20:08:33.40" personId="{0D88BF69-A8A3-DB47-BEA8-0E8BB8C64738}" id="{FB6300AC-0106-424A-A8EB-0BB16919A277}">
    <text>https://www.al.com/news/birmingham/2016/07/fairfield_police_stop_black_li.html</text>
  </threadedComment>
  <threadedComment ref="C61" dT="2020-11-15T23:35:07.13" personId="{0D88BF69-A8A3-DB47-BEA8-0E8BB8C64738}" id="{FC99D2F1-9C29-3244-B7CA-E42915D8A825}">
    <text>https://www.nydailynews.com/news/national/kkk-member-killed-4-girls-1963-bombing-parole-article-1.2732166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099C0-8533-904F-B304-8E66EBB75328}">
  <dimension ref="A1:AF91"/>
  <sheetViews>
    <sheetView zoomScale="140" zoomScaleNormal="140" workbookViewId="0">
      <pane ySplit="1" topLeftCell="A29" activePane="bottomLeft" state="frozen"/>
      <selection activeCell="D1" sqref="D1"/>
      <selection pane="bottomLeft" activeCell="A73" sqref="A73"/>
    </sheetView>
  </sheetViews>
  <sheetFormatPr baseColWidth="10" defaultRowHeight="16" x14ac:dyDescent="0.2"/>
  <cols>
    <col min="1" max="1" width="30.83203125" style="3" bestFit="1" customWidth="1"/>
    <col min="2" max="2" width="133.6640625" style="3" bestFit="1" customWidth="1"/>
    <col min="3" max="3" width="48.33203125" style="3" bestFit="1" customWidth="1"/>
    <col min="4" max="4" width="62.5" style="3" bestFit="1" customWidth="1"/>
    <col min="5" max="5" width="121.1640625" style="3" bestFit="1" customWidth="1"/>
    <col min="6" max="7" width="10.83203125" style="3"/>
    <col min="8" max="10" width="10.83203125" style="3" customWidth="1"/>
    <col min="11" max="12" width="10.83203125" style="3"/>
    <col min="13" max="16" width="10.83203125" style="3" customWidth="1"/>
    <col min="17" max="18" width="10.83203125" style="3"/>
    <col min="19" max="19" width="29.1640625" style="3" bestFit="1" customWidth="1"/>
    <col min="20" max="27" width="10.83203125" style="3" customWidth="1"/>
    <col min="28" max="28" width="10.83203125" style="3"/>
    <col min="29" max="29" width="10.83203125" style="3" customWidth="1"/>
    <col min="30" max="30" width="19.6640625" style="3" customWidth="1"/>
    <col min="31" max="31" width="10.83203125" style="3"/>
    <col min="32" max="32" width="12.5" style="3" bestFit="1" customWidth="1"/>
    <col min="33" max="16384" width="10.83203125" style="3"/>
  </cols>
  <sheetData>
    <row r="1" spans="1:32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</row>
    <row r="2" spans="1:32" x14ac:dyDescent="0.2">
      <c r="A2" s="3" t="s">
        <v>32</v>
      </c>
      <c r="B2" s="3" t="s">
        <v>33</v>
      </c>
      <c r="C2" s="3" t="s">
        <v>34</v>
      </c>
      <c r="D2" s="3" t="s">
        <v>35</v>
      </c>
      <c r="F2" s="3">
        <v>0</v>
      </c>
      <c r="G2" s="3">
        <v>7.2883428865792397E+17</v>
      </c>
      <c r="K2" s="3" t="s">
        <v>36</v>
      </c>
      <c r="M2" s="3" t="b">
        <v>0</v>
      </c>
      <c r="N2" s="3">
        <v>0</v>
      </c>
      <c r="Q2" s="3" t="s">
        <v>37</v>
      </c>
      <c r="R2" s="3" t="s">
        <v>38</v>
      </c>
      <c r="S2" s="3" t="s">
        <v>39</v>
      </c>
      <c r="T2" s="3" t="s">
        <v>40</v>
      </c>
      <c r="U2" s="3" t="b">
        <v>0</v>
      </c>
      <c r="V2" s="3" t="s">
        <v>41</v>
      </c>
      <c r="W2" s="3">
        <v>1</v>
      </c>
      <c r="X2" s="3">
        <v>765</v>
      </c>
      <c r="Y2" s="3">
        <v>2763</v>
      </c>
      <c r="Z2" s="3">
        <v>16</v>
      </c>
      <c r="AB2" s="3" t="s">
        <v>42</v>
      </c>
      <c r="AC2" s="3">
        <v>130</v>
      </c>
      <c r="AD2" s="3" t="s">
        <v>43</v>
      </c>
      <c r="AF2" s="3" t="b">
        <v>0</v>
      </c>
    </row>
    <row r="3" spans="1:32" x14ac:dyDescent="0.2">
      <c r="A3" s="3" t="s">
        <v>44</v>
      </c>
      <c r="B3" s="3" t="s">
        <v>45</v>
      </c>
      <c r="C3" s="3" t="s">
        <v>34</v>
      </c>
      <c r="D3" s="3" t="s">
        <v>46</v>
      </c>
      <c r="F3" s="3">
        <v>0</v>
      </c>
      <c r="G3" s="3">
        <v>7.2885699960612403E+17</v>
      </c>
      <c r="K3" s="3" t="s">
        <v>36</v>
      </c>
      <c r="M3" s="3" t="b">
        <v>0</v>
      </c>
      <c r="N3" s="3">
        <v>0</v>
      </c>
      <c r="Q3" s="3" t="s">
        <v>37</v>
      </c>
      <c r="R3" s="3" t="s">
        <v>47</v>
      </c>
      <c r="S3" s="3" t="s">
        <v>39</v>
      </c>
      <c r="T3" s="3" t="s">
        <v>40</v>
      </c>
      <c r="U3" s="3" t="b">
        <v>0</v>
      </c>
      <c r="V3" s="3" t="s">
        <v>41</v>
      </c>
      <c r="W3" s="3">
        <v>1</v>
      </c>
      <c r="X3" s="3">
        <v>769</v>
      </c>
      <c r="Y3" s="3">
        <v>2763</v>
      </c>
      <c r="Z3" s="3">
        <v>16</v>
      </c>
      <c r="AB3" s="3" t="s">
        <v>42</v>
      </c>
      <c r="AC3" s="3">
        <v>134</v>
      </c>
      <c r="AD3" s="3" t="s">
        <v>43</v>
      </c>
      <c r="AF3" s="3" t="b">
        <v>0</v>
      </c>
    </row>
    <row r="4" spans="1:32" x14ac:dyDescent="0.2">
      <c r="A4" s="3" t="s">
        <v>48</v>
      </c>
      <c r="B4" s="3" t="s">
        <v>49</v>
      </c>
      <c r="C4" s="3" t="s">
        <v>34</v>
      </c>
      <c r="D4" s="3" t="s">
        <v>50</v>
      </c>
      <c r="F4" s="3">
        <v>0</v>
      </c>
      <c r="G4" s="3">
        <v>7.3193729975625306E+17</v>
      </c>
      <c r="K4" s="3" t="s">
        <v>36</v>
      </c>
      <c r="M4" s="3" t="b">
        <v>0</v>
      </c>
      <c r="N4" s="3">
        <v>0</v>
      </c>
      <c r="Q4" s="3" t="s">
        <v>37</v>
      </c>
      <c r="R4" s="3" t="s">
        <v>51</v>
      </c>
      <c r="S4" s="3" t="s">
        <v>39</v>
      </c>
      <c r="T4" s="3" t="s">
        <v>40</v>
      </c>
      <c r="U4" s="3" t="b">
        <v>0</v>
      </c>
      <c r="V4" s="3" t="s">
        <v>41</v>
      </c>
      <c r="W4" s="3">
        <v>1</v>
      </c>
      <c r="X4" s="3">
        <v>910</v>
      </c>
      <c r="Y4" s="3">
        <v>2308</v>
      </c>
      <c r="Z4" s="3">
        <v>15</v>
      </c>
      <c r="AB4" s="3" t="s">
        <v>42</v>
      </c>
      <c r="AC4" s="3">
        <v>207</v>
      </c>
      <c r="AD4" s="3" t="s">
        <v>43</v>
      </c>
      <c r="AF4" s="3" t="b">
        <v>0</v>
      </c>
    </row>
    <row r="5" spans="1:32" x14ac:dyDescent="0.2">
      <c r="A5" s="3" t="s">
        <v>52</v>
      </c>
      <c r="B5" s="3" t="s">
        <v>53</v>
      </c>
      <c r="C5" s="3" t="s">
        <v>34</v>
      </c>
      <c r="D5" s="3" t="s">
        <v>54</v>
      </c>
      <c r="F5" s="3">
        <v>0</v>
      </c>
      <c r="G5" s="3">
        <v>7.3453438029137894E+17</v>
      </c>
      <c r="K5" s="3" t="s">
        <v>36</v>
      </c>
      <c r="M5" s="3" t="b">
        <v>0</v>
      </c>
      <c r="N5" s="3">
        <v>0</v>
      </c>
      <c r="Q5" s="3" t="s">
        <v>37</v>
      </c>
      <c r="R5" s="3" t="s">
        <v>55</v>
      </c>
      <c r="S5" s="3" t="s">
        <v>39</v>
      </c>
      <c r="T5" s="3" t="s">
        <v>40</v>
      </c>
      <c r="U5" s="3" t="b">
        <v>0</v>
      </c>
      <c r="V5" s="3" t="s">
        <v>41</v>
      </c>
      <c r="W5" s="3">
        <v>1</v>
      </c>
      <c r="X5" s="3">
        <v>1140</v>
      </c>
      <c r="Y5" s="3">
        <v>3327</v>
      </c>
      <c r="Z5" s="3">
        <v>17</v>
      </c>
      <c r="AB5" s="3" t="s">
        <v>42</v>
      </c>
      <c r="AC5" s="3">
        <v>244</v>
      </c>
      <c r="AD5" s="3" t="s">
        <v>43</v>
      </c>
      <c r="AF5" s="3" t="b">
        <v>0</v>
      </c>
    </row>
    <row r="6" spans="1:32" x14ac:dyDescent="0.2">
      <c r="A6" s="3" t="s">
        <v>56</v>
      </c>
      <c r="B6" s="3" t="s">
        <v>57</v>
      </c>
      <c r="C6" s="3" t="s">
        <v>34</v>
      </c>
      <c r="D6" s="3" t="s">
        <v>58</v>
      </c>
      <c r="E6" s="3" t="s">
        <v>59</v>
      </c>
      <c r="F6" s="3">
        <v>0</v>
      </c>
      <c r="G6" s="3">
        <v>7.4861360204351795E+17</v>
      </c>
      <c r="K6" s="3" t="s">
        <v>36</v>
      </c>
      <c r="M6" s="3" t="b">
        <v>0</v>
      </c>
      <c r="N6" s="3">
        <v>0</v>
      </c>
      <c r="Q6" s="3" t="s">
        <v>37</v>
      </c>
      <c r="R6" s="3" t="s">
        <v>60</v>
      </c>
      <c r="S6" s="3" t="s">
        <v>39</v>
      </c>
      <c r="T6" s="3" t="s">
        <v>40</v>
      </c>
      <c r="U6" s="3" t="b">
        <v>0</v>
      </c>
      <c r="V6" s="3" t="s">
        <v>41</v>
      </c>
      <c r="W6" s="3">
        <v>1</v>
      </c>
      <c r="X6" s="3">
        <v>1316</v>
      </c>
      <c r="Y6" s="3">
        <v>3238</v>
      </c>
      <c r="Z6" s="3">
        <v>18</v>
      </c>
      <c r="AB6" s="3" t="s">
        <v>42</v>
      </c>
      <c r="AC6" s="3">
        <v>273</v>
      </c>
      <c r="AD6" s="3" t="s">
        <v>43</v>
      </c>
      <c r="AF6" s="3" t="b">
        <v>0</v>
      </c>
    </row>
    <row r="7" spans="1:32" x14ac:dyDescent="0.2">
      <c r="A7" s="3" t="s">
        <v>61</v>
      </c>
      <c r="B7" s="3" t="s">
        <v>62</v>
      </c>
      <c r="C7" s="3" t="s">
        <v>34</v>
      </c>
      <c r="D7" s="3" t="s">
        <v>63</v>
      </c>
      <c r="E7" s="3" t="s">
        <v>64</v>
      </c>
      <c r="F7" s="3">
        <v>0</v>
      </c>
      <c r="G7" s="3">
        <v>7.4863352592704704E+17</v>
      </c>
      <c r="K7" s="3" t="s">
        <v>36</v>
      </c>
      <c r="M7" s="3" t="b">
        <v>0</v>
      </c>
      <c r="N7" s="3">
        <v>0</v>
      </c>
      <c r="Q7" s="3" t="s">
        <v>37</v>
      </c>
      <c r="R7" s="3" t="s">
        <v>65</v>
      </c>
      <c r="S7" s="3" t="s">
        <v>39</v>
      </c>
      <c r="T7" s="3" t="s">
        <v>40</v>
      </c>
      <c r="U7" s="3" t="b">
        <v>0</v>
      </c>
      <c r="V7" s="3" t="s">
        <v>41</v>
      </c>
      <c r="W7" s="3">
        <v>1</v>
      </c>
      <c r="X7" s="3">
        <v>1320</v>
      </c>
      <c r="Y7" s="3">
        <v>3437</v>
      </c>
      <c r="Z7" s="3">
        <v>18</v>
      </c>
      <c r="AB7" s="3" t="s">
        <v>42</v>
      </c>
      <c r="AC7" s="3">
        <v>277</v>
      </c>
      <c r="AD7" s="3" t="s">
        <v>43</v>
      </c>
      <c r="AF7" s="3" t="b">
        <v>0</v>
      </c>
    </row>
    <row r="8" spans="1:32" x14ac:dyDescent="0.2">
      <c r="A8" s="3" t="s">
        <v>66</v>
      </c>
      <c r="B8" s="3" t="s">
        <v>67</v>
      </c>
      <c r="C8" s="3" t="s">
        <v>68</v>
      </c>
      <c r="D8" s="3" t="s">
        <v>69</v>
      </c>
      <c r="E8" s="3" t="s">
        <v>70</v>
      </c>
      <c r="F8" s="3">
        <v>0</v>
      </c>
      <c r="G8" s="3">
        <v>7.4969170607795802E+17</v>
      </c>
      <c r="K8" s="3" t="s">
        <v>36</v>
      </c>
      <c r="M8" s="3" t="b">
        <v>0</v>
      </c>
      <c r="N8" s="3">
        <v>0</v>
      </c>
      <c r="Q8" s="3" t="s">
        <v>37</v>
      </c>
      <c r="R8" s="3" t="s">
        <v>71</v>
      </c>
      <c r="S8" s="3" t="s">
        <v>39</v>
      </c>
      <c r="T8" s="3" t="s">
        <v>40</v>
      </c>
      <c r="U8" s="3" t="b">
        <v>0</v>
      </c>
      <c r="V8" s="3" t="s">
        <v>41</v>
      </c>
      <c r="W8" s="3">
        <v>1</v>
      </c>
      <c r="X8" s="3">
        <v>1523</v>
      </c>
      <c r="Y8" s="3">
        <v>2973</v>
      </c>
      <c r="Z8" s="3">
        <v>18</v>
      </c>
      <c r="AB8" s="3" t="s">
        <v>42</v>
      </c>
      <c r="AC8" s="3">
        <v>280</v>
      </c>
      <c r="AD8" s="3" t="s">
        <v>43</v>
      </c>
      <c r="AF8" s="3" t="b">
        <v>0</v>
      </c>
    </row>
    <row r="9" spans="1:32" x14ac:dyDescent="0.2">
      <c r="A9" s="3" t="s">
        <v>72</v>
      </c>
      <c r="B9" s="3" t="s">
        <v>73</v>
      </c>
      <c r="C9" s="3" t="s">
        <v>34</v>
      </c>
      <c r="D9" s="3" t="s">
        <v>74</v>
      </c>
      <c r="F9" s="3">
        <v>0</v>
      </c>
      <c r="G9" s="3">
        <v>7.4970528220525696E+17</v>
      </c>
      <c r="K9" s="3" t="s">
        <v>36</v>
      </c>
      <c r="M9" s="3" t="b">
        <v>0</v>
      </c>
      <c r="N9" s="3">
        <v>0</v>
      </c>
      <c r="Q9" s="3" t="s">
        <v>37</v>
      </c>
      <c r="R9" s="3" t="s">
        <v>75</v>
      </c>
      <c r="S9" s="3" t="s">
        <v>39</v>
      </c>
      <c r="T9" s="3" t="s">
        <v>40</v>
      </c>
      <c r="U9" s="3" t="b">
        <v>0</v>
      </c>
      <c r="V9" s="3" t="s">
        <v>41</v>
      </c>
      <c r="W9" s="3">
        <v>1</v>
      </c>
      <c r="X9" s="3">
        <v>1524</v>
      </c>
      <c r="Y9" s="3">
        <v>2812</v>
      </c>
      <c r="Z9" s="3">
        <v>18</v>
      </c>
      <c r="AB9" s="3" t="s">
        <v>42</v>
      </c>
      <c r="AC9" s="3">
        <v>283</v>
      </c>
      <c r="AD9" s="3" t="s">
        <v>43</v>
      </c>
      <c r="AF9" s="3" t="b">
        <v>0</v>
      </c>
    </row>
    <row r="10" spans="1:32" x14ac:dyDescent="0.2">
      <c r="A10" s="3" t="s">
        <v>76</v>
      </c>
      <c r="B10" s="3" t="s">
        <v>77</v>
      </c>
      <c r="C10" s="3" t="s">
        <v>34</v>
      </c>
      <c r="F10" s="3">
        <v>0</v>
      </c>
      <c r="G10" s="3">
        <v>7.5008500966346701E+17</v>
      </c>
      <c r="K10" s="3" t="s">
        <v>36</v>
      </c>
      <c r="N10" s="3">
        <v>0</v>
      </c>
      <c r="Q10" s="3" t="s">
        <v>37</v>
      </c>
      <c r="R10" s="3" t="s">
        <v>78</v>
      </c>
      <c r="S10" s="3" t="s">
        <v>39</v>
      </c>
      <c r="T10" s="3" t="s">
        <v>40</v>
      </c>
      <c r="U10" s="3" t="b">
        <v>0</v>
      </c>
      <c r="V10" s="3" t="s">
        <v>41</v>
      </c>
      <c r="W10" s="3">
        <v>1</v>
      </c>
      <c r="X10" s="3">
        <v>1565</v>
      </c>
      <c r="Y10" s="3">
        <v>3353</v>
      </c>
      <c r="Z10" s="3">
        <v>18</v>
      </c>
      <c r="AB10" s="3" t="s">
        <v>42</v>
      </c>
      <c r="AC10" s="3">
        <v>305</v>
      </c>
      <c r="AD10" s="3" t="s">
        <v>43</v>
      </c>
      <c r="AF10" s="3" t="b">
        <v>0</v>
      </c>
    </row>
    <row r="11" spans="1:32" x14ac:dyDescent="0.2">
      <c r="A11" s="3" t="s">
        <v>79</v>
      </c>
      <c r="B11" s="3" t="s">
        <v>80</v>
      </c>
      <c r="C11" s="3" t="s">
        <v>34</v>
      </c>
      <c r="D11" s="3" t="s">
        <v>81</v>
      </c>
      <c r="F11" s="3">
        <v>0</v>
      </c>
      <c r="G11" s="3">
        <v>7.5010516718637402E+17</v>
      </c>
      <c r="K11" s="3" t="s">
        <v>36</v>
      </c>
      <c r="M11" s="3" t="b">
        <v>0</v>
      </c>
      <c r="N11" s="3">
        <v>0</v>
      </c>
      <c r="Q11" s="3" t="s">
        <v>37</v>
      </c>
      <c r="R11" s="3" t="s">
        <v>82</v>
      </c>
      <c r="S11" s="3" t="s">
        <v>39</v>
      </c>
      <c r="T11" s="3" t="s">
        <v>40</v>
      </c>
      <c r="U11" s="3" t="b">
        <v>0</v>
      </c>
      <c r="V11" s="3" t="s">
        <v>41</v>
      </c>
      <c r="W11" s="3">
        <v>1</v>
      </c>
      <c r="X11" s="3">
        <v>1566</v>
      </c>
      <c r="Y11" s="3">
        <v>3440</v>
      </c>
      <c r="Z11" s="3">
        <v>18</v>
      </c>
      <c r="AB11" s="3" t="s">
        <v>42</v>
      </c>
      <c r="AC11" s="3">
        <v>306</v>
      </c>
      <c r="AD11" s="3" t="s">
        <v>43</v>
      </c>
      <c r="AF11" s="3" t="b">
        <v>0</v>
      </c>
    </row>
    <row r="12" spans="1:32" x14ac:dyDescent="0.2">
      <c r="A12" s="3" t="s">
        <v>83</v>
      </c>
      <c r="B12" s="3" t="s">
        <v>84</v>
      </c>
      <c r="C12" s="3" t="s">
        <v>34</v>
      </c>
      <c r="D12" s="3" t="s">
        <v>85</v>
      </c>
      <c r="E12" s="3" t="s">
        <v>86</v>
      </c>
      <c r="F12" s="3">
        <v>0</v>
      </c>
      <c r="G12" s="3">
        <v>7.5115911439113805E+17</v>
      </c>
      <c r="K12" s="3" t="s">
        <v>36</v>
      </c>
      <c r="M12" s="3" t="b">
        <v>0</v>
      </c>
      <c r="N12" s="3">
        <v>0</v>
      </c>
      <c r="Q12" s="3" t="s">
        <v>37</v>
      </c>
      <c r="R12" s="3" t="s">
        <v>87</v>
      </c>
      <c r="S12" s="3" t="s">
        <v>39</v>
      </c>
      <c r="T12" s="3" t="s">
        <v>40</v>
      </c>
      <c r="U12" s="3" t="b">
        <v>0</v>
      </c>
      <c r="V12" s="3" t="s">
        <v>41</v>
      </c>
      <c r="W12" s="3">
        <v>1</v>
      </c>
      <c r="X12" s="3">
        <v>1574</v>
      </c>
      <c r="Y12" s="3">
        <v>2331</v>
      </c>
      <c r="Z12" s="3">
        <v>18</v>
      </c>
      <c r="AB12" s="3" t="s">
        <v>42</v>
      </c>
      <c r="AC12" s="3">
        <v>313</v>
      </c>
      <c r="AD12" s="3" t="s">
        <v>43</v>
      </c>
      <c r="AF12" s="3" t="b">
        <v>0</v>
      </c>
    </row>
    <row r="13" spans="1:32" x14ac:dyDescent="0.2">
      <c r="A13" s="3" t="s">
        <v>88</v>
      </c>
      <c r="B13" s="3" t="s">
        <v>89</v>
      </c>
      <c r="C13" s="3" t="s">
        <v>90</v>
      </c>
      <c r="D13" s="3" t="s">
        <v>91</v>
      </c>
      <c r="F13" s="3">
        <v>0</v>
      </c>
      <c r="G13" s="3">
        <v>7.5118378350057805E+17</v>
      </c>
      <c r="K13" s="3" t="s">
        <v>36</v>
      </c>
      <c r="M13" s="3" t="b">
        <v>0</v>
      </c>
      <c r="N13" s="3">
        <v>0</v>
      </c>
      <c r="Q13" s="3" t="s">
        <v>37</v>
      </c>
      <c r="R13" s="3" t="s">
        <v>92</v>
      </c>
      <c r="S13" s="3" t="s">
        <v>39</v>
      </c>
      <c r="T13" s="3" t="s">
        <v>40</v>
      </c>
      <c r="U13" s="3" t="b">
        <v>0</v>
      </c>
      <c r="V13" s="3" t="s">
        <v>41</v>
      </c>
      <c r="W13" s="3">
        <v>1</v>
      </c>
      <c r="X13" s="3">
        <v>1575</v>
      </c>
      <c r="Y13" s="3">
        <v>1581</v>
      </c>
      <c r="Z13" s="3">
        <v>19</v>
      </c>
      <c r="AB13" s="3" t="s">
        <v>42</v>
      </c>
      <c r="AC13" s="3">
        <v>315</v>
      </c>
      <c r="AD13" s="3" t="s">
        <v>43</v>
      </c>
      <c r="AF13" s="3" t="b">
        <v>0</v>
      </c>
    </row>
    <row r="14" spans="1:32" x14ac:dyDescent="0.2">
      <c r="A14" s="3" t="s">
        <v>93</v>
      </c>
      <c r="B14" s="3" t="s">
        <v>94</v>
      </c>
      <c r="C14" s="3" t="s">
        <v>34</v>
      </c>
      <c r="D14" s="3" t="s">
        <v>95</v>
      </c>
      <c r="F14" s="3">
        <v>0</v>
      </c>
      <c r="G14" s="3">
        <v>7.51190570475728E+17</v>
      </c>
      <c r="K14" s="3" t="s">
        <v>36</v>
      </c>
      <c r="M14" s="3" t="b">
        <v>0</v>
      </c>
      <c r="N14" s="3">
        <v>0</v>
      </c>
      <c r="Q14" s="3" t="s">
        <v>37</v>
      </c>
      <c r="R14" s="3" t="s">
        <v>96</v>
      </c>
      <c r="S14" s="3" t="s">
        <v>39</v>
      </c>
      <c r="T14" s="3" t="s">
        <v>40</v>
      </c>
      <c r="U14" s="3" t="b">
        <v>0</v>
      </c>
      <c r="V14" s="3" t="s">
        <v>41</v>
      </c>
      <c r="W14" s="3">
        <v>1</v>
      </c>
      <c r="X14" s="3">
        <v>1575</v>
      </c>
      <c r="Y14" s="3">
        <v>1581</v>
      </c>
      <c r="Z14" s="3">
        <v>19</v>
      </c>
      <c r="AB14" s="3" t="s">
        <v>42</v>
      </c>
      <c r="AC14" s="3">
        <v>316</v>
      </c>
      <c r="AD14" s="3" t="s">
        <v>43</v>
      </c>
      <c r="AF14" s="3" t="b">
        <v>0</v>
      </c>
    </row>
    <row r="15" spans="1:32" x14ac:dyDescent="0.2">
      <c r="A15" s="3" t="s">
        <v>97</v>
      </c>
      <c r="B15" s="3" t="s">
        <v>98</v>
      </c>
      <c r="C15" s="3" t="s">
        <v>90</v>
      </c>
      <c r="D15" s="3" t="s">
        <v>99</v>
      </c>
      <c r="E15" s="3" t="s">
        <v>100</v>
      </c>
      <c r="F15" s="3">
        <v>0</v>
      </c>
      <c r="G15" s="3">
        <v>7.5123664157072102E+17</v>
      </c>
      <c r="K15" s="3" t="s">
        <v>36</v>
      </c>
      <c r="M15" s="3" t="b">
        <v>0</v>
      </c>
      <c r="N15" s="3">
        <v>0</v>
      </c>
      <c r="Q15" s="3" t="s">
        <v>37</v>
      </c>
      <c r="R15" s="3" t="s">
        <v>101</v>
      </c>
      <c r="S15" s="3" t="s">
        <v>39</v>
      </c>
      <c r="T15" s="3" t="s">
        <v>40</v>
      </c>
      <c r="U15" s="3" t="b">
        <v>0</v>
      </c>
      <c r="V15" s="3" t="s">
        <v>41</v>
      </c>
      <c r="W15" s="3">
        <v>2</v>
      </c>
      <c r="X15" s="3">
        <v>1577</v>
      </c>
      <c r="Y15" s="3">
        <v>1974</v>
      </c>
      <c r="Z15" s="3">
        <v>18</v>
      </c>
      <c r="AB15" s="3" t="s">
        <v>42</v>
      </c>
      <c r="AC15" s="3">
        <v>319</v>
      </c>
      <c r="AD15" s="3" t="s">
        <v>43</v>
      </c>
      <c r="AF15" s="3" t="b">
        <v>0</v>
      </c>
    </row>
    <row r="16" spans="1:32" x14ac:dyDescent="0.2">
      <c r="A16" s="3" t="s">
        <v>102</v>
      </c>
      <c r="B16" s="3" t="s">
        <v>103</v>
      </c>
      <c r="C16" s="3" t="s">
        <v>90</v>
      </c>
      <c r="D16" s="3" t="s">
        <v>104</v>
      </c>
      <c r="F16" s="3">
        <v>0</v>
      </c>
      <c r="G16" s="3">
        <v>7.5148300580216397E+17</v>
      </c>
      <c r="K16" s="3" t="s">
        <v>36</v>
      </c>
      <c r="M16" s="3" t="b">
        <v>0</v>
      </c>
      <c r="N16" s="3">
        <v>0</v>
      </c>
      <c r="Q16" s="3" t="s">
        <v>37</v>
      </c>
      <c r="R16" s="3" t="s">
        <v>105</v>
      </c>
      <c r="S16" s="3" t="s">
        <v>39</v>
      </c>
      <c r="T16" s="3" t="s">
        <v>40</v>
      </c>
      <c r="U16" s="3" t="b">
        <v>0</v>
      </c>
      <c r="V16" s="3" t="s">
        <v>41</v>
      </c>
      <c r="W16" s="3">
        <v>2</v>
      </c>
      <c r="X16" s="3">
        <v>1593</v>
      </c>
      <c r="Y16" s="3">
        <v>1974</v>
      </c>
      <c r="Z16" s="3">
        <v>18</v>
      </c>
      <c r="AB16" s="3" t="s">
        <v>42</v>
      </c>
      <c r="AC16" s="3">
        <v>322</v>
      </c>
      <c r="AD16" s="3" t="s">
        <v>43</v>
      </c>
      <c r="AF16" s="3" t="b">
        <v>0</v>
      </c>
    </row>
    <row r="17" spans="1:32" x14ac:dyDescent="0.2">
      <c r="A17" s="3" t="s">
        <v>106</v>
      </c>
      <c r="B17" s="3" t="s">
        <v>107</v>
      </c>
      <c r="C17" s="3" t="s">
        <v>108</v>
      </c>
      <c r="D17" s="3" t="s">
        <v>109</v>
      </c>
      <c r="E17" s="3" t="s">
        <v>110</v>
      </c>
      <c r="F17" s="3">
        <v>0</v>
      </c>
      <c r="G17" s="3">
        <v>7.51488557961744E+17</v>
      </c>
      <c r="K17" s="3" t="s">
        <v>36</v>
      </c>
      <c r="M17" s="3" t="b">
        <v>0</v>
      </c>
      <c r="N17" s="3">
        <v>0</v>
      </c>
      <c r="Q17" s="3" t="s">
        <v>37</v>
      </c>
      <c r="R17" s="3" t="s">
        <v>111</v>
      </c>
      <c r="S17" s="3" t="s">
        <v>39</v>
      </c>
      <c r="T17" s="3" t="s">
        <v>40</v>
      </c>
      <c r="U17" s="3" t="b">
        <v>0</v>
      </c>
      <c r="V17" s="3" t="s">
        <v>41</v>
      </c>
      <c r="W17" s="3">
        <v>2</v>
      </c>
      <c r="X17" s="3">
        <v>1592</v>
      </c>
      <c r="Y17" s="3">
        <v>1975</v>
      </c>
      <c r="Z17" s="3">
        <v>18</v>
      </c>
      <c r="AB17" s="3" t="s">
        <v>42</v>
      </c>
      <c r="AC17" s="3">
        <v>323</v>
      </c>
      <c r="AD17" s="3" t="s">
        <v>43</v>
      </c>
      <c r="AF17" s="3" t="b">
        <v>0</v>
      </c>
    </row>
    <row r="18" spans="1:32" x14ac:dyDescent="0.2">
      <c r="A18" s="3" t="s">
        <v>112</v>
      </c>
      <c r="B18" s="3" t="s">
        <v>113</v>
      </c>
      <c r="C18" s="3" t="s">
        <v>34</v>
      </c>
      <c r="D18" s="3" t="s">
        <v>114</v>
      </c>
      <c r="E18" s="3" t="s">
        <v>115</v>
      </c>
      <c r="F18" s="3">
        <v>0</v>
      </c>
      <c r="G18" s="3">
        <v>7.5150626977770202E+17</v>
      </c>
      <c r="K18" s="3" t="s">
        <v>36</v>
      </c>
      <c r="M18" s="3" t="b">
        <v>0</v>
      </c>
      <c r="N18" s="3">
        <v>0</v>
      </c>
      <c r="Q18" s="3" t="s">
        <v>37</v>
      </c>
      <c r="R18" s="3" t="s">
        <v>116</v>
      </c>
      <c r="S18" s="3" t="s">
        <v>39</v>
      </c>
      <c r="T18" s="3" t="s">
        <v>40</v>
      </c>
      <c r="U18" s="3" t="b">
        <v>0</v>
      </c>
      <c r="V18" s="3" t="s">
        <v>41</v>
      </c>
      <c r="W18" s="3">
        <v>2</v>
      </c>
      <c r="X18" s="3">
        <v>1592</v>
      </c>
      <c r="Y18" s="3">
        <v>1975</v>
      </c>
      <c r="Z18" s="3">
        <v>18</v>
      </c>
      <c r="AB18" s="3" t="s">
        <v>42</v>
      </c>
      <c r="AC18" s="3">
        <v>325</v>
      </c>
      <c r="AD18" s="3" t="s">
        <v>43</v>
      </c>
      <c r="AF18" s="3" t="b">
        <v>0</v>
      </c>
    </row>
    <row r="19" spans="1:32" x14ac:dyDescent="0.2">
      <c r="A19" s="3" t="s">
        <v>117</v>
      </c>
      <c r="B19" s="3" t="s">
        <v>118</v>
      </c>
      <c r="C19" s="3" t="s">
        <v>119</v>
      </c>
      <c r="D19" s="3" t="s">
        <v>120</v>
      </c>
      <c r="F19" s="3">
        <v>0</v>
      </c>
      <c r="G19" s="3">
        <v>7.5151377399572403E+17</v>
      </c>
      <c r="K19" s="3" t="s">
        <v>36</v>
      </c>
      <c r="M19" s="3" t="b">
        <v>0</v>
      </c>
      <c r="N19" s="3">
        <v>0</v>
      </c>
      <c r="Q19" s="3" t="s">
        <v>37</v>
      </c>
      <c r="R19" s="3" t="s">
        <v>121</v>
      </c>
      <c r="S19" s="3" t="s">
        <v>39</v>
      </c>
      <c r="T19" s="3" t="s">
        <v>40</v>
      </c>
      <c r="U19" s="3" t="b">
        <v>0</v>
      </c>
      <c r="V19" s="3" t="s">
        <v>41</v>
      </c>
      <c r="W19" s="3">
        <v>2</v>
      </c>
      <c r="X19" s="3">
        <v>1592</v>
      </c>
      <c r="Y19" s="3">
        <v>1975</v>
      </c>
      <c r="Z19" s="3">
        <v>18</v>
      </c>
      <c r="AB19" s="3" t="s">
        <v>42</v>
      </c>
      <c r="AC19" s="3">
        <v>327</v>
      </c>
      <c r="AD19" s="3" t="s">
        <v>43</v>
      </c>
      <c r="AF19" s="3" t="b">
        <v>0</v>
      </c>
    </row>
    <row r="20" spans="1:32" x14ac:dyDescent="0.2">
      <c r="A20" s="3" t="s">
        <v>122</v>
      </c>
      <c r="B20" s="3" t="s">
        <v>123</v>
      </c>
      <c r="C20" s="3" t="s">
        <v>34</v>
      </c>
      <c r="D20" s="3" t="s">
        <v>124</v>
      </c>
      <c r="E20" s="3" t="s">
        <v>125</v>
      </c>
      <c r="F20" s="3">
        <v>0</v>
      </c>
      <c r="G20" s="3">
        <v>7.5156881971849203E+17</v>
      </c>
      <c r="K20" s="3" t="s">
        <v>36</v>
      </c>
      <c r="M20" s="3" t="b">
        <v>0</v>
      </c>
      <c r="N20" s="3">
        <v>0</v>
      </c>
      <c r="Q20" s="3" t="s">
        <v>37</v>
      </c>
      <c r="R20" s="3" t="s">
        <v>126</v>
      </c>
      <c r="S20" s="3" t="s">
        <v>39</v>
      </c>
      <c r="T20" s="3" t="s">
        <v>40</v>
      </c>
      <c r="U20" s="3" t="b">
        <v>0</v>
      </c>
      <c r="V20" s="3" t="s">
        <v>41</v>
      </c>
      <c r="W20" s="3">
        <v>2</v>
      </c>
      <c r="X20" s="3">
        <v>1591</v>
      </c>
      <c r="Y20" s="3">
        <v>1975</v>
      </c>
      <c r="Z20" s="3">
        <v>19</v>
      </c>
      <c r="AB20" s="3" t="s">
        <v>42</v>
      </c>
      <c r="AC20" s="3">
        <v>332</v>
      </c>
      <c r="AD20" s="3" t="s">
        <v>43</v>
      </c>
      <c r="AF20" s="3" t="b">
        <v>0</v>
      </c>
    </row>
    <row r="21" spans="1:32" x14ac:dyDescent="0.2">
      <c r="A21" s="3" t="s">
        <v>127</v>
      </c>
      <c r="B21" s="3" t="s">
        <v>128</v>
      </c>
      <c r="C21" s="3" t="s">
        <v>34</v>
      </c>
      <c r="E21" s="3" t="s">
        <v>129</v>
      </c>
      <c r="F21" s="3">
        <v>0</v>
      </c>
      <c r="G21" s="3">
        <v>7.5158290672465101E+17</v>
      </c>
      <c r="K21" s="3" t="s">
        <v>36</v>
      </c>
      <c r="M21" s="3" t="b">
        <v>0</v>
      </c>
      <c r="N21" s="3">
        <v>0</v>
      </c>
      <c r="Q21" s="3" t="s">
        <v>37</v>
      </c>
      <c r="R21" s="3" t="s">
        <v>130</v>
      </c>
      <c r="S21" s="3" t="s">
        <v>39</v>
      </c>
      <c r="T21" s="3" t="s">
        <v>40</v>
      </c>
      <c r="U21" s="3" t="b">
        <v>0</v>
      </c>
      <c r="V21" s="3" t="s">
        <v>41</v>
      </c>
      <c r="W21" s="3">
        <v>2</v>
      </c>
      <c r="X21" s="3">
        <v>1590</v>
      </c>
      <c r="Y21" s="3">
        <v>1975</v>
      </c>
      <c r="Z21" s="3">
        <v>19</v>
      </c>
      <c r="AB21" s="3" t="s">
        <v>42</v>
      </c>
      <c r="AC21" s="3">
        <v>333</v>
      </c>
      <c r="AD21" s="3" t="s">
        <v>43</v>
      </c>
      <c r="AF21" s="3" t="b">
        <v>0</v>
      </c>
    </row>
    <row r="22" spans="1:32" x14ac:dyDescent="0.2">
      <c r="A22" s="3" t="s">
        <v>131</v>
      </c>
      <c r="B22" s="3" t="s">
        <v>132</v>
      </c>
      <c r="C22" s="3" t="s">
        <v>133</v>
      </c>
      <c r="D22" s="3" t="s">
        <v>134</v>
      </c>
      <c r="F22" s="3">
        <v>0</v>
      </c>
      <c r="G22" s="3">
        <v>7.5184665287750003E+17</v>
      </c>
      <c r="K22" s="3" t="s">
        <v>36</v>
      </c>
      <c r="M22" s="3" t="b">
        <v>0</v>
      </c>
      <c r="N22" s="3">
        <v>0</v>
      </c>
      <c r="Q22" s="3" t="s">
        <v>37</v>
      </c>
      <c r="R22" s="3" t="s">
        <v>135</v>
      </c>
      <c r="S22" s="3" t="s">
        <v>39</v>
      </c>
      <c r="T22" s="3" t="s">
        <v>40</v>
      </c>
      <c r="U22" s="3" t="b">
        <v>0</v>
      </c>
      <c r="V22" s="3" t="s">
        <v>41</v>
      </c>
      <c r="W22" s="3">
        <v>2</v>
      </c>
      <c r="X22" s="3">
        <v>1602</v>
      </c>
      <c r="Y22" s="3">
        <v>2766</v>
      </c>
      <c r="Z22" s="3">
        <v>19</v>
      </c>
      <c r="AB22" s="3" t="s">
        <v>42</v>
      </c>
      <c r="AC22" s="3">
        <v>337</v>
      </c>
      <c r="AD22" s="3" t="s">
        <v>43</v>
      </c>
      <c r="AF22" s="3" t="b">
        <v>0</v>
      </c>
    </row>
    <row r="23" spans="1:32" x14ac:dyDescent="0.2">
      <c r="A23" s="3" t="s">
        <v>136</v>
      </c>
      <c r="B23" s="3" t="s">
        <v>137</v>
      </c>
      <c r="C23" s="3" t="s">
        <v>138</v>
      </c>
      <c r="D23" s="3" t="s">
        <v>139</v>
      </c>
      <c r="F23" s="3">
        <v>0</v>
      </c>
      <c r="G23" s="3">
        <v>7.5186979937901299E+17</v>
      </c>
      <c r="K23" s="3" t="s">
        <v>36</v>
      </c>
      <c r="M23" s="3" t="b">
        <v>0</v>
      </c>
      <c r="N23" s="3">
        <v>0</v>
      </c>
      <c r="Q23" s="3" t="s">
        <v>37</v>
      </c>
      <c r="R23" s="3" t="s">
        <v>140</v>
      </c>
      <c r="S23" s="3" t="s">
        <v>39</v>
      </c>
      <c r="T23" s="3" t="s">
        <v>40</v>
      </c>
      <c r="U23" s="3" t="b">
        <v>0</v>
      </c>
      <c r="V23" s="3" t="s">
        <v>41</v>
      </c>
      <c r="W23" s="3">
        <v>2</v>
      </c>
      <c r="X23" s="3">
        <v>1604</v>
      </c>
      <c r="Y23" s="3">
        <v>2766</v>
      </c>
      <c r="Z23" s="3">
        <v>19</v>
      </c>
      <c r="AB23" s="3" t="s">
        <v>42</v>
      </c>
      <c r="AC23" s="3">
        <v>340</v>
      </c>
      <c r="AD23" s="3" t="s">
        <v>43</v>
      </c>
      <c r="AF23" s="3" t="b">
        <v>0</v>
      </c>
    </row>
    <row r="24" spans="1:32" x14ac:dyDescent="0.2">
      <c r="A24" s="3" t="s">
        <v>141</v>
      </c>
      <c r="B24" s="3" t="s">
        <v>142</v>
      </c>
      <c r="C24" s="3" t="s">
        <v>34</v>
      </c>
      <c r="D24" s="3" t="s">
        <v>143</v>
      </c>
      <c r="F24" s="3">
        <v>0</v>
      </c>
      <c r="G24" s="3">
        <v>7.5187735757358195E+17</v>
      </c>
      <c r="K24" s="3" t="s">
        <v>36</v>
      </c>
      <c r="M24" s="3" t="b">
        <v>0</v>
      </c>
      <c r="N24" s="3">
        <v>0</v>
      </c>
      <c r="Q24" s="3" t="s">
        <v>37</v>
      </c>
      <c r="R24" s="3" t="s">
        <v>144</v>
      </c>
      <c r="S24" s="3" t="s">
        <v>39</v>
      </c>
      <c r="T24" s="3" t="s">
        <v>40</v>
      </c>
      <c r="U24" s="3" t="b">
        <v>0</v>
      </c>
      <c r="V24" s="3" t="s">
        <v>41</v>
      </c>
      <c r="W24" s="3">
        <v>2</v>
      </c>
      <c r="X24" s="3">
        <v>1605</v>
      </c>
      <c r="Y24" s="3">
        <v>2766</v>
      </c>
      <c r="Z24" s="3">
        <v>19</v>
      </c>
      <c r="AB24" s="3" t="s">
        <v>42</v>
      </c>
      <c r="AC24" s="3">
        <v>341</v>
      </c>
      <c r="AD24" s="3" t="s">
        <v>43</v>
      </c>
      <c r="AF24" s="3" t="b">
        <v>0</v>
      </c>
    </row>
    <row r="25" spans="1:32" x14ac:dyDescent="0.2">
      <c r="A25" s="3" t="s">
        <v>145</v>
      </c>
      <c r="B25" s="3" t="s">
        <v>146</v>
      </c>
      <c r="C25" s="3" t="s">
        <v>34</v>
      </c>
      <c r="D25" s="3" t="s">
        <v>147</v>
      </c>
      <c r="E25" s="3" t="s">
        <v>148</v>
      </c>
      <c r="F25" s="3">
        <v>0</v>
      </c>
      <c r="G25" s="3">
        <v>7.5263617206157696E+17</v>
      </c>
      <c r="K25" s="3" t="s">
        <v>36</v>
      </c>
      <c r="M25" s="3" t="b">
        <v>0</v>
      </c>
      <c r="N25" s="3">
        <v>0</v>
      </c>
      <c r="Q25" s="3" t="s">
        <v>149</v>
      </c>
      <c r="R25" s="3" t="s">
        <v>150</v>
      </c>
      <c r="S25" s="3" t="s">
        <v>39</v>
      </c>
      <c r="T25" s="3" t="s">
        <v>40</v>
      </c>
      <c r="U25" s="3" t="b">
        <v>0</v>
      </c>
      <c r="V25" s="3" t="s">
        <v>41</v>
      </c>
      <c r="W25" s="3">
        <v>2</v>
      </c>
      <c r="X25" s="3">
        <v>1609</v>
      </c>
      <c r="Y25" s="3">
        <v>1614</v>
      </c>
      <c r="Z25" s="3">
        <v>19</v>
      </c>
      <c r="AB25" s="3" t="s">
        <v>42</v>
      </c>
      <c r="AC25" s="3">
        <v>344</v>
      </c>
      <c r="AD25" s="3" t="s">
        <v>43</v>
      </c>
      <c r="AF25" s="3" t="b">
        <v>0</v>
      </c>
    </row>
    <row r="26" spans="1:32" x14ac:dyDescent="0.2">
      <c r="A26" s="3" t="s">
        <v>151</v>
      </c>
      <c r="B26" s="3" t="s">
        <v>152</v>
      </c>
      <c r="C26" s="3" t="s">
        <v>153</v>
      </c>
      <c r="D26" s="3" t="s">
        <v>154</v>
      </c>
      <c r="F26" s="3">
        <v>0</v>
      </c>
      <c r="G26" s="3">
        <v>7.5266011266220006E+17</v>
      </c>
      <c r="K26" s="3" t="s">
        <v>36</v>
      </c>
      <c r="M26" s="3" t="b">
        <v>0</v>
      </c>
      <c r="N26" s="3">
        <v>0</v>
      </c>
      <c r="Q26" s="3" t="s">
        <v>37</v>
      </c>
      <c r="R26" s="3" t="s">
        <v>155</v>
      </c>
      <c r="S26" s="3" t="s">
        <v>39</v>
      </c>
      <c r="T26" s="3" t="s">
        <v>40</v>
      </c>
      <c r="U26" s="3" t="b">
        <v>0</v>
      </c>
      <c r="V26" s="3" t="s">
        <v>41</v>
      </c>
      <c r="W26" s="3">
        <v>2</v>
      </c>
      <c r="X26" s="3">
        <v>1611</v>
      </c>
      <c r="Y26" s="3">
        <v>2010</v>
      </c>
      <c r="Z26" s="3">
        <v>19</v>
      </c>
      <c r="AB26" s="3" t="s">
        <v>42</v>
      </c>
      <c r="AC26" s="3">
        <v>351</v>
      </c>
      <c r="AD26" s="3" t="s">
        <v>43</v>
      </c>
      <c r="AF26" s="3" t="b">
        <v>0</v>
      </c>
    </row>
    <row r="27" spans="1:32" x14ac:dyDescent="0.2">
      <c r="A27" s="3" t="s">
        <v>156</v>
      </c>
      <c r="B27" s="3" t="s">
        <v>157</v>
      </c>
      <c r="C27" s="3" t="s">
        <v>158</v>
      </c>
      <c r="D27" s="3" t="s">
        <v>159</v>
      </c>
      <c r="E27" s="3" t="s">
        <v>160</v>
      </c>
      <c r="F27" s="3">
        <v>0</v>
      </c>
      <c r="G27" s="3">
        <v>7.5266277674558605E+17</v>
      </c>
      <c r="K27" s="3" t="s">
        <v>36</v>
      </c>
      <c r="M27" s="3" t="b">
        <v>0</v>
      </c>
      <c r="N27" s="3">
        <v>0</v>
      </c>
      <c r="Q27" s="3" t="s">
        <v>37</v>
      </c>
      <c r="R27" s="3" t="s">
        <v>161</v>
      </c>
      <c r="S27" s="3" t="s">
        <v>39</v>
      </c>
      <c r="T27" s="3" t="s">
        <v>40</v>
      </c>
      <c r="U27" s="3" t="b">
        <v>0</v>
      </c>
      <c r="V27" s="3" t="s">
        <v>41</v>
      </c>
      <c r="W27" s="3">
        <v>2</v>
      </c>
      <c r="X27" s="3">
        <v>1613</v>
      </c>
      <c r="Y27" s="3">
        <v>2010</v>
      </c>
      <c r="Z27" s="3">
        <v>19</v>
      </c>
      <c r="AB27" s="3" t="s">
        <v>42</v>
      </c>
      <c r="AC27" s="3">
        <v>352</v>
      </c>
      <c r="AD27" s="3" t="s">
        <v>43</v>
      </c>
      <c r="AF27" s="3" t="b">
        <v>0</v>
      </c>
    </row>
    <row r="28" spans="1:32" x14ac:dyDescent="0.2">
      <c r="A28" s="3" t="s">
        <v>162</v>
      </c>
      <c r="B28" s="3" t="s">
        <v>163</v>
      </c>
      <c r="C28" s="3" t="s">
        <v>34</v>
      </c>
      <c r="D28" s="3" t="s">
        <v>164</v>
      </c>
      <c r="F28" s="3">
        <v>0</v>
      </c>
      <c r="G28" s="3">
        <v>7.52678129366208E+17</v>
      </c>
      <c r="K28" s="3" t="s">
        <v>36</v>
      </c>
      <c r="M28" s="3" t="b">
        <v>0</v>
      </c>
      <c r="N28" s="3">
        <v>0</v>
      </c>
      <c r="Q28" s="3" t="s">
        <v>37</v>
      </c>
      <c r="R28" s="3" t="s">
        <v>165</v>
      </c>
      <c r="S28" s="3" t="s">
        <v>39</v>
      </c>
      <c r="T28" s="3" t="s">
        <v>40</v>
      </c>
      <c r="U28" s="3" t="b">
        <v>0</v>
      </c>
      <c r="V28" s="3" t="s">
        <v>41</v>
      </c>
      <c r="W28" s="3">
        <v>2</v>
      </c>
      <c r="X28" s="3">
        <v>1612</v>
      </c>
      <c r="Y28" s="3">
        <v>2010</v>
      </c>
      <c r="Z28" s="3">
        <v>19</v>
      </c>
      <c r="AB28" s="3" t="s">
        <v>42</v>
      </c>
      <c r="AC28" s="3">
        <v>354</v>
      </c>
      <c r="AD28" s="3" t="s">
        <v>43</v>
      </c>
      <c r="AF28" s="3" t="b">
        <v>0</v>
      </c>
    </row>
    <row r="29" spans="1:32" x14ac:dyDescent="0.2">
      <c r="A29" s="3" t="s">
        <v>166</v>
      </c>
      <c r="B29" s="3" t="s">
        <v>167</v>
      </c>
      <c r="C29" s="3" t="s">
        <v>168</v>
      </c>
      <c r="D29" s="3" t="s">
        <v>169</v>
      </c>
      <c r="F29" s="3">
        <v>0</v>
      </c>
      <c r="G29" s="3">
        <v>7.5270506496428403E+17</v>
      </c>
      <c r="K29" s="3" t="s">
        <v>36</v>
      </c>
      <c r="M29" s="3" t="b">
        <v>0</v>
      </c>
      <c r="N29" s="3">
        <v>0</v>
      </c>
      <c r="Q29" s="3" t="s">
        <v>37</v>
      </c>
      <c r="R29" s="3" t="s">
        <v>170</v>
      </c>
      <c r="S29" s="3" t="s">
        <v>39</v>
      </c>
      <c r="T29" s="3" t="s">
        <v>40</v>
      </c>
      <c r="U29" s="3" t="b">
        <v>0</v>
      </c>
      <c r="V29" s="3" t="s">
        <v>41</v>
      </c>
      <c r="W29" s="3">
        <v>2</v>
      </c>
      <c r="X29" s="3">
        <v>1614</v>
      </c>
      <c r="Y29" s="3">
        <v>2053</v>
      </c>
      <c r="Z29" s="3">
        <v>19</v>
      </c>
      <c r="AB29" s="3" t="s">
        <v>42</v>
      </c>
      <c r="AC29" s="3">
        <v>357</v>
      </c>
      <c r="AD29" s="3" t="s">
        <v>43</v>
      </c>
      <c r="AF29" s="3" t="b">
        <v>0</v>
      </c>
    </row>
    <row r="30" spans="1:32" x14ac:dyDescent="0.2">
      <c r="A30" s="3" t="s">
        <v>171</v>
      </c>
      <c r="B30" s="3" t="s">
        <v>172</v>
      </c>
      <c r="C30" s="3" t="s">
        <v>158</v>
      </c>
      <c r="D30" s="3" t="s">
        <v>173</v>
      </c>
      <c r="F30" s="3">
        <v>0</v>
      </c>
      <c r="G30" s="3">
        <v>7.5293936821865997E+17</v>
      </c>
      <c r="K30" s="3" t="s">
        <v>36</v>
      </c>
      <c r="M30" s="3" t="b">
        <v>0</v>
      </c>
      <c r="N30" s="3">
        <v>0</v>
      </c>
      <c r="Q30" s="3" t="s">
        <v>37</v>
      </c>
      <c r="R30" s="3" t="s">
        <v>174</v>
      </c>
      <c r="S30" s="3" t="s">
        <v>39</v>
      </c>
      <c r="T30" s="3" t="s">
        <v>40</v>
      </c>
      <c r="U30" s="3" t="b">
        <v>0</v>
      </c>
      <c r="V30" s="3" t="s">
        <v>41</v>
      </c>
      <c r="W30" s="3">
        <v>2</v>
      </c>
      <c r="X30" s="3">
        <v>1616</v>
      </c>
      <c r="Y30" s="3">
        <v>2053</v>
      </c>
      <c r="Z30" s="3">
        <v>19</v>
      </c>
      <c r="AB30" s="3" t="s">
        <v>42</v>
      </c>
      <c r="AC30" s="3">
        <v>363</v>
      </c>
      <c r="AD30" s="3" t="s">
        <v>43</v>
      </c>
      <c r="AF30" s="3" t="b">
        <v>0</v>
      </c>
    </row>
    <row r="31" spans="1:32" x14ac:dyDescent="0.2">
      <c r="A31" s="3" t="s">
        <v>175</v>
      </c>
      <c r="B31" s="3" t="s">
        <v>176</v>
      </c>
      <c r="C31" s="3" t="s">
        <v>34</v>
      </c>
      <c r="D31" s="3" t="s">
        <v>177</v>
      </c>
      <c r="E31" s="3" t="s">
        <v>178</v>
      </c>
      <c r="F31" s="3">
        <v>0</v>
      </c>
      <c r="G31" s="3">
        <v>7.5294439207215501E+17</v>
      </c>
      <c r="K31" s="3" t="s">
        <v>36</v>
      </c>
      <c r="M31" s="3" t="b">
        <v>0</v>
      </c>
      <c r="N31" s="3">
        <v>0</v>
      </c>
      <c r="Q31" s="3" t="s">
        <v>37</v>
      </c>
      <c r="R31" s="3" t="s">
        <v>179</v>
      </c>
      <c r="S31" s="3" t="s">
        <v>39</v>
      </c>
      <c r="T31" s="3" t="s">
        <v>40</v>
      </c>
      <c r="U31" s="3" t="b">
        <v>0</v>
      </c>
      <c r="V31" s="3" t="s">
        <v>41</v>
      </c>
      <c r="W31" s="3">
        <v>2</v>
      </c>
      <c r="X31" s="3">
        <v>1616</v>
      </c>
      <c r="Y31" s="3">
        <v>2053</v>
      </c>
      <c r="Z31" s="3">
        <v>19</v>
      </c>
      <c r="AB31" s="3" t="s">
        <v>42</v>
      </c>
      <c r="AC31" s="3">
        <v>364</v>
      </c>
      <c r="AD31" s="3" t="s">
        <v>43</v>
      </c>
      <c r="AF31" s="3" t="b">
        <v>0</v>
      </c>
    </row>
    <row r="32" spans="1:32" x14ac:dyDescent="0.2">
      <c r="A32" s="3" t="s">
        <v>180</v>
      </c>
      <c r="B32" s="3" t="s">
        <v>181</v>
      </c>
      <c r="C32" s="3" t="s">
        <v>34</v>
      </c>
      <c r="D32" s="3" t="s">
        <v>182</v>
      </c>
      <c r="E32" s="3" t="s">
        <v>183</v>
      </c>
      <c r="F32" s="3">
        <v>0</v>
      </c>
      <c r="G32" s="3">
        <v>7.5296352007810995E+17</v>
      </c>
      <c r="K32" s="3" t="s">
        <v>36</v>
      </c>
      <c r="M32" s="3" t="b">
        <v>0</v>
      </c>
      <c r="N32" s="3">
        <v>0</v>
      </c>
      <c r="Q32" s="3" t="s">
        <v>37</v>
      </c>
      <c r="R32" s="3" t="s">
        <v>184</v>
      </c>
      <c r="S32" s="3" t="s">
        <v>39</v>
      </c>
      <c r="T32" s="3" t="s">
        <v>40</v>
      </c>
      <c r="U32" s="3" t="b">
        <v>0</v>
      </c>
      <c r="V32" s="3" t="s">
        <v>41</v>
      </c>
      <c r="W32" s="3">
        <v>2</v>
      </c>
      <c r="X32" s="3">
        <v>1617</v>
      </c>
      <c r="Y32" s="3">
        <v>2236</v>
      </c>
      <c r="Z32" s="3">
        <v>19</v>
      </c>
      <c r="AB32" s="3" t="s">
        <v>42</v>
      </c>
      <c r="AC32" s="3">
        <v>365</v>
      </c>
      <c r="AD32" s="3" t="s">
        <v>43</v>
      </c>
      <c r="AF32" s="3" t="b">
        <v>0</v>
      </c>
    </row>
    <row r="33" spans="1:32" x14ac:dyDescent="0.2">
      <c r="A33" s="3" t="s">
        <v>185</v>
      </c>
      <c r="B33" s="3" t="s">
        <v>186</v>
      </c>
      <c r="C33" s="3" t="s">
        <v>187</v>
      </c>
      <c r="D33" s="3" t="s">
        <v>188</v>
      </c>
      <c r="F33" s="3">
        <v>0</v>
      </c>
      <c r="G33" s="3">
        <v>7.5298263416731597E+17</v>
      </c>
      <c r="K33" s="3" t="s">
        <v>36</v>
      </c>
      <c r="M33" s="3" t="b">
        <v>0</v>
      </c>
      <c r="N33" s="3">
        <v>0</v>
      </c>
      <c r="Q33" s="3" t="s">
        <v>37</v>
      </c>
      <c r="R33" s="3" t="s">
        <v>189</v>
      </c>
      <c r="S33" s="3" t="s">
        <v>39</v>
      </c>
      <c r="T33" s="3" t="s">
        <v>40</v>
      </c>
      <c r="U33" s="3" t="b">
        <v>0</v>
      </c>
      <c r="V33" s="3" t="s">
        <v>41</v>
      </c>
      <c r="W33" s="3">
        <v>2</v>
      </c>
      <c r="X33" s="3">
        <v>1619</v>
      </c>
      <c r="Y33" s="3">
        <v>2236</v>
      </c>
      <c r="Z33" s="3">
        <v>19</v>
      </c>
      <c r="AB33" s="3" t="s">
        <v>42</v>
      </c>
      <c r="AC33" s="3">
        <v>366</v>
      </c>
      <c r="AD33" s="3" t="s">
        <v>43</v>
      </c>
      <c r="AF33" s="3" t="b">
        <v>0</v>
      </c>
    </row>
    <row r="34" spans="1:32" x14ac:dyDescent="0.2">
      <c r="A34" s="3" t="s">
        <v>190</v>
      </c>
      <c r="B34" s="3" t="s">
        <v>191</v>
      </c>
      <c r="C34" s="3" t="s">
        <v>34</v>
      </c>
      <c r="D34" s="3" t="s">
        <v>192</v>
      </c>
      <c r="F34" s="3">
        <v>0</v>
      </c>
      <c r="G34" s="3">
        <v>7.5306442465975898E+17</v>
      </c>
      <c r="K34" s="3" t="s">
        <v>36</v>
      </c>
      <c r="M34" s="3" t="b">
        <v>0</v>
      </c>
      <c r="N34" s="3">
        <v>0</v>
      </c>
      <c r="Q34" s="3" t="s">
        <v>37</v>
      </c>
      <c r="R34" s="3" t="s">
        <v>193</v>
      </c>
      <c r="S34" s="3" t="s">
        <v>39</v>
      </c>
      <c r="T34" s="3" t="s">
        <v>40</v>
      </c>
      <c r="U34" s="3" t="b">
        <v>0</v>
      </c>
      <c r="V34" s="3" t="s">
        <v>41</v>
      </c>
      <c r="W34" s="3">
        <v>2</v>
      </c>
      <c r="X34" s="3">
        <v>1632</v>
      </c>
      <c r="Y34" s="3">
        <v>2895</v>
      </c>
      <c r="Z34" s="3">
        <v>19</v>
      </c>
      <c r="AB34" s="3" t="s">
        <v>42</v>
      </c>
      <c r="AC34" s="3">
        <v>371</v>
      </c>
      <c r="AD34" s="3" t="s">
        <v>43</v>
      </c>
      <c r="AF34" s="3" t="b">
        <v>0</v>
      </c>
    </row>
    <row r="35" spans="1:32" x14ac:dyDescent="0.2">
      <c r="A35" s="3" t="s">
        <v>194</v>
      </c>
      <c r="B35" s="3" t="s">
        <v>195</v>
      </c>
      <c r="C35" s="3" t="s">
        <v>34</v>
      </c>
      <c r="D35" s="3" t="s">
        <v>196</v>
      </c>
      <c r="E35" s="3" t="s">
        <v>197</v>
      </c>
      <c r="F35" s="3">
        <v>0</v>
      </c>
      <c r="G35" s="3">
        <v>7.5328538303555098E+17</v>
      </c>
      <c r="K35" s="3" t="s">
        <v>36</v>
      </c>
      <c r="M35" s="3" t="b">
        <v>0</v>
      </c>
      <c r="N35" s="3">
        <v>0</v>
      </c>
      <c r="Q35" s="3" t="s">
        <v>37</v>
      </c>
      <c r="R35" s="3" t="s">
        <v>198</v>
      </c>
      <c r="S35" s="3" t="s">
        <v>39</v>
      </c>
      <c r="T35" s="3" t="s">
        <v>40</v>
      </c>
      <c r="U35" s="3" t="b">
        <v>0</v>
      </c>
      <c r="V35" s="3" t="s">
        <v>41</v>
      </c>
      <c r="W35" s="3">
        <v>2</v>
      </c>
      <c r="X35" s="3">
        <v>1642</v>
      </c>
      <c r="Y35" s="3">
        <v>2894</v>
      </c>
      <c r="Z35" s="3">
        <v>19</v>
      </c>
      <c r="AB35" s="3" t="s">
        <v>42</v>
      </c>
      <c r="AC35" s="3">
        <v>372</v>
      </c>
      <c r="AD35" s="3" t="s">
        <v>43</v>
      </c>
      <c r="AF35" s="3" t="b">
        <v>0</v>
      </c>
    </row>
    <row r="36" spans="1:32" x14ac:dyDescent="0.2">
      <c r="A36" s="3" t="s">
        <v>199</v>
      </c>
      <c r="B36" s="3" t="s">
        <v>200</v>
      </c>
      <c r="C36" s="3" t="s">
        <v>201</v>
      </c>
      <c r="D36" s="3" t="s">
        <v>202</v>
      </c>
      <c r="E36" s="3" t="s">
        <v>203</v>
      </c>
      <c r="F36" s="3">
        <v>0</v>
      </c>
      <c r="G36" s="3">
        <v>7.5411158686488102E+17</v>
      </c>
      <c r="K36" s="3" t="s">
        <v>36</v>
      </c>
      <c r="M36" s="3" t="b">
        <v>0</v>
      </c>
      <c r="N36" s="3">
        <v>0</v>
      </c>
      <c r="Q36" s="3" t="s">
        <v>37</v>
      </c>
      <c r="R36" s="3" t="s">
        <v>204</v>
      </c>
      <c r="S36" s="3" t="s">
        <v>39</v>
      </c>
      <c r="T36" s="3" t="s">
        <v>40</v>
      </c>
      <c r="U36" s="3" t="b">
        <v>0</v>
      </c>
      <c r="V36" s="3" t="s">
        <v>41</v>
      </c>
      <c r="W36" s="3">
        <v>3</v>
      </c>
      <c r="X36" s="3">
        <v>1653</v>
      </c>
      <c r="Y36" s="3">
        <v>1952</v>
      </c>
      <c r="Z36" s="3">
        <v>19</v>
      </c>
      <c r="AB36" s="3" t="s">
        <v>42</v>
      </c>
      <c r="AC36" s="3">
        <v>376</v>
      </c>
      <c r="AD36" s="3" t="s">
        <v>43</v>
      </c>
      <c r="AF36" s="3" t="b">
        <v>0</v>
      </c>
    </row>
    <row r="37" spans="1:32" x14ac:dyDescent="0.2">
      <c r="A37" s="3" t="s">
        <v>205</v>
      </c>
      <c r="B37" s="3" t="s">
        <v>206</v>
      </c>
      <c r="C37" s="3" t="s">
        <v>34</v>
      </c>
      <c r="D37" s="3" t="s">
        <v>207</v>
      </c>
      <c r="F37" s="3">
        <v>0</v>
      </c>
      <c r="G37" s="3">
        <v>7.5411686017025203E+17</v>
      </c>
      <c r="K37" s="3" t="s">
        <v>36</v>
      </c>
      <c r="M37" s="3" t="b">
        <v>0</v>
      </c>
      <c r="N37" s="3">
        <v>0</v>
      </c>
      <c r="Q37" s="3" t="s">
        <v>37</v>
      </c>
      <c r="R37" s="3" t="s">
        <v>208</v>
      </c>
      <c r="S37" s="3" t="s">
        <v>39</v>
      </c>
      <c r="T37" s="3" t="s">
        <v>40</v>
      </c>
      <c r="U37" s="3" t="b">
        <v>0</v>
      </c>
      <c r="V37" s="3" t="s">
        <v>41</v>
      </c>
      <c r="W37" s="3">
        <v>3</v>
      </c>
      <c r="X37" s="3">
        <v>1654</v>
      </c>
      <c r="Y37" s="3">
        <v>1822</v>
      </c>
      <c r="Z37" s="3">
        <v>19</v>
      </c>
      <c r="AB37" s="3" t="s">
        <v>42</v>
      </c>
      <c r="AC37" s="3">
        <v>377</v>
      </c>
      <c r="AD37" s="3" t="s">
        <v>43</v>
      </c>
      <c r="AF37" s="3" t="b">
        <v>0</v>
      </c>
    </row>
    <row r="38" spans="1:32" x14ac:dyDescent="0.2">
      <c r="A38" s="3" t="s">
        <v>209</v>
      </c>
      <c r="B38" s="3" t="s">
        <v>210</v>
      </c>
      <c r="C38" s="3" t="s">
        <v>34</v>
      </c>
      <c r="D38" s="3" t="s">
        <v>211</v>
      </c>
      <c r="F38" s="3">
        <v>0</v>
      </c>
      <c r="G38" s="3">
        <v>7.5413849462520998E+17</v>
      </c>
      <c r="K38" s="3" t="s">
        <v>36</v>
      </c>
      <c r="M38" s="3" t="b">
        <v>0</v>
      </c>
      <c r="N38" s="3">
        <v>0</v>
      </c>
      <c r="Q38" s="3" t="s">
        <v>37</v>
      </c>
      <c r="R38" s="3" t="s">
        <v>212</v>
      </c>
      <c r="S38" s="3" t="s">
        <v>39</v>
      </c>
      <c r="T38" s="3" t="s">
        <v>40</v>
      </c>
      <c r="U38" s="3" t="b">
        <v>0</v>
      </c>
      <c r="V38" s="3" t="s">
        <v>41</v>
      </c>
      <c r="W38" s="3">
        <v>3</v>
      </c>
      <c r="X38" s="3">
        <v>1653</v>
      </c>
      <c r="Y38" s="3">
        <v>1659</v>
      </c>
      <c r="Z38" s="3">
        <v>19</v>
      </c>
      <c r="AB38" s="3" t="s">
        <v>42</v>
      </c>
      <c r="AC38" s="3">
        <v>378</v>
      </c>
      <c r="AD38" s="3" t="s">
        <v>43</v>
      </c>
      <c r="AF38" s="3" t="b">
        <v>0</v>
      </c>
    </row>
    <row r="39" spans="1:32" x14ac:dyDescent="0.2">
      <c r="A39" s="3" t="s">
        <v>213</v>
      </c>
      <c r="B39" s="3" t="s">
        <v>214</v>
      </c>
      <c r="C39" s="3" t="s">
        <v>34</v>
      </c>
      <c r="D39" s="3" t="s">
        <v>215</v>
      </c>
      <c r="E39" s="3" t="s">
        <v>197</v>
      </c>
      <c r="F39" s="3">
        <v>0</v>
      </c>
      <c r="G39" s="3">
        <v>7.5415008507678694E+17</v>
      </c>
      <c r="K39" s="3" t="s">
        <v>36</v>
      </c>
      <c r="M39" s="3" t="b">
        <v>0</v>
      </c>
      <c r="N39" s="3">
        <v>0</v>
      </c>
      <c r="Q39" s="3" t="s">
        <v>37</v>
      </c>
      <c r="R39" s="3" t="s">
        <v>216</v>
      </c>
      <c r="S39" s="3" t="s">
        <v>39</v>
      </c>
      <c r="T39" s="3" t="s">
        <v>40</v>
      </c>
      <c r="U39" s="3" t="b">
        <v>0</v>
      </c>
      <c r="V39" s="3" t="s">
        <v>41</v>
      </c>
      <c r="W39" s="3">
        <v>3</v>
      </c>
      <c r="X39" s="3">
        <v>1653</v>
      </c>
      <c r="Y39" s="3">
        <v>1659</v>
      </c>
      <c r="Z39" s="3">
        <v>19</v>
      </c>
      <c r="AB39" s="3" t="s">
        <v>42</v>
      </c>
      <c r="AC39" s="3">
        <v>379</v>
      </c>
      <c r="AD39" s="3" t="s">
        <v>43</v>
      </c>
      <c r="AF39" s="3" t="b">
        <v>0</v>
      </c>
    </row>
    <row r="40" spans="1:32" x14ac:dyDescent="0.2">
      <c r="A40" s="3" t="s">
        <v>217</v>
      </c>
      <c r="B40" s="3" t="s">
        <v>218</v>
      </c>
      <c r="C40" s="3" t="s">
        <v>34</v>
      </c>
      <c r="D40" s="3" t="s">
        <v>219</v>
      </c>
      <c r="F40" s="3">
        <v>0</v>
      </c>
      <c r="G40" s="3">
        <v>7.5437003901737702E+17</v>
      </c>
      <c r="K40" s="3" t="s">
        <v>36</v>
      </c>
      <c r="M40" s="3" t="b">
        <v>0</v>
      </c>
      <c r="N40" s="3">
        <v>0</v>
      </c>
      <c r="Q40" s="3" t="s">
        <v>37</v>
      </c>
      <c r="R40" s="3" t="s">
        <v>220</v>
      </c>
      <c r="S40" s="3" t="s">
        <v>39</v>
      </c>
      <c r="T40" s="3" t="s">
        <v>40</v>
      </c>
      <c r="U40" s="3" t="b">
        <v>0</v>
      </c>
      <c r="V40" s="3" t="s">
        <v>41</v>
      </c>
      <c r="W40" s="3">
        <v>3</v>
      </c>
      <c r="X40" s="3">
        <v>1659</v>
      </c>
      <c r="Y40" s="3">
        <v>1658</v>
      </c>
      <c r="Z40" s="3">
        <v>19</v>
      </c>
      <c r="AB40" s="3" t="s">
        <v>42</v>
      </c>
      <c r="AC40" s="3">
        <v>380</v>
      </c>
      <c r="AD40" s="3" t="s">
        <v>43</v>
      </c>
      <c r="AF40" s="3" t="b">
        <v>0</v>
      </c>
    </row>
    <row r="41" spans="1:32" x14ac:dyDescent="0.2">
      <c r="A41" s="3" t="s">
        <v>221</v>
      </c>
      <c r="B41" s="3" t="s">
        <v>222</v>
      </c>
      <c r="C41" s="3" t="s">
        <v>34</v>
      </c>
      <c r="D41" s="3" t="s">
        <v>223</v>
      </c>
      <c r="F41" s="3">
        <v>0</v>
      </c>
      <c r="G41" s="3">
        <v>7.5448176613663501E+17</v>
      </c>
      <c r="K41" s="3" t="s">
        <v>36</v>
      </c>
      <c r="M41" s="3" t="b">
        <v>0</v>
      </c>
      <c r="N41" s="3">
        <v>0</v>
      </c>
      <c r="Q41" s="3" t="s">
        <v>37</v>
      </c>
      <c r="R41" s="3" t="s">
        <v>224</v>
      </c>
      <c r="S41" s="3" t="s">
        <v>39</v>
      </c>
      <c r="T41" s="3" t="s">
        <v>40</v>
      </c>
      <c r="U41" s="3" t="b">
        <v>0</v>
      </c>
      <c r="V41" s="3" t="s">
        <v>41</v>
      </c>
      <c r="W41" s="3">
        <v>3</v>
      </c>
      <c r="X41" s="3">
        <v>1661</v>
      </c>
      <c r="Y41" s="3">
        <v>1658</v>
      </c>
      <c r="Z41" s="3">
        <v>19</v>
      </c>
      <c r="AB41" s="3" t="s">
        <v>42</v>
      </c>
      <c r="AC41" s="3">
        <v>394</v>
      </c>
      <c r="AD41" s="3" t="s">
        <v>43</v>
      </c>
      <c r="AF41" s="3" t="b">
        <v>0</v>
      </c>
    </row>
    <row r="42" spans="1:32" x14ac:dyDescent="0.2">
      <c r="A42" s="3" t="s">
        <v>225</v>
      </c>
      <c r="B42" s="3" t="s">
        <v>226</v>
      </c>
      <c r="C42" s="3" t="s">
        <v>34</v>
      </c>
      <c r="D42" s="3" t="s">
        <v>227</v>
      </c>
      <c r="F42" s="3">
        <v>0</v>
      </c>
      <c r="G42" s="3">
        <v>7.5450239238144794E+17</v>
      </c>
      <c r="K42" s="3" t="s">
        <v>36</v>
      </c>
      <c r="M42" s="3" t="b">
        <v>0</v>
      </c>
      <c r="N42" s="3">
        <v>0</v>
      </c>
      <c r="Q42" s="3" t="s">
        <v>37</v>
      </c>
      <c r="R42" s="3" t="s">
        <v>228</v>
      </c>
      <c r="S42" s="3" t="s">
        <v>39</v>
      </c>
      <c r="T42" s="3" t="s">
        <v>40</v>
      </c>
      <c r="U42" s="3" t="b">
        <v>0</v>
      </c>
      <c r="V42" s="3" t="s">
        <v>41</v>
      </c>
      <c r="W42" s="3">
        <v>3</v>
      </c>
      <c r="X42" s="3">
        <v>1661</v>
      </c>
      <c r="Y42" s="3">
        <v>1658</v>
      </c>
      <c r="Z42" s="3">
        <v>19</v>
      </c>
      <c r="AB42" s="3" t="s">
        <v>42</v>
      </c>
      <c r="AC42" s="3">
        <v>396</v>
      </c>
      <c r="AD42" s="3" t="s">
        <v>43</v>
      </c>
      <c r="AF42" s="3" t="b">
        <v>0</v>
      </c>
    </row>
    <row r="43" spans="1:32" x14ac:dyDescent="0.2">
      <c r="A43" s="3" t="s">
        <v>229</v>
      </c>
      <c r="B43" s="3" t="s">
        <v>230</v>
      </c>
      <c r="C43" s="3" t="s">
        <v>34</v>
      </c>
      <c r="D43" s="3" t="s">
        <v>231</v>
      </c>
      <c r="F43" s="3">
        <v>0</v>
      </c>
      <c r="G43" s="3">
        <v>7.5591542532241395E+17</v>
      </c>
      <c r="K43" s="3" t="s">
        <v>36</v>
      </c>
      <c r="M43" s="3" t="b">
        <v>0</v>
      </c>
      <c r="N43" s="3">
        <v>0</v>
      </c>
      <c r="Q43" s="3" t="s">
        <v>37</v>
      </c>
      <c r="R43" s="3" t="s">
        <v>232</v>
      </c>
      <c r="S43" s="3" t="s">
        <v>39</v>
      </c>
      <c r="T43" s="3" t="s">
        <v>40</v>
      </c>
      <c r="U43" s="3" t="b">
        <v>0</v>
      </c>
      <c r="V43" s="3" t="s">
        <v>41</v>
      </c>
      <c r="W43" s="3">
        <v>4</v>
      </c>
      <c r="X43" s="3">
        <v>1767</v>
      </c>
      <c r="Y43" s="3">
        <v>1470</v>
      </c>
      <c r="Z43" s="3">
        <v>22</v>
      </c>
      <c r="AB43" s="3" t="s">
        <v>42</v>
      </c>
      <c r="AC43" s="3">
        <v>401</v>
      </c>
      <c r="AD43" s="3" t="s">
        <v>43</v>
      </c>
      <c r="AF43" s="3" t="b">
        <v>0</v>
      </c>
    </row>
    <row r="44" spans="1:32" x14ac:dyDescent="0.2">
      <c r="A44" s="3" t="s">
        <v>233</v>
      </c>
      <c r="B44" s="3" t="s">
        <v>234</v>
      </c>
      <c r="C44" s="3" t="s">
        <v>34</v>
      </c>
      <c r="D44" s="3" t="s">
        <v>235</v>
      </c>
      <c r="F44" s="3">
        <v>0</v>
      </c>
      <c r="G44" s="3">
        <v>7.5623532281230502E+17</v>
      </c>
      <c r="K44" s="3" t="s">
        <v>36</v>
      </c>
      <c r="M44" s="3" t="b">
        <v>0</v>
      </c>
      <c r="N44" s="3">
        <v>0</v>
      </c>
      <c r="Q44" s="3" t="s">
        <v>37</v>
      </c>
      <c r="R44" s="3" t="s">
        <v>236</v>
      </c>
      <c r="S44" s="3" t="s">
        <v>39</v>
      </c>
      <c r="T44" s="3" t="s">
        <v>40</v>
      </c>
      <c r="U44" s="3" t="b">
        <v>0</v>
      </c>
      <c r="V44" s="3" t="s">
        <v>41</v>
      </c>
      <c r="W44" s="3">
        <v>4</v>
      </c>
      <c r="X44" s="3">
        <v>1769</v>
      </c>
      <c r="Y44" s="3">
        <v>1468</v>
      </c>
      <c r="Z44" s="3">
        <v>21</v>
      </c>
      <c r="AB44" s="3" t="s">
        <v>42</v>
      </c>
      <c r="AC44" s="3">
        <v>414</v>
      </c>
      <c r="AD44" s="3" t="s">
        <v>43</v>
      </c>
      <c r="AF44" s="3" t="b">
        <v>0</v>
      </c>
    </row>
    <row r="45" spans="1:32" x14ac:dyDescent="0.2">
      <c r="A45" s="3" t="s">
        <v>237</v>
      </c>
      <c r="B45" s="3" t="s">
        <v>238</v>
      </c>
      <c r="C45" s="3" t="s">
        <v>34</v>
      </c>
      <c r="D45" s="3" t="s">
        <v>239</v>
      </c>
      <c r="F45" s="3">
        <v>0</v>
      </c>
      <c r="G45" s="3">
        <v>7.5624061534024896E+17</v>
      </c>
      <c r="K45" s="3" t="s">
        <v>36</v>
      </c>
      <c r="M45" s="3" t="b">
        <v>0</v>
      </c>
      <c r="N45" s="3">
        <v>0</v>
      </c>
      <c r="Q45" s="3" t="s">
        <v>37</v>
      </c>
      <c r="R45" s="3" t="s">
        <v>240</v>
      </c>
      <c r="S45" s="3" t="s">
        <v>39</v>
      </c>
      <c r="T45" s="3" t="s">
        <v>40</v>
      </c>
      <c r="U45" s="3" t="b">
        <v>0</v>
      </c>
      <c r="V45" s="3" t="s">
        <v>41</v>
      </c>
      <c r="W45" s="3">
        <v>4</v>
      </c>
      <c r="X45" s="3">
        <v>1769</v>
      </c>
      <c r="Y45" s="3">
        <v>1468</v>
      </c>
      <c r="Z45" s="3">
        <v>22</v>
      </c>
      <c r="AB45" s="3" t="s">
        <v>42</v>
      </c>
      <c r="AC45" s="3">
        <v>415</v>
      </c>
      <c r="AD45" s="3" t="s">
        <v>43</v>
      </c>
      <c r="AF45" s="3" t="b">
        <v>0</v>
      </c>
    </row>
    <row r="46" spans="1:32" x14ac:dyDescent="0.2">
      <c r="A46" s="3" t="s">
        <v>241</v>
      </c>
      <c r="B46" s="3" t="s">
        <v>242</v>
      </c>
      <c r="C46" s="3" t="s">
        <v>243</v>
      </c>
      <c r="D46" s="3" t="s">
        <v>244</v>
      </c>
      <c r="F46" s="3">
        <v>0</v>
      </c>
      <c r="G46" s="3">
        <v>7.5625041572162304E+17</v>
      </c>
      <c r="K46" s="3" t="s">
        <v>36</v>
      </c>
      <c r="M46" s="3" t="b">
        <v>0</v>
      </c>
      <c r="N46" s="3">
        <v>0</v>
      </c>
      <c r="Q46" s="3" t="s">
        <v>37</v>
      </c>
      <c r="R46" s="3" t="s">
        <v>245</v>
      </c>
      <c r="S46" s="3" t="s">
        <v>39</v>
      </c>
      <c r="T46" s="3" t="s">
        <v>40</v>
      </c>
      <c r="U46" s="3" t="b">
        <v>0</v>
      </c>
      <c r="V46" s="3" t="s">
        <v>41</v>
      </c>
      <c r="W46" s="3">
        <v>4</v>
      </c>
      <c r="X46" s="3">
        <v>1769</v>
      </c>
      <c r="Y46" s="3">
        <v>1468</v>
      </c>
      <c r="Z46" s="3">
        <v>23</v>
      </c>
      <c r="AB46" s="3" t="s">
        <v>42</v>
      </c>
      <c r="AC46" s="3">
        <v>417</v>
      </c>
      <c r="AD46" s="3" t="s">
        <v>43</v>
      </c>
      <c r="AF46" s="3" t="b">
        <v>0</v>
      </c>
    </row>
    <row r="47" spans="1:32" x14ac:dyDescent="0.2">
      <c r="A47" s="3" t="s">
        <v>246</v>
      </c>
      <c r="B47" s="3" t="s">
        <v>247</v>
      </c>
      <c r="C47" s="3" t="s">
        <v>34</v>
      </c>
      <c r="D47" s="3" t="s">
        <v>248</v>
      </c>
      <c r="E47" s="3" t="s">
        <v>249</v>
      </c>
      <c r="F47" s="3">
        <v>0</v>
      </c>
      <c r="G47" s="3">
        <v>7.5655443828681498E+17</v>
      </c>
      <c r="K47" s="3" t="s">
        <v>36</v>
      </c>
      <c r="M47" s="3" t="b">
        <v>0</v>
      </c>
      <c r="N47" s="3">
        <v>0</v>
      </c>
      <c r="Q47" s="3" t="s">
        <v>37</v>
      </c>
      <c r="R47" s="3" t="s">
        <v>250</v>
      </c>
      <c r="S47" s="3" t="s">
        <v>39</v>
      </c>
      <c r="T47" s="3" t="s">
        <v>40</v>
      </c>
      <c r="U47" s="3" t="b">
        <v>0</v>
      </c>
      <c r="V47" s="3" t="s">
        <v>41</v>
      </c>
      <c r="W47" s="3">
        <v>4</v>
      </c>
      <c r="X47" s="3">
        <v>1782</v>
      </c>
      <c r="Y47" s="3">
        <v>1468</v>
      </c>
      <c r="Z47" s="3">
        <v>23</v>
      </c>
      <c r="AB47" s="3" t="s">
        <v>42</v>
      </c>
      <c r="AC47" s="3">
        <v>421</v>
      </c>
      <c r="AD47" s="3" t="s">
        <v>43</v>
      </c>
      <c r="AF47" s="3" t="b">
        <v>0</v>
      </c>
    </row>
    <row r="48" spans="1:32" x14ac:dyDescent="0.2">
      <c r="A48" s="3" t="s">
        <v>251</v>
      </c>
      <c r="B48" s="3" t="s">
        <v>252</v>
      </c>
      <c r="C48" s="3" t="s">
        <v>34</v>
      </c>
      <c r="D48" s="3" t="s">
        <v>253</v>
      </c>
      <c r="F48" s="3">
        <v>0</v>
      </c>
      <c r="G48" s="3">
        <v>7.5728675853907904E+17</v>
      </c>
      <c r="K48" s="3" t="s">
        <v>36</v>
      </c>
      <c r="M48" s="3" t="b">
        <v>0</v>
      </c>
      <c r="N48" s="3">
        <v>0</v>
      </c>
      <c r="Q48" s="3" t="s">
        <v>37</v>
      </c>
      <c r="R48" s="3" t="s">
        <v>254</v>
      </c>
      <c r="S48" s="3" t="s">
        <v>39</v>
      </c>
      <c r="T48" s="3" t="s">
        <v>40</v>
      </c>
      <c r="U48" s="3" t="b">
        <v>0</v>
      </c>
      <c r="V48" s="3" t="s">
        <v>41</v>
      </c>
      <c r="W48" s="3">
        <v>6</v>
      </c>
      <c r="X48" s="3">
        <v>1864</v>
      </c>
      <c r="Y48" s="3">
        <v>1667</v>
      </c>
      <c r="Z48" s="3">
        <v>23</v>
      </c>
      <c r="AB48" s="3" t="s">
        <v>42</v>
      </c>
      <c r="AC48" s="3">
        <v>433</v>
      </c>
      <c r="AD48" s="3" t="s">
        <v>43</v>
      </c>
      <c r="AF48" s="3" t="b">
        <v>0</v>
      </c>
    </row>
    <row r="49" spans="1:32" x14ac:dyDescent="0.2">
      <c r="A49" s="3" t="s">
        <v>255</v>
      </c>
      <c r="B49" s="3" t="s">
        <v>256</v>
      </c>
      <c r="C49" s="3" t="s">
        <v>34</v>
      </c>
      <c r="D49" s="3" t="s">
        <v>257</v>
      </c>
      <c r="F49" s="3">
        <v>0</v>
      </c>
      <c r="G49" s="3">
        <v>7.5732450827335603E+17</v>
      </c>
      <c r="K49" s="3" t="s">
        <v>36</v>
      </c>
      <c r="M49" s="3" t="b">
        <v>0</v>
      </c>
      <c r="N49" s="3">
        <v>0</v>
      </c>
      <c r="Q49" s="3" t="s">
        <v>37</v>
      </c>
      <c r="R49" s="3" t="s">
        <v>258</v>
      </c>
      <c r="S49" s="3" t="s">
        <v>39</v>
      </c>
      <c r="T49" s="3" t="s">
        <v>40</v>
      </c>
      <c r="U49" s="3" t="b">
        <v>0</v>
      </c>
      <c r="V49" s="3" t="s">
        <v>41</v>
      </c>
      <c r="W49" s="3">
        <v>7</v>
      </c>
      <c r="X49" s="3">
        <v>1867</v>
      </c>
      <c r="Y49" s="3">
        <v>1667</v>
      </c>
      <c r="Z49" s="3">
        <v>23</v>
      </c>
      <c r="AB49" s="3" t="s">
        <v>42</v>
      </c>
      <c r="AC49" s="3">
        <v>439</v>
      </c>
      <c r="AD49" s="3" t="s">
        <v>43</v>
      </c>
      <c r="AF49" s="3" t="b">
        <v>0</v>
      </c>
    </row>
    <row r="50" spans="1:32" x14ac:dyDescent="0.2">
      <c r="A50" s="3" t="s">
        <v>259</v>
      </c>
      <c r="B50" s="3" t="s">
        <v>260</v>
      </c>
      <c r="C50" s="3" t="s">
        <v>34</v>
      </c>
      <c r="D50" s="3" t="s">
        <v>261</v>
      </c>
      <c r="F50" s="3">
        <v>0</v>
      </c>
      <c r="G50" s="3">
        <v>7.5734185518904896E+17</v>
      </c>
      <c r="K50" s="3" t="s">
        <v>36</v>
      </c>
      <c r="M50" s="3" t="b">
        <v>0</v>
      </c>
      <c r="N50" s="3">
        <v>0</v>
      </c>
      <c r="Q50" s="3" t="s">
        <v>37</v>
      </c>
      <c r="R50" s="3" t="s">
        <v>262</v>
      </c>
      <c r="S50" s="3" t="s">
        <v>39</v>
      </c>
      <c r="T50" s="3" t="s">
        <v>40</v>
      </c>
      <c r="U50" s="3" t="b">
        <v>0</v>
      </c>
      <c r="V50" s="3" t="s">
        <v>41</v>
      </c>
      <c r="W50" s="3">
        <v>7</v>
      </c>
      <c r="X50" s="3">
        <v>1873</v>
      </c>
      <c r="Y50" s="3">
        <v>1667</v>
      </c>
      <c r="Z50" s="3">
        <v>25</v>
      </c>
      <c r="AB50" s="3" t="s">
        <v>42</v>
      </c>
      <c r="AC50" s="3">
        <v>440</v>
      </c>
      <c r="AD50" s="3" t="s">
        <v>43</v>
      </c>
      <c r="AF50" s="3" t="b">
        <v>0</v>
      </c>
    </row>
    <row r="51" spans="1:32" x14ac:dyDescent="0.2">
      <c r="A51" s="3" t="s">
        <v>263</v>
      </c>
      <c r="B51" s="3" t="s">
        <v>264</v>
      </c>
      <c r="C51" s="3" t="s">
        <v>34</v>
      </c>
      <c r="D51" s="3" t="s">
        <v>265</v>
      </c>
      <c r="F51" s="3">
        <v>0</v>
      </c>
      <c r="G51" s="3">
        <v>7.5737355781905203E+17</v>
      </c>
      <c r="K51" s="3" t="s">
        <v>36</v>
      </c>
      <c r="M51" s="3" t="b">
        <v>0</v>
      </c>
      <c r="N51" s="3">
        <v>0</v>
      </c>
      <c r="Q51" s="3" t="s">
        <v>37</v>
      </c>
      <c r="R51" s="3" t="s">
        <v>266</v>
      </c>
      <c r="S51" s="3" t="s">
        <v>39</v>
      </c>
      <c r="T51" s="3" t="s">
        <v>40</v>
      </c>
      <c r="U51" s="3" t="b">
        <v>0</v>
      </c>
      <c r="V51" s="3" t="s">
        <v>41</v>
      </c>
      <c r="W51" s="3">
        <v>7</v>
      </c>
      <c r="X51" s="3">
        <v>1892</v>
      </c>
      <c r="Y51" s="3">
        <v>1754</v>
      </c>
      <c r="Z51" s="3">
        <v>23</v>
      </c>
      <c r="AB51" s="3" t="s">
        <v>42</v>
      </c>
      <c r="AC51" s="3">
        <v>442</v>
      </c>
      <c r="AD51" s="3" t="s">
        <v>43</v>
      </c>
      <c r="AF51" s="3" t="b">
        <v>0</v>
      </c>
    </row>
    <row r="52" spans="1:32" x14ac:dyDescent="0.2">
      <c r="A52" s="3" t="s">
        <v>267</v>
      </c>
      <c r="B52" s="3" t="s">
        <v>268</v>
      </c>
      <c r="C52" s="3" t="s">
        <v>34</v>
      </c>
      <c r="D52" s="3" t="s">
        <v>269</v>
      </c>
      <c r="F52" s="3">
        <v>0</v>
      </c>
      <c r="G52" s="3">
        <v>7.5738865533797504E+17</v>
      </c>
      <c r="K52" s="3" t="s">
        <v>36</v>
      </c>
      <c r="M52" s="3" t="b">
        <v>0</v>
      </c>
      <c r="N52" s="3">
        <v>0</v>
      </c>
      <c r="Q52" s="3" t="s">
        <v>37</v>
      </c>
      <c r="R52" s="3" t="s">
        <v>270</v>
      </c>
      <c r="S52" s="3" t="s">
        <v>39</v>
      </c>
      <c r="T52" s="3" t="s">
        <v>40</v>
      </c>
      <c r="U52" s="3" t="b">
        <v>0</v>
      </c>
      <c r="V52" s="3" t="s">
        <v>41</v>
      </c>
      <c r="W52" s="3">
        <v>7</v>
      </c>
      <c r="X52" s="3">
        <v>1897</v>
      </c>
      <c r="Y52" s="3">
        <v>1754</v>
      </c>
      <c r="Z52" s="3">
        <v>23</v>
      </c>
      <c r="AB52" s="3" t="s">
        <v>42</v>
      </c>
      <c r="AC52" s="3">
        <v>443</v>
      </c>
      <c r="AD52" s="3" t="s">
        <v>43</v>
      </c>
      <c r="AF52" s="3" t="b">
        <v>0</v>
      </c>
    </row>
    <row r="53" spans="1:32" x14ac:dyDescent="0.2">
      <c r="A53" s="3" t="s">
        <v>271</v>
      </c>
      <c r="B53" s="3" t="s">
        <v>272</v>
      </c>
      <c r="C53" s="3" t="s">
        <v>34</v>
      </c>
      <c r="D53" s="3" t="s">
        <v>273</v>
      </c>
      <c r="F53" s="3">
        <v>0</v>
      </c>
      <c r="G53" s="3">
        <v>7.5872877425905203E+17</v>
      </c>
      <c r="K53" s="3" t="s">
        <v>36</v>
      </c>
      <c r="M53" s="3" t="b">
        <v>0</v>
      </c>
      <c r="N53" s="3">
        <v>0</v>
      </c>
      <c r="Q53" s="3" t="s">
        <v>37</v>
      </c>
      <c r="R53" s="3" t="s">
        <v>274</v>
      </c>
      <c r="S53" s="3" t="s">
        <v>39</v>
      </c>
      <c r="T53" s="3" t="s">
        <v>40</v>
      </c>
      <c r="U53" s="3" t="b">
        <v>0</v>
      </c>
      <c r="V53" s="3" t="s">
        <v>41</v>
      </c>
      <c r="W53" s="3">
        <v>10</v>
      </c>
      <c r="X53" s="3">
        <v>1930</v>
      </c>
      <c r="Y53" s="3">
        <v>1306</v>
      </c>
      <c r="Z53" s="3">
        <v>25</v>
      </c>
      <c r="AB53" s="3" t="s">
        <v>42</v>
      </c>
      <c r="AC53" s="3">
        <v>456</v>
      </c>
      <c r="AD53" s="3" t="s">
        <v>43</v>
      </c>
      <c r="AF53" s="3" t="b">
        <v>0</v>
      </c>
    </row>
    <row r="54" spans="1:32" x14ac:dyDescent="0.2">
      <c r="A54" s="3" t="s">
        <v>275</v>
      </c>
      <c r="B54" s="3" t="s">
        <v>276</v>
      </c>
      <c r="C54" s="3" t="s">
        <v>277</v>
      </c>
      <c r="D54" s="3" t="s">
        <v>278</v>
      </c>
      <c r="F54" s="3">
        <v>0</v>
      </c>
      <c r="G54" s="3">
        <v>7.5981091507618995E+17</v>
      </c>
      <c r="K54" s="3" t="s">
        <v>36</v>
      </c>
      <c r="M54" s="3" t="b">
        <v>0</v>
      </c>
      <c r="N54" s="3">
        <v>0</v>
      </c>
      <c r="Q54" s="3" t="s">
        <v>37</v>
      </c>
      <c r="R54" s="3" t="s">
        <v>279</v>
      </c>
      <c r="S54" s="3" t="s">
        <v>39</v>
      </c>
      <c r="T54" s="3" t="s">
        <v>40</v>
      </c>
      <c r="U54" s="3" t="b">
        <v>0</v>
      </c>
      <c r="V54" s="3" t="s">
        <v>41</v>
      </c>
      <c r="W54" s="3">
        <v>10</v>
      </c>
      <c r="X54" s="3">
        <v>1926</v>
      </c>
      <c r="Y54" s="3">
        <v>1307</v>
      </c>
      <c r="Z54" s="3">
        <v>26</v>
      </c>
      <c r="AB54" s="3" t="s">
        <v>42</v>
      </c>
      <c r="AC54" s="3">
        <v>467</v>
      </c>
      <c r="AD54" s="3" t="s">
        <v>43</v>
      </c>
      <c r="AF54" s="3" t="b">
        <v>0</v>
      </c>
    </row>
    <row r="55" spans="1:32" x14ac:dyDescent="0.2">
      <c r="A55" s="3" t="s">
        <v>280</v>
      </c>
      <c r="B55" s="3" t="s">
        <v>281</v>
      </c>
      <c r="C55" s="3" t="s">
        <v>282</v>
      </c>
      <c r="F55" s="3">
        <v>0</v>
      </c>
      <c r="G55" s="3">
        <v>7.5995052018644096E+17</v>
      </c>
      <c r="H55" s="3" t="s">
        <v>283</v>
      </c>
      <c r="I55" s="3">
        <v>7.5946167072067098E+17</v>
      </c>
      <c r="J55" s="3">
        <v>3177941678</v>
      </c>
      <c r="K55" s="3" t="s">
        <v>36</v>
      </c>
      <c r="N55" s="3">
        <v>0</v>
      </c>
      <c r="Q55" s="3" t="s">
        <v>37</v>
      </c>
      <c r="R55" s="3" t="s">
        <v>284</v>
      </c>
      <c r="S55" s="3" t="s">
        <v>39</v>
      </c>
      <c r="T55" s="3" t="s">
        <v>40</v>
      </c>
      <c r="U55" s="3" t="b">
        <v>0</v>
      </c>
      <c r="V55" s="3" t="s">
        <v>41</v>
      </c>
      <c r="W55" s="3">
        <v>11</v>
      </c>
      <c r="X55" s="3">
        <v>1925</v>
      </c>
      <c r="Y55" s="3">
        <v>1302</v>
      </c>
      <c r="Z55" s="3">
        <v>26</v>
      </c>
      <c r="AB55" s="3" t="s">
        <v>42</v>
      </c>
      <c r="AC55" s="3">
        <v>472</v>
      </c>
      <c r="AD55" s="3" t="s">
        <v>43</v>
      </c>
      <c r="AF55" s="3" t="b">
        <v>0</v>
      </c>
    </row>
    <row r="56" spans="1:32" x14ac:dyDescent="0.2">
      <c r="A56" s="3" t="s">
        <v>285</v>
      </c>
      <c r="B56" s="3" t="s">
        <v>286</v>
      </c>
      <c r="C56" s="3" t="s">
        <v>287</v>
      </c>
      <c r="D56" s="3" t="s">
        <v>288</v>
      </c>
      <c r="F56" s="3">
        <v>0</v>
      </c>
      <c r="G56" s="3">
        <v>7.6017330653207706E+17</v>
      </c>
      <c r="K56" s="3" t="s">
        <v>36</v>
      </c>
      <c r="M56" s="3" t="b">
        <v>0</v>
      </c>
      <c r="N56" s="3">
        <v>0</v>
      </c>
      <c r="Q56" s="3" t="s">
        <v>37</v>
      </c>
      <c r="R56" s="3" t="s">
        <v>289</v>
      </c>
      <c r="S56" s="3" t="s">
        <v>39</v>
      </c>
      <c r="T56" s="3" t="s">
        <v>40</v>
      </c>
      <c r="U56" s="3" t="b">
        <v>0</v>
      </c>
      <c r="V56" s="3" t="s">
        <v>41</v>
      </c>
      <c r="W56" s="3">
        <v>12</v>
      </c>
      <c r="X56" s="3">
        <v>1936</v>
      </c>
      <c r="Y56" s="3">
        <v>1302</v>
      </c>
      <c r="Z56" s="3">
        <v>26</v>
      </c>
      <c r="AB56" s="3" t="s">
        <v>42</v>
      </c>
      <c r="AC56" s="3">
        <v>473</v>
      </c>
      <c r="AD56" s="3" t="s">
        <v>43</v>
      </c>
      <c r="AF56" s="3" t="b">
        <v>0</v>
      </c>
    </row>
    <row r="57" spans="1:32" x14ac:dyDescent="0.2">
      <c r="A57" s="3" t="s">
        <v>290</v>
      </c>
      <c r="B57" s="3" t="s">
        <v>291</v>
      </c>
      <c r="C57" s="3" t="s">
        <v>34</v>
      </c>
      <c r="D57" s="3" t="s">
        <v>292</v>
      </c>
      <c r="F57" s="3">
        <v>0</v>
      </c>
      <c r="G57" s="3">
        <v>7.6021357630489805E+17</v>
      </c>
      <c r="K57" s="3" t="s">
        <v>36</v>
      </c>
      <c r="M57" s="3" t="b">
        <v>0</v>
      </c>
      <c r="N57" s="3">
        <v>0</v>
      </c>
      <c r="Q57" s="3" t="s">
        <v>37</v>
      </c>
      <c r="R57" s="3" t="s">
        <v>293</v>
      </c>
      <c r="S57" s="3" t="s">
        <v>39</v>
      </c>
      <c r="T57" s="3" t="s">
        <v>40</v>
      </c>
      <c r="U57" s="3" t="b">
        <v>0</v>
      </c>
      <c r="V57" s="3" t="s">
        <v>41</v>
      </c>
      <c r="W57" s="3">
        <v>15</v>
      </c>
      <c r="X57" s="3">
        <v>1940</v>
      </c>
      <c r="Y57" s="3">
        <v>1302</v>
      </c>
      <c r="Z57" s="3">
        <v>26</v>
      </c>
      <c r="AB57" s="3" t="s">
        <v>42</v>
      </c>
      <c r="AC57" s="3">
        <v>485</v>
      </c>
      <c r="AD57" s="3" t="s">
        <v>43</v>
      </c>
      <c r="AF57" s="3" t="b">
        <v>0</v>
      </c>
    </row>
    <row r="58" spans="1:32" x14ac:dyDescent="0.2">
      <c r="A58" s="3" t="s">
        <v>294</v>
      </c>
      <c r="B58" s="3" t="s">
        <v>295</v>
      </c>
      <c r="C58" s="3" t="s">
        <v>34</v>
      </c>
      <c r="D58" s="3" t="s">
        <v>296</v>
      </c>
      <c r="F58" s="3">
        <v>0</v>
      </c>
      <c r="G58" s="3">
        <v>7.6021983147598605E+17</v>
      </c>
      <c r="K58" s="3" t="s">
        <v>36</v>
      </c>
      <c r="M58" s="3" t="b">
        <v>0</v>
      </c>
      <c r="N58" s="3">
        <v>0</v>
      </c>
      <c r="Q58" s="3" t="s">
        <v>37</v>
      </c>
      <c r="R58" s="3" t="s">
        <v>297</v>
      </c>
      <c r="S58" s="3" t="s">
        <v>39</v>
      </c>
      <c r="T58" s="3" t="s">
        <v>40</v>
      </c>
      <c r="U58" s="3" t="b">
        <v>0</v>
      </c>
      <c r="V58" s="3" t="s">
        <v>41</v>
      </c>
      <c r="W58" s="3">
        <v>15</v>
      </c>
      <c r="X58" s="3">
        <v>1940</v>
      </c>
      <c r="Y58" s="3">
        <v>1302</v>
      </c>
      <c r="Z58" s="3">
        <v>26</v>
      </c>
      <c r="AB58" s="3" t="s">
        <v>42</v>
      </c>
      <c r="AC58" s="3">
        <v>486</v>
      </c>
      <c r="AD58" s="3" t="s">
        <v>43</v>
      </c>
      <c r="AF58" s="3" t="b">
        <v>0</v>
      </c>
    </row>
    <row r="59" spans="1:32" x14ac:dyDescent="0.2">
      <c r="A59" s="3" t="s">
        <v>298</v>
      </c>
      <c r="B59" s="3" t="s">
        <v>299</v>
      </c>
      <c r="C59" s="3" t="s">
        <v>34</v>
      </c>
      <c r="D59" s="3" t="s">
        <v>300</v>
      </c>
      <c r="E59" s="3" t="s">
        <v>301</v>
      </c>
      <c r="F59" s="3">
        <v>0</v>
      </c>
      <c r="G59" s="3">
        <v>7.60545742578528E+17</v>
      </c>
      <c r="K59" s="3" t="s">
        <v>36</v>
      </c>
      <c r="M59" s="3" t="b">
        <v>0</v>
      </c>
      <c r="N59" s="3">
        <v>0</v>
      </c>
      <c r="Q59" s="3" t="s">
        <v>37</v>
      </c>
      <c r="R59" s="3" t="s">
        <v>302</v>
      </c>
      <c r="S59" s="3" t="s">
        <v>39</v>
      </c>
      <c r="T59" s="3" t="s">
        <v>40</v>
      </c>
      <c r="U59" s="3" t="b">
        <v>0</v>
      </c>
      <c r="V59" s="3" t="s">
        <v>41</v>
      </c>
      <c r="W59" s="3">
        <v>17</v>
      </c>
      <c r="X59" s="3">
        <v>1953</v>
      </c>
      <c r="Y59" s="3">
        <v>1302</v>
      </c>
      <c r="Z59" s="3">
        <v>25</v>
      </c>
      <c r="AB59" s="3" t="s">
        <v>42</v>
      </c>
      <c r="AC59" s="3">
        <v>495</v>
      </c>
      <c r="AD59" s="3" t="s">
        <v>43</v>
      </c>
      <c r="AF59" s="3" t="b">
        <v>0</v>
      </c>
    </row>
    <row r="60" spans="1:32" x14ac:dyDescent="0.2">
      <c r="A60" s="3" t="s">
        <v>303</v>
      </c>
      <c r="B60" s="3" t="s">
        <v>304</v>
      </c>
      <c r="C60" s="3" t="s">
        <v>305</v>
      </c>
      <c r="D60" s="3" t="s">
        <v>306</v>
      </c>
      <c r="F60" s="3">
        <v>0</v>
      </c>
      <c r="G60" s="3">
        <v>7.6057592866148698E+17</v>
      </c>
      <c r="K60" s="3" t="s">
        <v>36</v>
      </c>
      <c r="M60" s="3" t="b">
        <v>0</v>
      </c>
      <c r="N60" s="3">
        <v>0</v>
      </c>
      <c r="Q60" s="3" t="s">
        <v>37</v>
      </c>
      <c r="R60" s="3" t="s">
        <v>307</v>
      </c>
      <c r="S60" s="3" t="s">
        <v>39</v>
      </c>
      <c r="T60" s="3" t="s">
        <v>40</v>
      </c>
      <c r="U60" s="3" t="b">
        <v>0</v>
      </c>
      <c r="V60" s="3" t="s">
        <v>41</v>
      </c>
      <c r="W60" s="3">
        <v>17</v>
      </c>
      <c r="X60" s="3">
        <v>1951</v>
      </c>
      <c r="Y60" s="3">
        <v>1303</v>
      </c>
      <c r="Z60" s="3">
        <v>25</v>
      </c>
      <c r="AB60" s="3" t="s">
        <v>42</v>
      </c>
      <c r="AC60" s="3">
        <v>500</v>
      </c>
      <c r="AD60" s="3" t="s">
        <v>43</v>
      </c>
      <c r="AF60" s="3" t="b">
        <v>0</v>
      </c>
    </row>
    <row r="61" spans="1:32" x14ac:dyDescent="0.2">
      <c r="A61" s="3" t="s">
        <v>308</v>
      </c>
      <c r="B61" s="3" t="s">
        <v>309</v>
      </c>
      <c r="C61" s="3" t="s">
        <v>34</v>
      </c>
      <c r="D61" s="3" t="s">
        <v>310</v>
      </c>
      <c r="F61" s="3">
        <v>0</v>
      </c>
      <c r="G61" s="3">
        <v>7.6062751635673395E+17</v>
      </c>
      <c r="K61" s="3" t="s">
        <v>36</v>
      </c>
      <c r="M61" s="3" t="b">
        <v>0</v>
      </c>
      <c r="N61" s="3">
        <v>0</v>
      </c>
      <c r="Q61" s="3" t="s">
        <v>37</v>
      </c>
      <c r="R61" s="3" t="s">
        <v>311</v>
      </c>
      <c r="S61" s="3" t="s">
        <v>39</v>
      </c>
      <c r="T61" s="3" t="s">
        <v>40</v>
      </c>
      <c r="U61" s="3" t="b">
        <v>0</v>
      </c>
      <c r="V61" s="3" t="s">
        <v>41</v>
      </c>
      <c r="W61" s="3">
        <v>17</v>
      </c>
      <c r="X61" s="3">
        <v>1951</v>
      </c>
      <c r="Y61" s="3">
        <v>1303</v>
      </c>
      <c r="Z61" s="3">
        <v>26</v>
      </c>
      <c r="AB61" s="3" t="s">
        <v>42</v>
      </c>
      <c r="AC61" s="3">
        <v>504</v>
      </c>
      <c r="AD61" s="3" t="s">
        <v>43</v>
      </c>
      <c r="AF61" s="3" t="b">
        <v>0</v>
      </c>
    </row>
    <row r="62" spans="1:32" x14ac:dyDescent="0.2">
      <c r="A62" s="3" t="s">
        <v>312</v>
      </c>
      <c r="B62" s="3" t="s">
        <v>313</v>
      </c>
      <c r="C62" s="3" t="s">
        <v>34</v>
      </c>
      <c r="D62" s="3" t="s">
        <v>314</v>
      </c>
      <c r="F62" s="3">
        <v>0</v>
      </c>
      <c r="G62" s="3">
        <v>7.6089807470934003E+17</v>
      </c>
      <c r="K62" s="3" t="s">
        <v>36</v>
      </c>
      <c r="M62" s="3" t="b">
        <v>0</v>
      </c>
      <c r="N62" s="3">
        <v>0</v>
      </c>
      <c r="Q62" s="3" t="s">
        <v>37</v>
      </c>
      <c r="R62" s="3" t="s">
        <v>315</v>
      </c>
      <c r="S62" s="3" t="s">
        <v>39</v>
      </c>
      <c r="T62" s="3" t="s">
        <v>40</v>
      </c>
      <c r="U62" s="3" t="b">
        <v>0</v>
      </c>
      <c r="V62" s="3" t="s">
        <v>41</v>
      </c>
      <c r="W62" s="3">
        <v>17</v>
      </c>
      <c r="X62" s="3">
        <v>1968</v>
      </c>
      <c r="Y62" s="3">
        <v>1303</v>
      </c>
      <c r="Z62" s="3">
        <v>25</v>
      </c>
      <c r="AB62" s="3" t="s">
        <v>42</v>
      </c>
      <c r="AC62" s="3">
        <v>507</v>
      </c>
      <c r="AD62" s="3" t="s">
        <v>43</v>
      </c>
      <c r="AF62" s="3" t="b">
        <v>0</v>
      </c>
    </row>
    <row r="63" spans="1:32" x14ac:dyDescent="0.2">
      <c r="A63" s="3" t="s">
        <v>316</v>
      </c>
      <c r="B63" s="3" t="s">
        <v>317</v>
      </c>
      <c r="C63" s="3" t="s">
        <v>34</v>
      </c>
      <c r="D63" s="3" t="s">
        <v>318</v>
      </c>
      <c r="F63" s="3">
        <v>0</v>
      </c>
      <c r="G63" s="3">
        <v>7.6092832130355597E+17</v>
      </c>
      <c r="K63" s="3" t="s">
        <v>36</v>
      </c>
      <c r="M63" s="3" t="b">
        <v>0</v>
      </c>
      <c r="N63" s="3">
        <v>0</v>
      </c>
      <c r="Q63" s="3" t="s">
        <v>37</v>
      </c>
      <c r="R63" s="3" t="s">
        <v>319</v>
      </c>
      <c r="S63" s="3" t="s">
        <v>39</v>
      </c>
      <c r="T63" s="3" t="s">
        <v>40</v>
      </c>
      <c r="U63" s="3" t="b">
        <v>0</v>
      </c>
      <c r="V63" s="3" t="s">
        <v>41</v>
      </c>
      <c r="W63" s="3">
        <v>17</v>
      </c>
      <c r="X63" s="3">
        <v>1968</v>
      </c>
      <c r="Y63" s="3">
        <v>1303</v>
      </c>
      <c r="Z63" s="3">
        <v>26</v>
      </c>
      <c r="AB63" s="3" t="s">
        <v>42</v>
      </c>
      <c r="AC63" s="3">
        <v>512</v>
      </c>
      <c r="AD63" s="3" t="s">
        <v>43</v>
      </c>
      <c r="AF63" s="3" t="b">
        <v>0</v>
      </c>
    </row>
    <row r="64" spans="1:32" x14ac:dyDescent="0.2">
      <c r="A64" s="3" t="s">
        <v>320</v>
      </c>
      <c r="B64" s="3" t="s">
        <v>321</v>
      </c>
      <c r="C64" s="3" t="s">
        <v>34</v>
      </c>
      <c r="D64" s="3" t="s">
        <v>322</v>
      </c>
      <c r="F64" s="3">
        <v>0</v>
      </c>
      <c r="G64" s="3">
        <v>7.6128559200495603E+17</v>
      </c>
      <c r="K64" s="3" t="s">
        <v>36</v>
      </c>
      <c r="M64" s="3" t="b">
        <v>0</v>
      </c>
      <c r="N64" s="3">
        <v>0</v>
      </c>
      <c r="Q64" s="3" t="s">
        <v>37</v>
      </c>
      <c r="R64" s="3" t="s">
        <v>323</v>
      </c>
      <c r="S64" s="3" t="s">
        <v>39</v>
      </c>
      <c r="T64" s="3" t="s">
        <v>40</v>
      </c>
      <c r="U64" s="3" t="b">
        <v>0</v>
      </c>
      <c r="V64" s="3" t="s">
        <v>41</v>
      </c>
      <c r="W64" s="3">
        <v>17</v>
      </c>
      <c r="X64" s="3">
        <v>1969</v>
      </c>
      <c r="Y64" s="3">
        <v>1303</v>
      </c>
      <c r="Z64" s="3">
        <v>26</v>
      </c>
      <c r="AB64" s="3" t="s">
        <v>42</v>
      </c>
      <c r="AC64" s="3">
        <v>518</v>
      </c>
      <c r="AD64" s="3" t="s">
        <v>43</v>
      </c>
      <c r="AF64" s="3" t="b">
        <v>0</v>
      </c>
    </row>
    <row r="65" spans="1:32" x14ac:dyDescent="0.2">
      <c r="A65" s="3" t="s">
        <v>324</v>
      </c>
      <c r="B65" s="3" t="s">
        <v>325</v>
      </c>
      <c r="C65" s="3" t="s">
        <v>326</v>
      </c>
      <c r="D65" s="3" t="s">
        <v>327</v>
      </c>
      <c r="F65" s="3">
        <v>0</v>
      </c>
      <c r="G65" s="3">
        <v>7.61290636666384E+17</v>
      </c>
      <c r="K65" s="3" t="s">
        <v>36</v>
      </c>
      <c r="M65" s="3" t="b">
        <v>0</v>
      </c>
      <c r="N65" s="3">
        <v>0</v>
      </c>
      <c r="Q65" s="3" t="s">
        <v>37</v>
      </c>
      <c r="R65" s="3" t="s">
        <v>328</v>
      </c>
      <c r="S65" s="3" t="s">
        <v>39</v>
      </c>
      <c r="T65" s="3" t="s">
        <v>40</v>
      </c>
      <c r="U65" s="3" t="b">
        <v>0</v>
      </c>
      <c r="V65" s="3" t="s">
        <v>41</v>
      </c>
      <c r="W65" s="3">
        <v>17</v>
      </c>
      <c r="X65" s="3">
        <v>1969</v>
      </c>
      <c r="Y65" s="3">
        <v>1303</v>
      </c>
      <c r="Z65" s="3">
        <v>26</v>
      </c>
      <c r="AB65" s="3" t="s">
        <v>42</v>
      </c>
      <c r="AC65" s="3">
        <v>519</v>
      </c>
      <c r="AD65" s="3" t="s">
        <v>43</v>
      </c>
      <c r="AF65" s="3" t="b">
        <v>0</v>
      </c>
    </row>
    <row r="66" spans="1:32" x14ac:dyDescent="0.2">
      <c r="A66" s="3" t="s">
        <v>329</v>
      </c>
      <c r="B66" s="3" t="s">
        <v>330</v>
      </c>
      <c r="C66" s="3" t="s">
        <v>34</v>
      </c>
      <c r="D66" s="3" t="s">
        <v>331</v>
      </c>
      <c r="F66" s="3">
        <v>0</v>
      </c>
      <c r="G66" s="3">
        <v>7.6169563678588506E+17</v>
      </c>
      <c r="K66" s="3" t="s">
        <v>36</v>
      </c>
      <c r="M66" s="3" t="b">
        <v>0</v>
      </c>
      <c r="N66" s="3">
        <v>0</v>
      </c>
      <c r="Q66" s="3" t="s">
        <v>149</v>
      </c>
      <c r="R66" s="3" t="s">
        <v>332</v>
      </c>
      <c r="S66" s="3" t="s">
        <v>39</v>
      </c>
      <c r="T66" s="3" t="s">
        <v>40</v>
      </c>
      <c r="U66" s="3" t="b">
        <v>0</v>
      </c>
      <c r="V66" s="3" t="s">
        <v>41</v>
      </c>
      <c r="W66" s="3">
        <v>17</v>
      </c>
      <c r="X66" s="3">
        <v>1972</v>
      </c>
      <c r="Y66" s="3">
        <v>1302</v>
      </c>
      <c r="Z66" s="3">
        <v>26</v>
      </c>
      <c r="AB66" s="3" t="s">
        <v>42</v>
      </c>
      <c r="AC66" s="3">
        <v>522</v>
      </c>
      <c r="AD66" s="3" t="s">
        <v>43</v>
      </c>
      <c r="AF66" s="3" t="b">
        <v>0</v>
      </c>
    </row>
    <row r="67" spans="1:32" x14ac:dyDescent="0.2">
      <c r="A67" s="3" t="s">
        <v>333</v>
      </c>
      <c r="B67" s="3" t="s">
        <v>334</v>
      </c>
      <c r="C67" s="3" t="s">
        <v>335</v>
      </c>
      <c r="D67" s="3" t="s">
        <v>336</v>
      </c>
      <c r="F67" s="3">
        <v>0</v>
      </c>
      <c r="G67" s="3">
        <v>7.6169702627917798E+17</v>
      </c>
      <c r="K67" s="3" t="s">
        <v>36</v>
      </c>
      <c r="M67" s="3" t="b">
        <v>0</v>
      </c>
      <c r="N67" s="3">
        <v>0</v>
      </c>
      <c r="Q67" s="3" t="s">
        <v>149</v>
      </c>
      <c r="R67" s="3" t="s">
        <v>337</v>
      </c>
      <c r="S67" s="3" t="s">
        <v>39</v>
      </c>
      <c r="T67" s="3" t="s">
        <v>40</v>
      </c>
      <c r="U67" s="3" t="b">
        <v>0</v>
      </c>
      <c r="V67" s="3" t="s">
        <v>41</v>
      </c>
      <c r="W67" s="3">
        <v>17</v>
      </c>
      <c r="X67" s="3">
        <v>1972</v>
      </c>
      <c r="Y67" s="3">
        <v>1302</v>
      </c>
      <c r="Z67" s="3">
        <v>26</v>
      </c>
      <c r="AB67" s="3" t="s">
        <v>42</v>
      </c>
      <c r="AC67" s="3">
        <v>523</v>
      </c>
      <c r="AD67" s="3" t="s">
        <v>43</v>
      </c>
      <c r="AF67" s="3" t="b">
        <v>0</v>
      </c>
    </row>
    <row r="68" spans="1:32" x14ac:dyDescent="0.2">
      <c r="A68" s="3" t="s">
        <v>338</v>
      </c>
      <c r="B68" s="3" t="s">
        <v>339</v>
      </c>
      <c r="C68" s="3" t="s">
        <v>34</v>
      </c>
      <c r="D68" s="3" t="s">
        <v>340</v>
      </c>
      <c r="F68" s="3">
        <v>0</v>
      </c>
      <c r="G68" s="3">
        <v>7.6236277346862195E+17</v>
      </c>
      <c r="K68" s="3" t="s">
        <v>36</v>
      </c>
      <c r="M68" s="3" t="b">
        <v>0</v>
      </c>
      <c r="N68" s="3">
        <v>0</v>
      </c>
      <c r="Q68" s="3" t="s">
        <v>37</v>
      </c>
      <c r="R68" s="3" t="s">
        <v>341</v>
      </c>
      <c r="S68" s="3" t="s">
        <v>39</v>
      </c>
      <c r="T68" s="3" t="s">
        <v>40</v>
      </c>
      <c r="U68" s="3" t="b">
        <v>0</v>
      </c>
      <c r="V68" s="3" t="s">
        <v>41</v>
      </c>
      <c r="W68" s="3">
        <v>17</v>
      </c>
      <c r="X68" s="3">
        <v>1998</v>
      </c>
      <c r="Y68" s="3">
        <v>1301</v>
      </c>
      <c r="Z68" s="3">
        <v>26</v>
      </c>
      <c r="AB68" s="3" t="s">
        <v>42</v>
      </c>
      <c r="AC68" s="3">
        <v>540</v>
      </c>
      <c r="AD68" s="3" t="s">
        <v>43</v>
      </c>
      <c r="AF68" s="3" t="b">
        <v>0</v>
      </c>
    </row>
    <row r="69" spans="1:32" x14ac:dyDescent="0.2">
      <c r="A69" s="3" t="s">
        <v>342</v>
      </c>
      <c r="B69" s="3" t="s">
        <v>343</v>
      </c>
      <c r="C69" s="3" t="s">
        <v>326</v>
      </c>
      <c r="D69" s="3" t="s">
        <v>344</v>
      </c>
      <c r="F69" s="3">
        <v>0</v>
      </c>
      <c r="G69" s="3">
        <v>7.6239294272826906E+17</v>
      </c>
      <c r="K69" s="3" t="s">
        <v>36</v>
      </c>
      <c r="M69" s="3" t="b">
        <v>0</v>
      </c>
      <c r="N69" s="3">
        <v>0</v>
      </c>
      <c r="Q69" s="3" t="s">
        <v>37</v>
      </c>
      <c r="R69" s="3" t="s">
        <v>345</v>
      </c>
      <c r="S69" s="3" t="s">
        <v>39</v>
      </c>
      <c r="T69" s="3" t="s">
        <v>40</v>
      </c>
      <c r="U69" s="3" t="b">
        <v>0</v>
      </c>
      <c r="V69" s="3" t="s">
        <v>41</v>
      </c>
      <c r="W69" s="3">
        <v>17</v>
      </c>
      <c r="X69" s="3">
        <v>2002</v>
      </c>
      <c r="Y69" s="3">
        <v>1301</v>
      </c>
      <c r="Z69" s="3">
        <v>26</v>
      </c>
      <c r="AB69" s="3" t="s">
        <v>42</v>
      </c>
      <c r="AC69" s="3">
        <v>544</v>
      </c>
      <c r="AD69" s="3" t="s">
        <v>43</v>
      </c>
      <c r="AF69" s="3" t="b">
        <v>0</v>
      </c>
    </row>
    <row r="70" spans="1:32" x14ac:dyDescent="0.2">
      <c r="A70" s="3" t="s">
        <v>346</v>
      </c>
      <c r="B70" s="3" t="s">
        <v>347</v>
      </c>
      <c r="C70" s="3" t="s">
        <v>348</v>
      </c>
      <c r="D70" s="3" t="s">
        <v>349</v>
      </c>
      <c r="F70" s="3">
        <v>0</v>
      </c>
      <c r="G70" s="3">
        <v>7.6272205082998298E+17</v>
      </c>
      <c r="K70" s="3" t="s">
        <v>36</v>
      </c>
      <c r="M70" s="3" t="b">
        <v>0</v>
      </c>
      <c r="N70" s="3">
        <v>0</v>
      </c>
      <c r="Q70" s="3" t="s">
        <v>37</v>
      </c>
      <c r="R70" s="3" t="s">
        <v>350</v>
      </c>
      <c r="S70" s="3" t="s">
        <v>39</v>
      </c>
      <c r="T70" s="3" t="s">
        <v>40</v>
      </c>
      <c r="U70" s="3" t="b">
        <v>0</v>
      </c>
      <c r="V70" s="3" t="s">
        <v>41</v>
      </c>
      <c r="W70" s="3">
        <v>17</v>
      </c>
      <c r="X70" s="3">
        <v>2032</v>
      </c>
      <c r="Y70" s="3">
        <v>1300</v>
      </c>
      <c r="Z70" s="3">
        <v>26</v>
      </c>
      <c r="AB70" s="3" t="s">
        <v>42</v>
      </c>
      <c r="AC70" s="3">
        <v>547</v>
      </c>
      <c r="AD70" s="3" t="s">
        <v>43</v>
      </c>
      <c r="AF70" s="3" t="b">
        <v>0</v>
      </c>
    </row>
    <row r="71" spans="1:32" x14ac:dyDescent="0.2">
      <c r="A71" s="3" t="s">
        <v>351</v>
      </c>
      <c r="B71" s="3" t="s">
        <v>352</v>
      </c>
      <c r="C71" s="3" t="s">
        <v>34</v>
      </c>
      <c r="D71" s="3" t="s">
        <v>353</v>
      </c>
      <c r="F71" s="3">
        <v>0</v>
      </c>
      <c r="G71" s="3">
        <v>7.6272509910341197E+17</v>
      </c>
      <c r="K71" s="3" t="s">
        <v>36</v>
      </c>
      <c r="M71" s="3" t="b">
        <v>0</v>
      </c>
      <c r="N71" s="3">
        <v>0</v>
      </c>
      <c r="Q71" s="3" t="s">
        <v>37</v>
      </c>
      <c r="R71" s="3" t="s">
        <v>354</v>
      </c>
      <c r="S71" s="3" t="s">
        <v>39</v>
      </c>
      <c r="T71" s="3" t="s">
        <v>40</v>
      </c>
      <c r="U71" s="3" t="b">
        <v>0</v>
      </c>
      <c r="V71" s="3" t="s">
        <v>41</v>
      </c>
      <c r="W71" s="3">
        <v>17</v>
      </c>
      <c r="X71" s="3">
        <v>2036</v>
      </c>
      <c r="Y71" s="3">
        <v>1300</v>
      </c>
      <c r="Z71" s="3">
        <v>26</v>
      </c>
      <c r="AB71" s="3" t="s">
        <v>42</v>
      </c>
      <c r="AC71" s="3">
        <v>548</v>
      </c>
      <c r="AD71" s="3" t="s">
        <v>43</v>
      </c>
      <c r="AF71" s="3" t="b">
        <v>0</v>
      </c>
    </row>
    <row r="72" spans="1:32" x14ac:dyDescent="0.2">
      <c r="A72" s="3" t="s">
        <v>355</v>
      </c>
      <c r="B72" s="3" t="s">
        <v>356</v>
      </c>
      <c r="C72" s="3" t="s">
        <v>357</v>
      </c>
      <c r="D72" s="3" t="s">
        <v>358</v>
      </c>
      <c r="F72" s="3">
        <v>0</v>
      </c>
      <c r="G72" s="3">
        <v>7.6309739044222502E+17</v>
      </c>
      <c r="K72" s="3" t="s">
        <v>36</v>
      </c>
      <c r="M72" s="3" t="b">
        <v>0</v>
      </c>
      <c r="N72" s="3">
        <v>0</v>
      </c>
      <c r="Q72" s="3" t="s">
        <v>37</v>
      </c>
      <c r="R72" s="3" t="s">
        <v>359</v>
      </c>
      <c r="S72" s="3" t="s">
        <v>39</v>
      </c>
      <c r="T72" s="3" t="s">
        <v>40</v>
      </c>
      <c r="U72" s="3" t="b">
        <v>0</v>
      </c>
      <c r="V72" s="3" t="s">
        <v>41</v>
      </c>
      <c r="W72" s="3">
        <v>20</v>
      </c>
      <c r="X72" s="3">
        <v>2050</v>
      </c>
      <c r="Y72" s="3">
        <v>1300</v>
      </c>
      <c r="Z72" s="3">
        <v>26</v>
      </c>
      <c r="AB72" s="3" t="s">
        <v>42</v>
      </c>
      <c r="AC72" s="3">
        <v>550</v>
      </c>
      <c r="AD72" s="3" t="s">
        <v>43</v>
      </c>
      <c r="AF72" s="3" t="b">
        <v>0</v>
      </c>
    </row>
    <row r="73" spans="1:32" x14ac:dyDescent="0.2">
      <c r="A73" s="3" t="s">
        <v>360</v>
      </c>
      <c r="B73" s="3" t="s">
        <v>361</v>
      </c>
      <c r="C73" s="3" t="s">
        <v>362</v>
      </c>
      <c r="D73" s="3" t="s">
        <v>363</v>
      </c>
      <c r="F73" s="3">
        <v>0</v>
      </c>
      <c r="G73" s="3">
        <v>7.6313284530491302E+17</v>
      </c>
      <c r="K73" s="3" t="s">
        <v>36</v>
      </c>
      <c r="M73" s="3" t="b">
        <v>0</v>
      </c>
      <c r="N73" s="3">
        <v>0</v>
      </c>
      <c r="Q73" s="3" t="s">
        <v>37</v>
      </c>
      <c r="R73" s="3" t="s">
        <v>364</v>
      </c>
      <c r="S73" s="3" t="s">
        <v>39</v>
      </c>
      <c r="T73" s="3" t="s">
        <v>40</v>
      </c>
      <c r="U73" s="3" t="b">
        <v>0</v>
      </c>
      <c r="V73" s="3" t="s">
        <v>41</v>
      </c>
      <c r="W73" s="3">
        <v>21</v>
      </c>
      <c r="X73" s="3">
        <v>2053</v>
      </c>
      <c r="Y73" s="3">
        <v>1300</v>
      </c>
      <c r="Z73" s="3">
        <v>28</v>
      </c>
      <c r="AB73" s="3" t="s">
        <v>42</v>
      </c>
      <c r="AC73" s="3">
        <v>556</v>
      </c>
      <c r="AD73" s="3" t="s">
        <v>43</v>
      </c>
      <c r="AF73" s="3" t="b">
        <v>0</v>
      </c>
    </row>
    <row r="74" spans="1:32" x14ac:dyDescent="0.2">
      <c r="A74" s="3" t="s">
        <v>365</v>
      </c>
      <c r="B74" s="3" t="s">
        <v>366</v>
      </c>
      <c r="C74" s="3" t="s">
        <v>367</v>
      </c>
      <c r="D74" s="3" t="s">
        <v>368</v>
      </c>
      <c r="F74" s="3">
        <v>0</v>
      </c>
      <c r="G74" s="3">
        <v>7.6343979494901696E+17</v>
      </c>
      <c r="K74" s="3" t="s">
        <v>36</v>
      </c>
      <c r="M74" s="3" t="b">
        <v>0</v>
      </c>
      <c r="N74" s="3">
        <v>0</v>
      </c>
      <c r="Q74" s="3" t="s">
        <v>37</v>
      </c>
      <c r="R74" s="3" t="s">
        <v>369</v>
      </c>
      <c r="S74" s="3" t="s">
        <v>39</v>
      </c>
      <c r="T74" s="3" t="s">
        <v>40</v>
      </c>
      <c r="U74" s="3" t="b">
        <v>0</v>
      </c>
      <c r="V74" s="3" t="s">
        <v>41</v>
      </c>
      <c r="W74" s="3">
        <v>21</v>
      </c>
      <c r="X74" s="3">
        <v>2062</v>
      </c>
      <c r="Y74" s="3">
        <v>1298</v>
      </c>
      <c r="Z74" s="3">
        <v>26</v>
      </c>
      <c r="AB74" s="3" t="s">
        <v>42</v>
      </c>
      <c r="AC74" s="3">
        <v>561</v>
      </c>
      <c r="AD74" s="3" t="s">
        <v>43</v>
      </c>
      <c r="AF74" s="3" t="b">
        <v>0</v>
      </c>
    </row>
    <row r="75" spans="1:32" x14ac:dyDescent="0.2">
      <c r="A75" s="3" t="s">
        <v>370</v>
      </c>
      <c r="B75" s="3" t="s">
        <v>371</v>
      </c>
      <c r="C75" s="3" t="s">
        <v>34</v>
      </c>
      <c r="D75" s="3" t="s">
        <v>372</v>
      </c>
      <c r="F75" s="3">
        <v>0</v>
      </c>
      <c r="G75" s="3">
        <v>7.6345743866207795E+17</v>
      </c>
      <c r="K75" s="3" t="s">
        <v>36</v>
      </c>
      <c r="M75" s="3" t="b">
        <v>0</v>
      </c>
      <c r="N75" s="3">
        <v>0</v>
      </c>
      <c r="Q75" s="3" t="s">
        <v>37</v>
      </c>
      <c r="R75" s="3" t="s">
        <v>373</v>
      </c>
      <c r="S75" s="3" t="s">
        <v>39</v>
      </c>
      <c r="T75" s="3" t="s">
        <v>40</v>
      </c>
      <c r="U75" s="3" t="b">
        <v>0</v>
      </c>
      <c r="V75" s="3" t="s">
        <v>41</v>
      </c>
      <c r="W75" s="3">
        <v>21</v>
      </c>
      <c r="X75" s="3">
        <v>2063</v>
      </c>
      <c r="Y75" s="3">
        <v>1298</v>
      </c>
      <c r="Z75" s="3">
        <v>26</v>
      </c>
      <c r="AB75" s="3" t="s">
        <v>42</v>
      </c>
      <c r="AC75" s="3">
        <v>564</v>
      </c>
      <c r="AD75" s="3" t="s">
        <v>43</v>
      </c>
      <c r="AF75" s="3" t="b">
        <v>0</v>
      </c>
    </row>
    <row r="76" spans="1:32" x14ac:dyDescent="0.2">
      <c r="A76" s="3" t="s">
        <v>374</v>
      </c>
      <c r="B76" s="3" t="s">
        <v>375</v>
      </c>
      <c r="C76" s="3" t="s">
        <v>376</v>
      </c>
      <c r="D76" s="3" t="s">
        <v>377</v>
      </c>
      <c r="F76" s="3">
        <v>0</v>
      </c>
      <c r="G76" s="3">
        <v>7.6379716970697894E+17</v>
      </c>
      <c r="K76" s="3" t="s">
        <v>36</v>
      </c>
      <c r="M76" s="3" t="b">
        <v>0</v>
      </c>
      <c r="N76" s="3">
        <v>0</v>
      </c>
      <c r="Q76" s="3" t="s">
        <v>37</v>
      </c>
      <c r="R76" s="3" t="s">
        <v>378</v>
      </c>
      <c r="S76" s="3" t="s">
        <v>39</v>
      </c>
      <c r="T76" s="3" t="s">
        <v>40</v>
      </c>
      <c r="U76" s="3" t="b">
        <v>0</v>
      </c>
      <c r="V76" s="3" t="s">
        <v>41</v>
      </c>
      <c r="W76" s="3">
        <v>21</v>
      </c>
      <c r="X76" s="3">
        <v>2069</v>
      </c>
      <c r="Y76" s="3">
        <v>1298</v>
      </c>
      <c r="Z76" s="3">
        <v>26</v>
      </c>
      <c r="AB76" s="3" t="s">
        <v>42</v>
      </c>
      <c r="AC76" s="3">
        <v>566</v>
      </c>
      <c r="AD76" s="3" t="s">
        <v>43</v>
      </c>
      <c r="AF76" s="3" t="b">
        <v>0</v>
      </c>
    </row>
    <row r="77" spans="1:32" x14ac:dyDescent="0.2">
      <c r="A77" s="3" t="s">
        <v>379</v>
      </c>
      <c r="B77" s="3" t="s">
        <v>380</v>
      </c>
      <c r="C77" s="3" t="s">
        <v>34</v>
      </c>
      <c r="D77" s="3" t="s">
        <v>381</v>
      </c>
      <c r="F77" s="3">
        <v>0</v>
      </c>
      <c r="G77" s="3">
        <v>7.6380219590915994E+17</v>
      </c>
      <c r="K77" s="3" t="s">
        <v>36</v>
      </c>
      <c r="M77" s="3" t="b">
        <v>0</v>
      </c>
      <c r="N77" s="3">
        <v>0</v>
      </c>
      <c r="Q77" s="3" t="s">
        <v>37</v>
      </c>
      <c r="R77" s="3" t="s">
        <v>382</v>
      </c>
      <c r="S77" s="3" t="s">
        <v>39</v>
      </c>
      <c r="T77" s="3" t="s">
        <v>40</v>
      </c>
      <c r="U77" s="3" t="b">
        <v>0</v>
      </c>
      <c r="V77" s="3" t="s">
        <v>41</v>
      </c>
      <c r="W77" s="3">
        <v>21</v>
      </c>
      <c r="X77" s="3">
        <v>2070</v>
      </c>
      <c r="Y77" s="3">
        <v>1298</v>
      </c>
      <c r="Z77" s="3">
        <v>26</v>
      </c>
      <c r="AB77" s="3" t="s">
        <v>42</v>
      </c>
      <c r="AC77" s="3">
        <v>567</v>
      </c>
      <c r="AD77" s="3" t="s">
        <v>43</v>
      </c>
      <c r="AF77" s="3" t="b">
        <v>0</v>
      </c>
    </row>
    <row r="78" spans="1:32" x14ac:dyDescent="0.2">
      <c r="A78" s="3" t="s">
        <v>383</v>
      </c>
      <c r="B78" s="3" t="s">
        <v>384</v>
      </c>
      <c r="C78" s="3" t="s">
        <v>34</v>
      </c>
      <c r="D78" s="3" t="s">
        <v>385</v>
      </c>
      <c r="F78" s="3">
        <v>0</v>
      </c>
      <c r="G78" s="3">
        <v>7.6381228016109901E+17</v>
      </c>
      <c r="K78" s="3" t="s">
        <v>36</v>
      </c>
      <c r="M78" s="3" t="b">
        <v>0</v>
      </c>
      <c r="N78" s="3">
        <v>0</v>
      </c>
      <c r="Q78" s="3" t="s">
        <v>37</v>
      </c>
      <c r="R78" s="3" t="s">
        <v>386</v>
      </c>
      <c r="S78" s="3" t="s">
        <v>39</v>
      </c>
      <c r="T78" s="3" t="s">
        <v>40</v>
      </c>
      <c r="U78" s="3" t="b">
        <v>0</v>
      </c>
      <c r="V78" s="3" t="s">
        <v>41</v>
      </c>
      <c r="W78" s="3">
        <v>21</v>
      </c>
      <c r="X78" s="3">
        <v>2071</v>
      </c>
      <c r="Y78" s="3">
        <v>1298</v>
      </c>
      <c r="Z78" s="3">
        <v>26</v>
      </c>
      <c r="AB78" s="3" t="s">
        <v>42</v>
      </c>
      <c r="AC78" s="3">
        <v>569</v>
      </c>
      <c r="AD78" s="3" t="s">
        <v>43</v>
      </c>
      <c r="AF78" s="3" t="b">
        <v>0</v>
      </c>
    </row>
    <row r="79" spans="1:32" x14ac:dyDescent="0.2">
      <c r="A79" s="3" t="s">
        <v>387</v>
      </c>
      <c r="B79" s="3" t="s">
        <v>388</v>
      </c>
      <c r="C79" s="3" t="s">
        <v>389</v>
      </c>
      <c r="D79" s="3" t="s">
        <v>390</v>
      </c>
      <c r="F79" s="3">
        <v>0</v>
      </c>
      <c r="G79" s="3">
        <v>7.6607349829704896E+17</v>
      </c>
      <c r="K79" s="3" t="s">
        <v>36</v>
      </c>
      <c r="M79" s="3" t="b">
        <v>0</v>
      </c>
      <c r="N79" s="3">
        <v>0</v>
      </c>
      <c r="Q79" s="3" t="s">
        <v>149</v>
      </c>
      <c r="R79" s="3" t="s">
        <v>391</v>
      </c>
      <c r="S79" s="3" t="s">
        <v>39</v>
      </c>
      <c r="T79" s="3" t="s">
        <v>40</v>
      </c>
      <c r="U79" s="3" t="b">
        <v>0</v>
      </c>
      <c r="V79" s="3" t="s">
        <v>41</v>
      </c>
      <c r="W79" s="3">
        <v>21</v>
      </c>
      <c r="X79" s="3">
        <v>2225</v>
      </c>
      <c r="Y79" s="3">
        <v>2383</v>
      </c>
      <c r="Z79" s="3">
        <v>31</v>
      </c>
      <c r="AB79" s="3" t="s">
        <v>42</v>
      </c>
      <c r="AC79" s="3">
        <v>606</v>
      </c>
      <c r="AD79" s="3" t="s">
        <v>43</v>
      </c>
      <c r="AF79" s="3" t="b">
        <v>0</v>
      </c>
    </row>
    <row r="80" spans="1:32" x14ac:dyDescent="0.2">
      <c r="A80" s="3" t="s">
        <v>392</v>
      </c>
      <c r="B80" s="3" t="s">
        <v>393</v>
      </c>
      <c r="C80" s="3" t="s">
        <v>394</v>
      </c>
      <c r="D80" s="3" t="s">
        <v>395</v>
      </c>
      <c r="F80" s="3">
        <v>0</v>
      </c>
      <c r="G80" s="3">
        <v>7.6634901335638797E+17</v>
      </c>
      <c r="K80" s="3" t="s">
        <v>36</v>
      </c>
      <c r="M80" s="3" t="b">
        <v>0</v>
      </c>
      <c r="N80" s="3">
        <v>0</v>
      </c>
      <c r="Q80" s="3" t="s">
        <v>37</v>
      </c>
      <c r="R80" s="3" t="s">
        <v>396</v>
      </c>
      <c r="S80" s="3" t="s">
        <v>39</v>
      </c>
      <c r="T80" s="3" t="s">
        <v>40</v>
      </c>
      <c r="U80" s="3" t="b">
        <v>0</v>
      </c>
      <c r="V80" s="3" t="s">
        <v>41</v>
      </c>
      <c r="W80" s="3">
        <v>21</v>
      </c>
      <c r="X80" s="3">
        <v>2271</v>
      </c>
      <c r="Y80" s="3">
        <v>2381</v>
      </c>
      <c r="Z80" s="3">
        <v>30</v>
      </c>
      <c r="AB80" s="3" t="s">
        <v>42</v>
      </c>
      <c r="AC80" s="3">
        <v>610</v>
      </c>
      <c r="AD80" s="3" t="s">
        <v>43</v>
      </c>
      <c r="AF80" s="3" t="b">
        <v>0</v>
      </c>
    </row>
    <row r="81" spans="1:32" x14ac:dyDescent="0.2">
      <c r="A81" s="3" t="s">
        <v>397</v>
      </c>
      <c r="B81" s="3" t="s">
        <v>398</v>
      </c>
      <c r="C81" s="3" t="s">
        <v>34</v>
      </c>
      <c r="D81" s="3" t="s">
        <v>399</v>
      </c>
      <c r="F81" s="3">
        <v>0</v>
      </c>
      <c r="G81" s="3">
        <v>7.6671892482197504E+17</v>
      </c>
      <c r="K81" s="3" t="s">
        <v>36</v>
      </c>
      <c r="M81" s="3" t="b">
        <v>0</v>
      </c>
      <c r="N81" s="3">
        <v>0</v>
      </c>
      <c r="Q81" s="3" t="s">
        <v>37</v>
      </c>
      <c r="R81" s="3" t="s">
        <v>400</v>
      </c>
      <c r="S81" s="3" t="s">
        <v>39</v>
      </c>
      <c r="T81" s="3" t="s">
        <v>40</v>
      </c>
      <c r="U81" s="3" t="b">
        <v>0</v>
      </c>
      <c r="V81" s="3" t="s">
        <v>41</v>
      </c>
      <c r="W81" s="3">
        <v>21</v>
      </c>
      <c r="X81" s="3">
        <v>2296</v>
      </c>
      <c r="Y81" s="3">
        <v>2380</v>
      </c>
      <c r="Z81" s="3">
        <v>30</v>
      </c>
      <c r="AB81" s="3" t="s">
        <v>42</v>
      </c>
      <c r="AC81" s="3">
        <v>616</v>
      </c>
      <c r="AD81" s="3" t="s">
        <v>43</v>
      </c>
      <c r="AF81" s="3" t="b">
        <v>0</v>
      </c>
    </row>
    <row r="82" spans="1:32" x14ac:dyDescent="0.2">
      <c r="A82" s="3" t="s">
        <v>401</v>
      </c>
      <c r="B82" s="3" t="s">
        <v>402</v>
      </c>
      <c r="C82" s="3" t="s">
        <v>34</v>
      </c>
      <c r="D82" s="3" t="s">
        <v>403</v>
      </c>
      <c r="F82" s="3">
        <v>0</v>
      </c>
      <c r="G82" s="3">
        <v>7.6817591397659405E+17</v>
      </c>
      <c r="K82" s="3" t="s">
        <v>36</v>
      </c>
      <c r="M82" s="3" t="b">
        <v>0</v>
      </c>
      <c r="N82" s="3">
        <v>0</v>
      </c>
      <c r="Q82" s="3" t="s">
        <v>149</v>
      </c>
      <c r="R82" s="3" t="s">
        <v>404</v>
      </c>
      <c r="S82" s="3" t="s">
        <v>39</v>
      </c>
      <c r="T82" s="3" t="s">
        <v>40</v>
      </c>
      <c r="U82" s="3" t="b">
        <v>0</v>
      </c>
      <c r="V82" s="3" t="s">
        <v>41</v>
      </c>
      <c r="W82" s="3">
        <v>21</v>
      </c>
      <c r="X82" s="3">
        <v>2308</v>
      </c>
      <c r="Y82" s="3">
        <v>1434</v>
      </c>
      <c r="Z82" s="3">
        <v>32</v>
      </c>
      <c r="AB82" s="3" t="s">
        <v>42</v>
      </c>
      <c r="AC82" s="3">
        <v>633</v>
      </c>
      <c r="AD82" s="3" t="s">
        <v>43</v>
      </c>
      <c r="AF82" s="3" t="b">
        <v>0</v>
      </c>
    </row>
    <row r="83" spans="1:32" x14ac:dyDescent="0.2">
      <c r="A83" s="3" t="s">
        <v>405</v>
      </c>
      <c r="B83" s="3" t="s">
        <v>406</v>
      </c>
      <c r="C83" s="3" t="s">
        <v>34</v>
      </c>
      <c r="D83" s="3" t="s">
        <v>407</v>
      </c>
      <c r="F83" s="3">
        <v>0</v>
      </c>
      <c r="G83" s="3">
        <v>7.6822149319708595E+17</v>
      </c>
      <c r="K83" s="3" t="s">
        <v>36</v>
      </c>
      <c r="M83" s="3" t="b">
        <v>0</v>
      </c>
      <c r="N83" s="3">
        <v>0</v>
      </c>
      <c r="Q83" s="3" t="s">
        <v>37</v>
      </c>
      <c r="R83" s="3" t="s">
        <v>408</v>
      </c>
      <c r="S83" s="3" t="s">
        <v>39</v>
      </c>
      <c r="T83" s="3" t="s">
        <v>40</v>
      </c>
      <c r="U83" s="3" t="b">
        <v>0</v>
      </c>
      <c r="V83" s="3" t="s">
        <v>41</v>
      </c>
      <c r="W83" s="3">
        <v>21</v>
      </c>
      <c r="X83" s="3">
        <v>2310</v>
      </c>
      <c r="Y83" s="3">
        <v>1435</v>
      </c>
      <c r="Z83" s="3">
        <v>36</v>
      </c>
      <c r="AB83" s="3" t="s">
        <v>42</v>
      </c>
      <c r="AC83" s="3">
        <v>637</v>
      </c>
      <c r="AD83" s="3" t="s">
        <v>43</v>
      </c>
      <c r="AF83" s="3" t="b">
        <v>0</v>
      </c>
    </row>
    <row r="84" spans="1:32" x14ac:dyDescent="0.2">
      <c r="A84" s="3" t="s">
        <v>409</v>
      </c>
      <c r="B84" s="3" t="s">
        <v>410</v>
      </c>
      <c r="C84" s="3" t="s">
        <v>34</v>
      </c>
      <c r="D84" s="3" t="s">
        <v>411</v>
      </c>
      <c r="F84" s="3">
        <v>0</v>
      </c>
      <c r="G84" s="3">
        <v>7.6893003874595994E+17</v>
      </c>
      <c r="K84" s="3" t="s">
        <v>36</v>
      </c>
      <c r="M84" s="3" t="b">
        <v>0</v>
      </c>
      <c r="N84" s="3">
        <v>0</v>
      </c>
      <c r="Q84" s="3" t="s">
        <v>37</v>
      </c>
      <c r="R84" s="3" t="s">
        <v>412</v>
      </c>
      <c r="S84" s="3" t="s">
        <v>39</v>
      </c>
      <c r="T84" s="3" t="s">
        <v>40</v>
      </c>
      <c r="U84" s="3" t="b">
        <v>0</v>
      </c>
      <c r="V84" s="3" t="s">
        <v>41</v>
      </c>
      <c r="W84" s="3">
        <v>21</v>
      </c>
      <c r="X84" s="3">
        <v>2319</v>
      </c>
      <c r="Y84" s="3">
        <v>1430</v>
      </c>
      <c r="Z84" s="3">
        <v>34</v>
      </c>
      <c r="AB84" s="3" t="s">
        <v>42</v>
      </c>
      <c r="AC84" s="3">
        <v>661</v>
      </c>
      <c r="AD84" s="3" t="s">
        <v>43</v>
      </c>
      <c r="AF84" s="3" t="b">
        <v>0</v>
      </c>
    </row>
    <row r="85" spans="1:32" x14ac:dyDescent="0.2">
      <c r="A85" s="3" t="s">
        <v>413</v>
      </c>
      <c r="B85" s="3" t="s">
        <v>414</v>
      </c>
      <c r="C85" s="3" t="s">
        <v>34</v>
      </c>
      <c r="D85" s="3" t="s">
        <v>415</v>
      </c>
      <c r="F85" s="3">
        <v>0</v>
      </c>
      <c r="G85" s="3">
        <v>7.6961800822643494E+17</v>
      </c>
      <c r="K85" s="3" t="s">
        <v>36</v>
      </c>
      <c r="M85" s="3" t="b">
        <v>0</v>
      </c>
      <c r="N85" s="3">
        <v>0</v>
      </c>
      <c r="Q85" s="3" t="s">
        <v>37</v>
      </c>
      <c r="R85" s="3" t="s">
        <v>416</v>
      </c>
      <c r="S85" s="3" t="s">
        <v>39</v>
      </c>
      <c r="T85" s="3" t="s">
        <v>40</v>
      </c>
      <c r="U85" s="3" t="b">
        <v>0</v>
      </c>
      <c r="V85" s="3" t="s">
        <v>41</v>
      </c>
      <c r="W85" s="3">
        <v>21</v>
      </c>
      <c r="X85" s="3">
        <v>2321</v>
      </c>
      <c r="Y85" s="3">
        <v>1430</v>
      </c>
      <c r="Z85" s="3">
        <v>34</v>
      </c>
      <c r="AB85" s="3" t="s">
        <v>42</v>
      </c>
      <c r="AC85" s="3">
        <v>671</v>
      </c>
      <c r="AD85" s="3" t="s">
        <v>43</v>
      </c>
      <c r="AF85" s="3" t="b">
        <v>0</v>
      </c>
    </row>
    <row r="86" spans="1:32" x14ac:dyDescent="0.2">
      <c r="A86" s="3" t="s">
        <v>417</v>
      </c>
      <c r="B86" s="3" t="s">
        <v>418</v>
      </c>
      <c r="C86" s="3" t="s">
        <v>34</v>
      </c>
      <c r="D86" s="3" t="s">
        <v>419</v>
      </c>
      <c r="F86" s="3">
        <v>0</v>
      </c>
      <c r="G86" s="3">
        <v>7.7040050194706803E+17</v>
      </c>
      <c r="K86" s="3" t="s">
        <v>36</v>
      </c>
      <c r="M86" s="3" t="b">
        <v>0</v>
      </c>
      <c r="N86" s="3">
        <v>0</v>
      </c>
      <c r="Q86" s="3" t="s">
        <v>149</v>
      </c>
      <c r="R86" s="3" t="s">
        <v>420</v>
      </c>
      <c r="S86" s="3" t="s">
        <v>39</v>
      </c>
      <c r="T86" s="3" t="s">
        <v>40</v>
      </c>
      <c r="U86" s="3" t="b">
        <v>0</v>
      </c>
      <c r="V86" s="3" t="s">
        <v>41</v>
      </c>
      <c r="W86" s="3">
        <v>21</v>
      </c>
      <c r="X86" s="3">
        <v>2334</v>
      </c>
      <c r="Y86" s="3">
        <v>1426</v>
      </c>
      <c r="Z86" s="3">
        <v>31</v>
      </c>
      <c r="AB86" s="3" t="s">
        <v>42</v>
      </c>
      <c r="AC86" s="3">
        <v>683</v>
      </c>
      <c r="AD86" s="3" t="s">
        <v>43</v>
      </c>
      <c r="AF86" s="3" t="b">
        <v>0</v>
      </c>
    </row>
    <row r="87" spans="1:32" x14ac:dyDescent="0.2">
      <c r="A87" s="3" t="s">
        <v>421</v>
      </c>
      <c r="B87" s="3" t="s">
        <v>422</v>
      </c>
      <c r="C87" s="3" t="s">
        <v>34</v>
      </c>
      <c r="D87" s="3" t="s">
        <v>423</v>
      </c>
      <c r="F87" s="3">
        <v>0</v>
      </c>
      <c r="G87" s="3">
        <v>7.7070519399429299E+17</v>
      </c>
      <c r="K87" s="3" t="s">
        <v>36</v>
      </c>
      <c r="M87" s="3" t="b">
        <v>0</v>
      </c>
      <c r="N87" s="3">
        <v>0</v>
      </c>
      <c r="Q87" s="3" t="s">
        <v>37</v>
      </c>
      <c r="R87" s="3" t="s">
        <v>424</v>
      </c>
      <c r="S87" s="3" t="s">
        <v>39</v>
      </c>
      <c r="T87" s="3" t="s">
        <v>40</v>
      </c>
      <c r="U87" s="3" t="b">
        <v>0</v>
      </c>
      <c r="V87" s="3" t="s">
        <v>41</v>
      </c>
      <c r="W87" s="3">
        <v>21</v>
      </c>
      <c r="X87" s="3">
        <v>2349</v>
      </c>
      <c r="Y87" s="3">
        <v>1425</v>
      </c>
      <c r="Z87" s="3">
        <v>31</v>
      </c>
      <c r="AB87" s="3" t="s">
        <v>42</v>
      </c>
      <c r="AC87" s="3">
        <v>689</v>
      </c>
      <c r="AD87" s="3" t="s">
        <v>43</v>
      </c>
      <c r="AF87" s="3" t="b">
        <v>0</v>
      </c>
    </row>
    <row r="88" spans="1:32" x14ac:dyDescent="0.2">
      <c r="A88" s="3" t="s">
        <v>425</v>
      </c>
      <c r="B88" s="3" t="s">
        <v>426</v>
      </c>
      <c r="C88" s="3" t="s">
        <v>34</v>
      </c>
      <c r="D88" s="3" t="s">
        <v>427</v>
      </c>
      <c r="F88" s="3">
        <v>0</v>
      </c>
      <c r="G88" s="3">
        <v>7.7212457312688499E+17</v>
      </c>
      <c r="K88" s="3" t="s">
        <v>36</v>
      </c>
      <c r="M88" s="3" t="b">
        <v>0</v>
      </c>
      <c r="N88" s="3">
        <v>0</v>
      </c>
      <c r="Q88" s="3" t="s">
        <v>37</v>
      </c>
      <c r="R88" s="3" t="s">
        <v>428</v>
      </c>
      <c r="S88" s="3" t="s">
        <v>39</v>
      </c>
      <c r="T88" s="3" t="s">
        <v>40</v>
      </c>
      <c r="U88" s="3" t="b">
        <v>0</v>
      </c>
      <c r="V88" s="3" t="s">
        <v>41</v>
      </c>
      <c r="W88" s="3">
        <v>21</v>
      </c>
      <c r="X88" s="3">
        <v>2412</v>
      </c>
      <c r="Y88" s="3">
        <v>1424</v>
      </c>
      <c r="Z88" s="3">
        <v>32</v>
      </c>
      <c r="AB88" s="3" t="s">
        <v>42</v>
      </c>
      <c r="AC88" s="3">
        <v>713</v>
      </c>
      <c r="AD88" s="3" t="s">
        <v>43</v>
      </c>
      <c r="AF88" s="3" t="b">
        <v>0</v>
      </c>
    </row>
    <row r="89" spans="1:32" x14ac:dyDescent="0.2">
      <c r="A89" s="3" t="s">
        <v>429</v>
      </c>
      <c r="B89" s="3" t="s">
        <v>430</v>
      </c>
      <c r="C89" s="3" t="s">
        <v>68</v>
      </c>
      <c r="D89" s="3" t="s">
        <v>431</v>
      </c>
      <c r="F89" s="3">
        <v>0</v>
      </c>
      <c r="G89" s="3">
        <v>7.7253221645898906E+17</v>
      </c>
      <c r="K89" s="3" t="s">
        <v>36</v>
      </c>
      <c r="M89" s="3" t="b">
        <v>0</v>
      </c>
      <c r="N89" s="3">
        <v>0</v>
      </c>
      <c r="Q89" s="3" t="s">
        <v>37</v>
      </c>
      <c r="R89" s="3" t="s">
        <v>432</v>
      </c>
      <c r="S89" s="3" t="s">
        <v>39</v>
      </c>
      <c r="T89" s="3" t="s">
        <v>40</v>
      </c>
      <c r="U89" s="3" t="b">
        <v>0</v>
      </c>
      <c r="V89" s="3" t="s">
        <v>41</v>
      </c>
      <c r="W89" s="3">
        <v>21</v>
      </c>
      <c r="X89" s="3">
        <v>2431</v>
      </c>
      <c r="Y89" s="3">
        <v>1424</v>
      </c>
      <c r="Z89" s="3">
        <v>33</v>
      </c>
      <c r="AB89" s="3" t="s">
        <v>42</v>
      </c>
      <c r="AC89" s="3">
        <v>728</v>
      </c>
      <c r="AD89" s="3" t="s">
        <v>43</v>
      </c>
      <c r="AF89" s="3" t="b">
        <v>0</v>
      </c>
    </row>
    <row r="90" spans="1:32" x14ac:dyDescent="0.2">
      <c r="A90" s="3" t="s">
        <v>433</v>
      </c>
      <c r="B90" s="3" t="s">
        <v>434</v>
      </c>
      <c r="C90" s="3" t="s">
        <v>34</v>
      </c>
      <c r="D90" s="3" t="s">
        <v>435</v>
      </c>
      <c r="F90" s="3">
        <v>0</v>
      </c>
      <c r="G90" s="3">
        <v>7.7361309332683904E+17</v>
      </c>
      <c r="K90" s="3" t="s">
        <v>36</v>
      </c>
      <c r="M90" s="3" t="b">
        <v>0</v>
      </c>
      <c r="N90" s="3">
        <v>0</v>
      </c>
      <c r="Q90" s="3" t="s">
        <v>149</v>
      </c>
      <c r="R90" s="3" t="s">
        <v>436</v>
      </c>
      <c r="S90" s="3" t="s">
        <v>39</v>
      </c>
      <c r="T90" s="3" t="s">
        <v>40</v>
      </c>
      <c r="U90" s="3" t="b">
        <v>0</v>
      </c>
      <c r="V90" s="3" t="s">
        <v>41</v>
      </c>
      <c r="W90" s="3">
        <v>21</v>
      </c>
      <c r="X90" s="3">
        <v>2470</v>
      </c>
      <c r="Y90" s="3">
        <v>1421</v>
      </c>
      <c r="Z90" s="3">
        <v>32</v>
      </c>
      <c r="AB90" s="3" t="s">
        <v>42</v>
      </c>
      <c r="AC90" s="3">
        <v>752</v>
      </c>
      <c r="AD90" s="3" t="s">
        <v>43</v>
      </c>
      <c r="AF90" s="3" t="b">
        <v>0</v>
      </c>
    </row>
    <row r="91" spans="1:32" x14ac:dyDescent="0.2">
      <c r="A91" s="3" t="s">
        <v>437</v>
      </c>
      <c r="B91" s="3" t="s">
        <v>438</v>
      </c>
      <c r="C91" s="3" t="s">
        <v>439</v>
      </c>
      <c r="D91" s="3" t="s">
        <v>440</v>
      </c>
      <c r="F91" s="3">
        <v>0</v>
      </c>
      <c r="G91" s="3">
        <v>7.7398351484473306E+17</v>
      </c>
      <c r="K91" s="3" t="s">
        <v>36</v>
      </c>
      <c r="M91" s="3" t="b">
        <v>0</v>
      </c>
      <c r="N91" s="3">
        <v>0</v>
      </c>
      <c r="Q91" s="3" t="s">
        <v>37</v>
      </c>
      <c r="R91" s="3" t="s">
        <v>441</v>
      </c>
      <c r="S91" s="3" t="s">
        <v>39</v>
      </c>
      <c r="T91" s="3" t="s">
        <v>40</v>
      </c>
      <c r="U91" s="3" t="b">
        <v>0</v>
      </c>
      <c r="V91" s="3" t="s">
        <v>41</v>
      </c>
      <c r="W91" s="3">
        <v>21</v>
      </c>
      <c r="X91" s="3">
        <v>2473</v>
      </c>
      <c r="Y91" s="3">
        <v>1421</v>
      </c>
      <c r="Z91" s="3">
        <v>32</v>
      </c>
      <c r="AB91" s="3" t="s">
        <v>42</v>
      </c>
      <c r="AC91" s="3">
        <v>758</v>
      </c>
      <c r="AD91" s="3" t="s">
        <v>43</v>
      </c>
      <c r="AF91" s="3" t="b">
        <v>0</v>
      </c>
    </row>
  </sheetData>
  <autoFilter ref="A1:AF91" xr:uid="{CCAC7EB7-E299-AE4E-AC60-4FD6DF03A7C1}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BC74-4D77-2E4F-993E-973BEAA06442}">
  <dimension ref="A1:K91"/>
  <sheetViews>
    <sheetView tabSelected="1" zoomScale="130" zoomScaleNormal="130" workbookViewId="0">
      <pane ySplit="1" topLeftCell="A7" activePane="bottomLeft" state="frozen"/>
      <selection activeCell="D1" sqref="D1"/>
      <selection pane="bottomLeft" activeCell="C99" sqref="C99"/>
    </sheetView>
  </sheetViews>
  <sheetFormatPr baseColWidth="10" defaultRowHeight="16" x14ac:dyDescent="0.2"/>
  <cols>
    <col min="2" max="2" width="29.83203125" bestFit="1" customWidth="1"/>
    <col min="3" max="3" width="135.5" bestFit="1" customWidth="1"/>
    <col min="4" max="5" width="23.1640625" customWidth="1"/>
    <col min="6" max="6" width="21.5" bestFit="1" customWidth="1"/>
    <col min="7" max="7" width="16.1640625" customWidth="1"/>
    <col min="8" max="8" width="17.1640625" customWidth="1"/>
  </cols>
  <sheetData>
    <row r="1" spans="1:11" s="2" customFormat="1" x14ac:dyDescent="0.2">
      <c r="C1" s="2" t="s">
        <v>464</v>
      </c>
      <c r="D1" s="2" t="s">
        <v>476</v>
      </c>
      <c r="E1" s="2" t="s">
        <v>475</v>
      </c>
      <c r="F1" s="2" t="s">
        <v>465</v>
      </c>
      <c r="G1" s="2" t="s">
        <v>467</v>
      </c>
      <c r="H1" s="2" t="s">
        <v>466</v>
      </c>
      <c r="I1" s="2" t="s">
        <v>468</v>
      </c>
      <c r="J1" s="2" t="s">
        <v>469</v>
      </c>
      <c r="K1" s="2" t="s">
        <v>470</v>
      </c>
    </row>
    <row r="2" spans="1:11" x14ac:dyDescent="0.2">
      <c r="A2">
        <v>1</v>
      </c>
      <c r="B2" s="1" t="s">
        <v>32</v>
      </c>
      <c r="C2" s="1" t="s">
        <v>33</v>
      </c>
      <c r="D2" s="1" t="str">
        <f>IF(NOT(ISBLANK(Blacktivist!D2)), "contains media", "")</f>
        <v>contains media</v>
      </c>
      <c r="E2" s="1" t="str">
        <f>IF(NOT(ISBLANK(Blacktivist!E2)), "contains link", "")</f>
        <v/>
      </c>
      <c r="F2" t="s">
        <v>472</v>
      </c>
      <c r="H2" s="1">
        <f t="shared" ref="H2:H33" si="0">LEN(C2)</f>
        <v>116</v>
      </c>
      <c r="I2" s="5">
        <f>AVERAGE(H2:H91)</f>
        <v>120.58888888888889</v>
      </c>
      <c r="J2">
        <f>MIN(H2:H91)</f>
        <v>61</v>
      </c>
      <c r="K2">
        <f>MAX(H2:H91)</f>
        <v>139</v>
      </c>
    </row>
    <row r="3" spans="1:11" x14ac:dyDescent="0.2">
      <c r="A3">
        <v>2</v>
      </c>
      <c r="B3" s="1" t="s">
        <v>44</v>
      </c>
      <c r="C3" s="1" t="s">
        <v>45</v>
      </c>
      <c r="D3" s="1" t="str">
        <f>IF(NOT(ISBLANK(Blacktivist!D3)), "contains media", "")</f>
        <v>contains media</v>
      </c>
      <c r="E3" s="1" t="str">
        <f>IF(NOT(ISBLANK(Blacktivist!E3)), "contains link", "")</f>
        <v/>
      </c>
      <c r="F3" t="s">
        <v>472</v>
      </c>
      <c r="H3" s="1">
        <f t="shared" si="0"/>
        <v>114</v>
      </c>
    </row>
    <row r="4" spans="1:11" x14ac:dyDescent="0.2">
      <c r="A4">
        <v>3</v>
      </c>
      <c r="B4" s="1" t="s">
        <v>48</v>
      </c>
      <c r="C4" s="1" t="s">
        <v>49</v>
      </c>
      <c r="D4" s="1" t="str">
        <f>IF(NOT(ISBLANK(Blacktivist!D4)), "contains media", "")</f>
        <v>contains media</v>
      </c>
      <c r="E4" s="1" t="str">
        <f>IF(NOT(ISBLANK(Blacktivist!E4)), "contains link", "")</f>
        <v/>
      </c>
      <c r="F4" t="s">
        <v>472</v>
      </c>
      <c r="H4" s="1">
        <f t="shared" si="0"/>
        <v>69</v>
      </c>
    </row>
    <row r="5" spans="1:11" x14ac:dyDescent="0.2">
      <c r="A5">
        <v>4</v>
      </c>
      <c r="B5" s="1" t="s">
        <v>52</v>
      </c>
      <c r="C5" s="1" t="s">
        <v>53</v>
      </c>
      <c r="D5" s="1" t="str">
        <f>IF(NOT(ISBLANK(Blacktivist!D5)), "contains media", "")</f>
        <v>contains media</v>
      </c>
      <c r="E5" s="1" t="str">
        <f>IF(NOT(ISBLANK(Blacktivist!E5)), "contains link", "")</f>
        <v/>
      </c>
      <c r="F5" t="s">
        <v>488</v>
      </c>
      <c r="G5" t="s">
        <v>497</v>
      </c>
      <c r="H5" s="1">
        <f t="shared" si="0"/>
        <v>120</v>
      </c>
    </row>
    <row r="6" spans="1:11" ht="51" x14ac:dyDescent="0.2">
      <c r="A6">
        <v>5</v>
      </c>
      <c r="B6" s="1" t="s">
        <v>56</v>
      </c>
      <c r="C6" s="6" t="s">
        <v>57</v>
      </c>
      <c r="D6" s="1" t="str">
        <f>IF(NOT(ISBLANK(Blacktivist!D6)), "contains media", "")</f>
        <v>contains media</v>
      </c>
      <c r="E6" s="1" t="str">
        <f>IF(NOT(ISBLANK(Blacktivist!E6)), "contains link", "")</f>
        <v>contains link</v>
      </c>
      <c r="F6" t="s">
        <v>488</v>
      </c>
      <c r="G6" t="s">
        <v>489</v>
      </c>
      <c r="H6" s="1">
        <f t="shared" si="0"/>
        <v>137</v>
      </c>
    </row>
    <row r="7" spans="1:11" ht="51" x14ac:dyDescent="0.2">
      <c r="A7">
        <v>6</v>
      </c>
      <c r="B7" s="1" t="s">
        <v>61</v>
      </c>
      <c r="C7" s="6" t="s">
        <v>62</v>
      </c>
      <c r="D7" s="1" t="str">
        <f>IF(NOT(ISBLANK(Blacktivist!D7)), "contains media", "")</f>
        <v>contains media</v>
      </c>
      <c r="E7" s="1" t="str">
        <f>IF(NOT(ISBLANK(Blacktivist!E7)), "contains link", "")</f>
        <v>contains link</v>
      </c>
      <c r="F7" t="s">
        <v>510</v>
      </c>
      <c r="G7" t="s">
        <v>492</v>
      </c>
      <c r="H7" s="1">
        <f t="shared" si="0"/>
        <v>127</v>
      </c>
    </row>
    <row r="8" spans="1:11" x14ac:dyDescent="0.2">
      <c r="A8">
        <v>7</v>
      </c>
      <c r="B8" s="1" t="s">
        <v>66</v>
      </c>
      <c r="C8" s="1" t="s">
        <v>67</v>
      </c>
      <c r="D8" s="1" t="str">
        <f>IF(NOT(ISBLANK(Blacktivist!D8)), "contains media", "")</f>
        <v>contains media</v>
      </c>
      <c r="E8" s="1" t="str">
        <f>IF(NOT(ISBLANK(Blacktivist!E8)), "contains link", "")</f>
        <v>contains link</v>
      </c>
      <c r="F8" t="s">
        <v>473</v>
      </c>
      <c r="G8" t="s">
        <v>494</v>
      </c>
      <c r="H8" s="1">
        <f t="shared" si="0"/>
        <v>132</v>
      </c>
    </row>
    <row r="9" spans="1:11" x14ac:dyDescent="0.2">
      <c r="A9">
        <v>8</v>
      </c>
      <c r="B9" s="1" t="s">
        <v>72</v>
      </c>
      <c r="C9" s="1" t="s">
        <v>73</v>
      </c>
      <c r="D9" s="1" t="str">
        <f>IF(NOT(ISBLANK(Blacktivist!D9)), "contains media", "")</f>
        <v>contains media</v>
      </c>
      <c r="E9" s="1" t="str">
        <f>IF(NOT(ISBLANK(Blacktivist!E9)), "contains link", "")</f>
        <v/>
      </c>
      <c r="F9" t="s">
        <v>532</v>
      </c>
      <c r="G9" t="s">
        <v>509</v>
      </c>
      <c r="H9" s="1">
        <f t="shared" si="0"/>
        <v>134</v>
      </c>
    </row>
    <row r="10" spans="1:11" x14ac:dyDescent="0.2">
      <c r="A10">
        <v>9</v>
      </c>
      <c r="B10" s="1" t="s">
        <v>76</v>
      </c>
      <c r="C10" s="1" t="s">
        <v>77</v>
      </c>
      <c r="D10" s="1" t="str">
        <f>IF(NOT(ISBLANK(Blacktivist!D10)), "contains media", "")</f>
        <v/>
      </c>
      <c r="E10" s="1" t="str">
        <f>IF(NOT(ISBLANK(Blacktivist!E10)), "contains link", "")</f>
        <v/>
      </c>
      <c r="F10" t="s">
        <v>532</v>
      </c>
      <c r="G10" t="s">
        <v>494</v>
      </c>
      <c r="H10" s="1">
        <f t="shared" si="0"/>
        <v>115</v>
      </c>
    </row>
    <row r="11" spans="1:11" x14ac:dyDescent="0.2">
      <c r="A11">
        <v>10</v>
      </c>
      <c r="B11" s="1" t="s">
        <v>79</v>
      </c>
      <c r="C11" s="1" t="s">
        <v>80</v>
      </c>
      <c r="D11" s="1" t="str">
        <f>IF(NOT(ISBLANK(Blacktivist!D11)), "contains media", "")</f>
        <v>contains media</v>
      </c>
      <c r="E11" s="1" t="str">
        <f>IF(NOT(ISBLANK(Blacktivist!E11)), "contains link", "")</f>
        <v/>
      </c>
      <c r="F11" t="s">
        <v>532</v>
      </c>
      <c r="G11" t="s">
        <v>494</v>
      </c>
      <c r="H11" s="1">
        <f t="shared" si="0"/>
        <v>139</v>
      </c>
    </row>
    <row r="12" spans="1:11" ht="51" x14ac:dyDescent="0.2">
      <c r="A12">
        <v>11</v>
      </c>
      <c r="B12" s="1" t="s">
        <v>83</v>
      </c>
      <c r="C12" s="6" t="s">
        <v>84</v>
      </c>
      <c r="D12" s="1" t="str">
        <f>IF(NOT(ISBLANK(Blacktivist!D12)), "contains media", "")</f>
        <v>contains media</v>
      </c>
      <c r="E12" s="1" t="str">
        <f>IF(NOT(ISBLANK(Blacktivist!E12)), "contains link", "")</f>
        <v>contains link</v>
      </c>
      <c r="F12" t="s">
        <v>510</v>
      </c>
      <c r="G12" t="s">
        <v>493</v>
      </c>
      <c r="H12" s="1">
        <f t="shared" si="0"/>
        <v>133</v>
      </c>
    </row>
    <row r="13" spans="1:11" x14ac:dyDescent="0.2">
      <c r="A13">
        <v>12</v>
      </c>
      <c r="B13" s="1" t="s">
        <v>88</v>
      </c>
      <c r="C13" s="1" t="s">
        <v>89</v>
      </c>
      <c r="D13" s="1" t="str">
        <f>IF(NOT(ISBLANK(Blacktivist!D13)), "contains media", "")</f>
        <v>contains media</v>
      </c>
      <c r="E13" s="1" t="str">
        <f>IF(NOT(ISBLANK(Blacktivist!E13)), "contains link", "")</f>
        <v/>
      </c>
      <c r="F13" s="1" t="s">
        <v>490</v>
      </c>
      <c r="G13" s="1" t="s">
        <v>495</v>
      </c>
      <c r="H13" s="1">
        <f t="shared" si="0"/>
        <v>128</v>
      </c>
    </row>
    <row r="14" spans="1:11" x14ac:dyDescent="0.2">
      <c r="A14">
        <v>13</v>
      </c>
      <c r="B14" s="1" t="s">
        <v>93</v>
      </c>
      <c r="C14" s="1" t="s">
        <v>94</v>
      </c>
      <c r="D14" s="1" t="str">
        <f>IF(NOT(ISBLANK(Blacktivist!D14)), "contains media", "")</f>
        <v>contains media</v>
      </c>
      <c r="E14" s="1" t="str">
        <f>IF(NOT(ISBLANK(Blacktivist!E14)), "contains link", "")</f>
        <v/>
      </c>
      <c r="F14" t="s">
        <v>532</v>
      </c>
      <c r="G14" s="1" t="s">
        <v>494</v>
      </c>
      <c r="H14" s="1">
        <f t="shared" si="0"/>
        <v>133</v>
      </c>
    </row>
    <row r="15" spans="1:11" ht="68" x14ac:dyDescent="0.2">
      <c r="A15">
        <v>14</v>
      </c>
      <c r="B15" s="1" t="s">
        <v>97</v>
      </c>
      <c r="C15" s="6" t="s">
        <v>98</v>
      </c>
      <c r="D15" s="1" t="str">
        <f>IF(NOT(ISBLANK(Blacktivist!D15)), "contains media", "")</f>
        <v>contains media</v>
      </c>
      <c r="E15" s="1" t="str">
        <f>IF(NOT(ISBLANK(Blacktivist!E15)), "contains link", "")</f>
        <v>contains link</v>
      </c>
      <c r="F15" t="s">
        <v>472</v>
      </c>
      <c r="H15" s="1">
        <f t="shared" si="0"/>
        <v>107</v>
      </c>
    </row>
    <row r="16" spans="1:11" x14ac:dyDescent="0.2">
      <c r="A16">
        <v>15</v>
      </c>
      <c r="B16" s="1" t="s">
        <v>102</v>
      </c>
      <c r="C16" s="1" t="s">
        <v>103</v>
      </c>
      <c r="D16" s="1" t="str">
        <f>IF(NOT(ISBLANK(Blacktivist!D16)), "contains media", "")</f>
        <v>contains media</v>
      </c>
      <c r="E16" s="1" t="str">
        <f>IF(NOT(ISBLANK(Blacktivist!E16)), "contains link", "")</f>
        <v/>
      </c>
      <c r="F16" t="s">
        <v>472</v>
      </c>
      <c r="H16" s="1">
        <f t="shared" si="0"/>
        <v>120</v>
      </c>
    </row>
    <row r="17" spans="1:8" x14ac:dyDescent="0.2">
      <c r="A17">
        <v>16</v>
      </c>
      <c r="B17" s="1" t="s">
        <v>106</v>
      </c>
      <c r="C17" s="1" t="s">
        <v>107</v>
      </c>
      <c r="D17" s="1" t="str">
        <f>IF(NOT(ISBLANK(Blacktivist!D17)), "contains media", "")</f>
        <v>contains media</v>
      </c>
      <c r="E17" s="1" t="str">
        <f>IF(NOT(ISBLANK(Blacktivist!E17)), "contains link", "")</f>
        <v>contains link</v>
      </c>
      <c r="F17" t="s">
        <v>473</v>
      </c>
      <c r="G17" t="s">
        <v>494</v>
      </c>
      <c r="H17" s="1">
        <f t="shared" si="0"/>
        <v>132</v>
      </c>
    </row>
    <row r="18" spans="1:8" ht="51" x14ac:dyDescent="0.2">
      <c r="A18">
        <v>17</v>
      </c>
      <c r="B18" s="1" t="s">
        <v>112</v>
      </c>
      <c r="C18" s="6" t="s">
        <v>113</v>
      </c>
      <c r="D18" s="1" t="str">
        <f>IF(NOT(ISBLANK(Blacktivist!D18)), "contains media", "")</f>
        <v>contains media</v>
      </c>
      <c r="E18" s="1" t="str">
        <f>IF(NOT(ISBLANK(Blacktivist!E18)), "contains link", "")</f>
        <v>contains link</v>
      </c>
      <c r="F18" t="s">
        <v>490</v>
      </c>
      <c r="G18" t="s">
        <v>491</v>
      </c>
      <c r="H18" s="1">
        <f t="shared" si="0"/>
        <v>136</v>
      </c>
    </row>
    <row r="19" spans="1:8" x14ac:dyDescent="0.2">
      <c r="A19">
        <v>18</v>
      </c>
      <c r="B19" s="1" t="s">
        <v>117</v>
      </c>
      <c r="C19" s="1" t="s">
        <v>118</v>
      </c>
      <c r="D19" s="1" t="str">
        <f>IF(NOT(ISBLANK(Blacktivist!D19)), "contains media", "")</f>
        <v>contains media</v>
      </c>
      <c r="E19" s="1" t="str">
        <f>IF(NOT(ISBLANK(Blacktivist!E19)), "contains link", "")</f>
        <v/>
      </c>
      <c r="F19" t="s">
        <v>472</v>
      </c>
      <c r="G19" t="s">
        <v>498</v>
      </c>
      <c r="H19" s="1">
        <f t="shared" si="0"/>
        <v>128</v>
      </c>
    </row>
    <row r="20" spans="1:8" ht="51" x14ac:dyDescent="0.2">
      <c r="A20">
        <v>19</v>
      </c>
      <c r="B20" s="1" t="s">
        <v>122</v>
      </c>
      <c r="C20" s="6" t="s">
        <v>123</v>
      </c>
      <c r="D20" s="1" t="str">
        <f>IF(NOT(ISBLANK(Blacktivist!D20)), "contains media", "")</f>
        <v>contains media</v>
      </c>
      <c r="E20" s="1" t="str">
        <f>IF(NOT(ISBLANK(Blacktivist!E20)), "contains link", "")</f>
        <v>contains link</v>
      </c>
      <c r="F20" t="s">
        <v>472</v>
      </c>
      <c r="H20" s="1">
        <f t="shared" si="0"/>
        <v>135</v>
      </c>
    </row>
    <row r="21" spans="1:8" ht="68" x14ac:dyDescent="0.2">
      <c r="A21">
        <v>20</v>
      </c>
      <c r="B21" s="1" t="s">
        <v>127</v>
      </c>
      <c r="C21" s="6" t="s">
        <v>128</v>
      </c>
      <c r="D21" s="1" t="str">
        <f>IF(NOT(ISBLANK(Blacktivist!D21)), "contains media", "")</f>
        <v/>
      </c>
      <c r="E21" s="1" t="str">
        <f>IF(NOT(ISBLANK(Blacktivist!E21)), "contains link", "")</f>
        <v>contains link</v>
      </c>
      <c r="F21" t="s">
        <v>472</v>
      </c>
      <c r="H21" s="1">
        <f t="shared" si="0"/>
        <v>137</v>
      </c>
    </row>
    <row r="22" spans="1:8" x14ac:dyDescent="0.2">
      <c r="A22">
        <v>21</v>
      </c>
      <c r="B22" s="1" t="s">
        <v>131</v>
      </c>
      <c r="C22" s="1" t="s">
        <v>132</v>
      </c>
      <c r="D22" s="1" t="str">
        <f>IF(NOT(ISBLANK(Blacktivist!D22)), "contains media", "")</f>
        <v>contains media</v>
      </c>
      <c r="E22" s="1" t="str">
        <f>IF(NOT(ISBLANK(Blacktivist!E22)), "contains link", "")</f>
        <v/>
      </c>
      <c r="F22" t="s">
        <v>472</v>
      </c>
      <c r="H22" s="1">
        <f t="shared" si="0"/>
        <v>105</v>
      </c>
    </row>
    <row r="23" spans="1:8" x14ac:dyDescent="0.2">
      <c r="A23">
        <v>22</v>
      </c>
      <c r="B23" s="1" t="s">
        <v>136</v>
      </c>
      <c r="C23" s="1" t="s">
        <v>137</v>
      </c>
      <c r="D23" s="1" t="str">
        <f>IF(NOT(ISBLANK(Blacktivist!D23)), "contains media", "")</f>
        <v>contains media</v>
      </c>
      <c r="E23" s="1" t="str">
        <f>IF(NOT(ISBLANK(Blacktivist!E23)), "contains link", "")</f>
        <v/>
      </c>
      <c r="F23" t="s">
        <v>472</v>
      </c>
      <c r="H23" s="1">
        <f t="shared" si="0"/>
        <v>125</v>
      </c>
    </row>
    <row r="24" spans="1:8" x14ac:dyDescent="0.2">
      <c r="A24">
        <v>23</v>
      </c>
      <c r="B24" s="1" t="s">
        <v>141</v>
      </c>
      <c r="C24" s="1" t="s">
        <v>142</v>
      </c>
      <c r="D24" s="1" t="str">
        <f>IF(NOT(ISBLANK(Blacktivist!D24)), "contains media", "")</f>
        <v>contains media</v>
      </c>
      <c r="E24" s="1" t="str">
        <f>IF(NOT(ISBLANK(Blacktivist!E24)), "contains link", "")</f>
        <v/>
      </c>
      <c r="F24" t="s">
        <v>472</v>
      </c>
      <c r="H24" s="1">
        <f t="shared" si="0"/>
        <v>135</v>
      </c>
    </row>
    <row r="25" spans="1:8" x14ac:dyDescent="0.2">
      <c r="A25">
        <v>24</v>
      </c>
      <c r="B25" s="1" t="s">
        <v>145</v>
      </c>
      <c r="C25" s="1" t="s">
        <v>146</v>
      </c>
      <c r="D25" s="1" t="str">
        <f>IF(NOT(ISBLANK(Blacktivist!D25)), "contains media", "")</f>
        <v>contains media</v>
      </c>
      <c r="E25" s="1" t="str">
        <f>IF(NOT(ISBLANK(Blacktivist!E25)), "contains link", "")</f>
        <v>contains link</v>
      </c>
      <c r="F25" t="s">
        <v>510</v>
      </c>
      <c r="G25" t="s">
        <v>471</v>
      </c>
      <c r="H25" s="1">
        <f t="shared" si="0"/>
        <v>139</v>
      </c>
    </row>
    <row r="26" spans="1:8" x14ac:dyDescent="0.2">
      <c r="A26">
        <v>25</v>
      </c>
      <c r="B26" s="1" t="s">
        <v>151</v>
      </c>
      <c r="C26" s="1" t="s">
        <v>152</v>
      </c>
      <c r="D26" s="1" t="str">
        <f>IF(NOT(ISBLANK(Blacktivist!D26)), "contains media", "")</f>
        <v>contains media</v>
      </c>
      <c r="E26" s="1" t="str">
        <f>IF(NOT(ISBLANK(Blacktivist!E26)), "contains link", "")</f>
        <v/>
      </c>
      <c r="F26" t="s">
        <v>472</v>
      </c>
      <c r="H26" s="1">
        <f t="shared" si="0"/>
        <v>134</v>
      </c>
    </row>
    <row r="27" spans="1:8" x14ac:dyDescent="0.2">
      <c r="A27">
        <v>26</v>
      </c>
      <c r="B27" s="1" t="s">
        <v>156</v>
      </c>
      <c r="C27" s="1" t="s">
        <v>157</v>
      </c>
      <c r="D27" s="1" t="str">
        <f>IF(NOT(ISBLANK(Blacktivist!D27)), "contains media", "")</f>
        <v>contains media</v>
      </c>
      <c r="E27" s="1" t="str">
        <f>IF(NOT(ISBLANK(Blacktivist!E27)), "contains link", "")</f>
        <v>contains link</v>
      </c>
      <c r="F27" t="s">
        <v>488</v>
      </c>
      <c r="G27" t="s">
        <v>495</v>
      </c>
      <c r="H27" s="1">
        <f t="shared" si="0"/>
        <v>106</v>
      </c>
    </row>
    <row r="28" spans="1:8" x14ac:dyDescent="0.2">
      <c r="A28">
        <v>27</v>
      </c>
      <c r="B28" s="1" t="s">
        <v>162</v>
      </c>
      <c r="C28" s="1" t="s">
        <v>163</v>
      </c>
      <c r="D28" s="1" t="str">
        <f>IF(NOT(ISBLANK(Blacktivist!D28)), "contains media", "")</f>
        <v>contains media</v>
      </c>
      <c r="E28" s="1" t="str">
        <f>IF(NOT(ISBLANK(Blacktivist!E28)), "contains link", "")</f>
        <v/>
      </c>
      <c r="F28" t="s">
        <v>472</v>
      </c>
      <c r="H28" s="1">
        <f t="shared" si="0"/>
        <v>108</v>
      </c>
    </row>
    <row r="29" spans="1:8" x14ac:dyDescent="0.2">
      <c r="A29">
        <v>28</v>
      </c>
      <c r="B29" s="1" t="s">
        <v>166</v>
      </c>
      <c r="C29" s="1" t="s">
        <v>167</v>
      </c>
      <c r="D29" s="1" t="str">
        <f>IF(NOT(ISBLANK(Blacktivist!D29)), "contains media", "")</f>
        <v>contains media</v>
      </c>
      <c r="E29" s="1" t="str">
        <f>IF(NOT(ISBLANK(Blacktivist!E29)), "contains link", "")</f>
        <v/>
      </c>
      <c r="F29" t="s">
        <v>472</v>
      </c>
      <c r="H29" s="1">
        <f t="shared" si="0"/>
        <v>139</v>
      </c>
    </row>
    <row r="30" spans="1:8" x14ac:dyDescent="0.2">
      <c r="A30">
        <v>29</v>
      </c>
      <c r="B30" s="1" t="s">
        <v>171</v>
      </c>
      <c r="C30" s="1" t="s">
        <v>172</v>
      </c>
      <c r="D30" s="1" t="str">
        <f>IF(NOT(ISBLANK(Blacktivist!D30)), "contains media", "")</f>
        <v>contains media</v>
      </c>
      <c r="E30" s="1" t="str">
        <f>IF(NOT(ISBLANK(Blacktivist!E30)), "contains link", "")</f>
        <v/>
      </c>
      <c r="F30" t="s">
        <v>472</v>
      </c>
      <c r="G30" t="s">
        <v>495</v>
      </c>
      <c r="H30" s="1">
        <f t="shared" si="0"/>
        <v>137</v>
      </c>
    </row>
    <row r="31" spans="1:8" x14ac:dyDescent="0.2">
      <c r="A31">
        <v>30</v>
      </c>
      <c r="B31" s="1" t="s">
        <v>175</v>
      </c>
      <c r="C31" s="1" t="s">
        <v>176</v>
      </c>
      <c r="D31" s="1" t="str">
        <f>IF(NOT(ISBLANK(Blacktivist!D31)), "contains media", "")</f>
        <v>contains media</v>
      </c>
      <c r="E31" s="1" t="str">
        <f>IF(NOT(ISBLANK(Blacktivist!E31)), "contains link", "")</f>
        <v>contains link</v>
      </c>
      <c r="F31" t="s">
        <v>473</v>
      </c>
      <c r="H31" s="1">
        <f t="shared" si="0"/>
        <v>124</v>
      </c>
    </row>
    <row r="32" spans="1:8" ht="51" x14ac:dyDescent="0.2">
      <c r="A32">
        <v>31</v>
      </c>
      <c r="B32" s="1" t="s">
        <v>180</v>
      </c>
      <c r="C32" s="6" t="s">
        <v>181</v>
      </c>
      <c r="D32" s="1" t="str">
        <f>IF(NOT(ISBLANK(Blacktivist!D32)), "contains media", "")</f>
        <v>contains media</v>
      </c>
      <c r="E32" s="1" t="str">
        <f>IF(NOT(ISBLANK(Blacktivist!E32)), "contains link", "")</f>
        <v>contains link</v>
      </c>
      <c r="F32" t="s">
        <v>472</v>
      </c>
      <c r="H32" s="1">
        <f t="shared" si="0"/>
        <v>137</v>
      </c>
    </row>
    <row r="33" spans="1:8" ht="34" x14ac:dyDescent="0.2">
      <c r="A33">
        <v>32</v>
      </c>
      <c r="B33" s="1" t="s">
        <v>185</v>
      </c>
      <c r="C33" s="6" t="s">
        <v>186</v>
      </c>
      <c r="D33" s="1" t="str">
        <f>IF(NOT(ISBLANK(Blacktivist!D33)), "contains media", "")</f>
        <v>contains media</v>
      </c>
      <c r="E33" s="1" t="str">
        <f>IF(NOT(ISBLANK(Blacktivist!E33)), "contains link", "")</f>
        <v/>
      </c>
      <c r="F33" t="s">
        <v>472</v>
      </c>
      <c r="G33" t="s">
        <v>499</v>
      </c>
      <c r="H33" s="1">
        <f t="shared" si="0"/>
        <v>134</v>
      </c>
    </row>
    <row r="34" spans="1:8" x14ac:dyDescent="0.2">
      <c r="A34">
        <v>33</v>
      </c>
      <c r="B34" s="1" t="s">
        <v>190</v>
      </c>
      <c r="C34" s="1" t="s">
        <v>191</v>
      </c>
      <c r="D34" s="1" t="str">
        <f>IF(NOT(ISBLANK(Blacktivist!D34)), "contains media", "")</f>
        <v>contains media</v>
      </c>
      <c r="E34" s="1" t="str">
        <f>IF(NOT(ISBLANK(Blacktivist!E34)), "contains link", "")</f>
        <v/>
      </c>
      <c r="F34" t="s">
        <v>472</v>
      </c>
      <c r="H34" s="1">
        <f t="shared" ref="H34:H65" si="1">LEN(C34)</f>
        <v>137</v>
      </c>
    </row>
    <row r="35" spans="1:8" x14ac:dyDescent="0.2">
      <c r="A35">
        <v>34</v>
      </c>
      <c r="B35" s="1" t="s">
        <v>194</v>
      </c>
      <c r="C35" s="1" t="s">
        <v>195</v>
      </c>
      <c r="D35" s="1" t="str">
        <f>IF(NOT(ISBLANK(Blacktivist!D35)), "contains media", "")</f>
        <v>contains media</v>
      </c>
      <c r="E35" s="1" t="str">
        <f>IF(NOT(ISBLANK(Blacktivist!E35)), "contains link", "")</f>
        <v>contains link</v>
      </c>
      <c r="F35" t="s">
        <v>473</v>
      </c>
      <c r="H35" s="1">
        <f t="shared" si="1"/>
        <v>134</v>
      </c>
    </row>
    <row r="36" spans="1:8" x14ac:dyDescent="0.2">
      <c r="A36">
        <v>35</v>
      </c>
      <c r="B36" s="1" t="s">
        <v>199</v>
      </c>
      <c r="C36" s="1" t="s">
        <v>200</v>
      </c>
      <c r="D36" s="1" t="str">
        <f>IF(NOT(ISBLANK(Blacktivist!D36)), "contains media", "")</f>
        <v>contains media</v>
      </c>
      <c r="E36" s="1" t="str">
        <f>IF(NOT(ISBLANK(Blacktivist!E36)), "contains link", "")</f>
        <v>contains link</v>
      </c>
      <c r="F36" t="s">
        <v>532</v>
      </c>
      <c r="G36" t="s">
        <v>494</v>
      </c>
      <c r="H36" s="1">
        <f t="shared" si="1"/>
        <v>107</v>
      </c>
    </row>
    <row r="37" spans="1:8" x14ac:dyDescent="0.2">
      <c r="A37">
        <v>36</v>
      </c>
      <c r="B37" s="1" t="s">
        <v>205</v>
      </c>
      <c r="C37" s="1" t="s">
        <v>206</v>
      </c>
      <c r="D37" s="1" t="str">
        <f>IF(NOT(ISBLANK(Blacktivist!D37)), "contains media", "")</f>
        <v>contains media</v>
      </c>
      <c r="E37" s="1" t="str">
        <f>IF(NOT(ISBLANK(Blacktivist!E37)), "contains link", "")</f>
        <v/>
      </c>
      <c r="F37" t="s">
        <v>472</v>
      </c>
      <c r="H37" s="1">
        <f t="shared" si="1"/>
        <v>138</v>
      </c>
    </row>
    <row r="38" spans="1:8" x14ac:dyDescent="0.2">
      <c r="A38">
        <v>37</v>
      </c>
      <c r="B38" s="1" t="s">
        <v>209</v>
      </c>
      <c r="C38" s="1" t="s">
        <v>210</v>
      </c>
      <c r="D38" s="1" t="str">
        <f>IF(NOT(ISBLANK(Blacktivist!D38)), "contains media", "")</f>
        <v>contains media</v>
      </c>
      <c r="E38" s="1" t="str">
        <f>IF(NOT(ISBLANK(Blacktivist!E38)), "contains link", "")</f>
        <v/>
      </c>
      <c r="F38" t="s">
        <v>472</v>
      </c>
      <c r="H38" s="1">
        <f t="shared" si="1"/>
        <v>132</v>
      </c>
    </row>
    <row r="39" spans="1:8" ht="51" x14ac:dyDescent="0.2">
      <c r="A39">
        <v>38</v>
      </c>
      <c r="B39" s="1" t="s">
        <v>213</v>
      </c>
      <c r="C39" s="6" t="s">
        <v>214</v>
      </c>
      <c r="D39" s="1" t="str">
        <f>IF(NOT(ISBLANK(Blacktivist!D39)), "contains media", "")</f>
        <v>contains media</v>
      </c>
      <c r="E39" s="1" t="str">
        <f>IF(NOT(ISBLANK(Blacktivist!E39)), "contains link", "")</f>
        <v>contains link</v>
      </c>
      <c r="F39" t="s">
        <v>472</v>
      </c>
      <c r="H39" s="1">
        <f t="shared" si="1"/>
        <v>122</v>
      </c>
    </row>
    <row r="40" spans="1:8" x14ac:dyDescent="0.2">
      <c r="A40">
        <v>39</v>
      </c>
      <c r="B40" s="1" t="s">
        <v>217</v>
      </c>
      <c r="C40" s="1" t="s">
        <v>218</v>
      </c>
      <c r="D40" s="1" t="str">
        <f>IF(NOT(ISBLANK(Blacktivist!D40)), "contains media", "")</f>
        <v>contains media</v>
      </c>
      <c r="E40" s="1" t="str">
        <f>IF(NOT(ISBLANK(Blacktivist!E40)), "contains link", "")</f>
        <v/>
      </c>
      <c r="F40" t="s">
        <v>472</v>
      </c>
      <c r="H40" s="1">
        <f t="shared" si="1"/>
        <v>95</v>
      </c>
    </row>
    <row r="41" spans="1:8" ht="34" x14ac:dyDescent="0.2">
      <c r="A41">
        <v>40</v>
      </c>
      <c r="B41" s="1" t="s">
        <v>221</v>
      </c>
      <c r="C41" s="6" t="s">
        <v>222</v>
      </c>
      <c r="D41" s="1" t="str">
        <f>IF(NOT(ISBLANK(Blacktivist!D41)), "contains media", "")</f>
        <v>contains media</v>
      </c>
      <c r="E41" s="1" t="str">
        <f>IF(NOT(ISBLANK(Blacktivist!E41)), "contains link", "")</f>
        <v/>
      </c>
      <c r="F41" t="s">
        <v>488</v>
      </c>
      <c r="G41" t="s">
        <v>507</v>
      </c>
      <c r="H41" s="1">
        <f t="shared" si="1"/>
        <v>128</v>
      </c>
    </row>
    <row r="42" spans="1:8" x14ac:dyDescent="0.2">
      <c r="A42">
        <v>41</v>
      </c>
      <c r="B42" s="1" t="s">
        <v>225</v>
      </c>
      <c r="C42" s="1" t="s">
        <v>226</v>
      </c>
      <c r="D42" s="1" t="str">
        <f>IF(NOT(ISBLANK(Blacktivist!D42)), "contains media", "")</f>
        <v>contains media</v>
      </c>
      <c r="E42" s="1" t="str">
        <f>IF(NOT(ISBLANK(Blacktivist!E42)), "contains link", "")</f>
        <v/>
      </c>
      <c r="F42" t="s">
        <v>472</v>
      </c>
      <c r="H42" s="1">
        <f t="shared" si="1"/>
        <v>107</v>
      </c>
    </row>
    <row r="43" spans="1:8" x14ac:dyDescent="0.2">
      <c r="A43">
        <v>42</v>
      </c>
      <c r="B43" s="1" t="s">
        <v>229</v>
      </c>
      <c r="C43" s="1" t="s">
        <v>230</v>
      </c>
      <c r="D43" s="1" t="str">
        <f>IF(NOT(ISBLANK(Blacktivist!D43)), "contains media", "")</f>
        <v>contains media</v>
      </c>
      <c r="E43" s="1" t="str">
        <f>IF(NOT(ISBLANK(Blacktivist!E43)), "contains link", "")</f>
        <v/>
      </c>
      <c r="F43" t="s">
        <v>472</v>
      </c>
      <c r="H43" s="1">
        <f t="shared" si="1"/>
        <v>128</v>
      </c>
    </row>
    <row r="44" spans="1:8" x14ac:dyDescent="0.2">
      <c r="A44">
        <v>43</v>
      </c>
      <c r="B44" s="1" t="s">
        <v>233</v>
      </c>
      <c r="C44" s="1" t="s">
        <v>234</v>
      </c>
      <c r="D44" s="1" t="str">
        <f>IF(NOT(ISBLANK(Blacktivist!D44)), "contains media", "")</f>
        <v>contains media</v>
      </c>
      <c r="E44" s="1" t="str">
        <f>IF(NOT(ISBLANK(Blacktivist!E44)), "contains link", "")</f>
        <v/>
      </c>
      <c r="F44" t="s">
        <v>472</v>
      </c>
      <c r="H44" s="1">
        <f t="shared" si="1"/>
        <v>117</v>
      </c>
    </row>
    <row r="45" spans="1:8" x14ac:dyDescent="0.2">
      <c r="A45">
        <v>44</v>
      </c>
      <c r="B45" s="1" t="s">
        <v>237</v>
      </c>
      <c r="C45" s="1" t="s">
        <v>238</v>
      </c>
      <c r="D45" s="1" t="str">
        <f>IF(NOT(ISBLANK(Blacktivist!D45)), "contains media", "")</f>
        <v>contains media</v>
      </c>
      <c r="E45" s="1" t="str">
        <f>IF(NOT(ISBLANK(Blacktivist!E45)), "contains link", "")</f>
        <v/>
      </c>
      <c r="F45" s="1" t="s">
        <v>488</v>
      </c>
      <c r="H45" s="1">
        <f t="shared" si="1"/>
        <v>108</v>
      </c>
    </row>
    <row r="46" spans="1:8" x14ac:dyDescent="0.2">
      <c r="A46">
        <v>45</v>
      </c>
      <c r="B46" s="1" t="s">
        <v>241</v>
      </c>
      <c r="C46" s="1" t="s">
        <v>242</v>
      </c>
      <c r="D46" s="1" t="str">
        <f>IF(NOT(ISBLANK(Blacktivist!D46)), "contains media", "")</f>
        <v>contains media</v>
      </c>
      <c r="E46" s="1" t="str">
        <f>IF(NOT(ISBLANK(Blacktivist!E46)), "contains link", "")</f>
        <v/>
      </c>
      <c r="F46" t="s">
        <v>473</v>
      </c>
      <c r="H46" s="1">
        <f t="shared" si="1"/>
        <v>130</v>
      </c>
    </row>
    <row r="47" spans="1:8" ht="51" x14ac:dyDescent="0.2">
      <c r="A47">
        <v>46</v>
      </c>
      <c r="B47" s="1" t="s">
        <v>246</v>
      </c>
      <c r="C47" s="6" t="s">
        <v>247</v>
      </c>
      <c r="D47" s="1" t="str">
        <f>IF(NOT(ISBLANK(Blacktivist!D47)), "contains media", "")</f>
        <v>contains media</v>
      </c>
      <c r="E47" s="1" t="str">
        <f>IF(NOT(ISBLANK(Blacktivist!E47)), "contains link", "")</f>
        <v>contains link</v>
      </c>
      <c r="F47" t="s">
        <v>510</v>
      </c>
      <c r="H47" s="1">
        <f t="shared" si="1"/>
        <v>125</v>
      </c>
    </row>
    <row r="48" spans="1:8" x14ac:dyDescent="0.2">
      <c r="A48">
        <v>47</v>
      </c>
      <c r="B48" s="1" t="s">
        <v>251</v>
      </c>
      <c r="C48" s="1" t="s">
        <v>252</v>
      </c>
      <c r="D48" s="1" t="str">
        <f>IF(NOT(ISBLANK(Blacktivist!D48)), "contains media", "")</f>
        <v>contains media</v>
      </c>
      <c r="E48" s="1" t="str">
        <f>IF(NOT(ISBLANK(Blacktivist!E48)), "contains link", "")</f>
        <v/>
      </c>
      <c r="F48" t="s">
        <v>472</v>
      </c>
      <c r="H48" s="1">
        <f t="shared" si="1"/>
        <v>113</v>
      </c>
    </row>
    <row r="49" spans="1:8" x14ac:dyDescent="0.2">
      <c r="A49">
        <v>48</v>
      </c>
      <c r="B49" s="1" t="s">
        <v>255</v>
      </c>
      <c r="C49" s="1" t="s">
        <v>256</v>
      </c>
      <c r="D49" s="1" t="str">
        <f>IF(NOT(ISBLANK(Blacktivist!D49)), "contains media", "")</f>
        <v>contains media</v>
      </c>
      <c r="E49" s="1" t="str">
        <f>IF(NOT(ISBLANK(Blacktivist!E49)), "contains link", "")</f>
        <v/>
      </c>
      <c r="F49" t="s">
        <v>472</v>
      </c>
      <c r="H49" s="1">
        <f t="shared" si="1"/>
        <v>136</v>
      </c>
    </row>
    <row r="50" spans="1:8" x14ac:dyDescent="0.2">
      <c r="A50">
        <v>49</v>
      </c>
      <c r="B50" s="1" t="s">
        <v>259</v>
      </c>
      <c r="C50" s="1" t="s">
        <v>260</v>
      </c>
      <c r="D50" s="1" t="str">
        <f>IF(NOT(ISBLANK(Blacktivist!D50)), "contains media", "")</f>
        <v>contains media</v>
      </c>
      <c r="E50" s="1" t="str">
        <f>IF(NOT(ISBLANK(Blacktivist!E50)), "contains link", "")</f>
        <v/>
      </c>
      <c r="F50" t="s">
        <v>472</v>
      </c>
      <c r="H50" s="1">
        <f t="shared" si="1"/>
        <v>62</v>
      </c>
    </row>
    <row r="51" spans="1:8" x14ac:dyDescent="0.2">
      <c r="A51">
        <v>50</v>
      </c>
      <c r="B51" s="1" t="s">
        <v>263</v>
      </c>
      <c r="C51" s="1" t="s">
        <v>264</v>
      </c>
      <c r="D51" s="1" t="str">
        <f>IF(NOT(ISBLANK(Blacktivist!D51)), "contains media", "")</f>
        <v>contains media</v>
      </c>
      <c r="E51" s="1" t="str">
        <f>IF(NOT(ISBLANK(Blacktivist!E51)), "contains link", "")</f>
        <v/>
      </c>
      <c r="F51" t="s">
        <v>472</v>
      </c>
      <c r="H51" s="1">
        <f t="shared" si="1"/>
        <v>61</v>
      </c>
    </row>
    <row r="52" spans="1:8" x14ac:dyDescent="0.2">
      <c r="A52">
        <v>51</v>
      </c>
      <c r="B52" s="1" t="s">
        <v>267</v>
      </c>
      <c r="C52" s="1" t="s">
        <v>268</v>
      </c>
      <c r="D52" s="1" t="str">
        <f>IF(NOT(ISBLANK(Blacktivist!D52)), "contains media", "")</f>
        <v>contains media</v>
      </c>
      <c r="E52" s="1" t="str">
        <f>IF(NOT(ISBLANK(Blacktivist!E52)), "contains link", "")</f>
        <v/>
      </c>
      <c r="F52" t="s">
        <v>472</v>
      </c>
      <c r="H52" s="1">
        <f t="shared" si="1"/>
        <v>132</v>
      </c>
    </row>
    <row r="53" spans="1:8" x14ac:dyDescent="0.2">
      <c r="A53">
        <v>52</v>
      </c>
      <c r="B53" s="1" t="s">
        <v>271</v>
      </c>
      <c r="C53" s="1" t="s">
        <v>272</v>
      </c>
      <c r="D53" s="1" t="str">
        <f>IF(NOT(ISBLANK(Blacktivist!D53)), "contains media", "")</f>
        <v>contains media</v>
      </c>
      <c r="E53" s="1" t="str">
        <f>IF(NOT(ISBLANK(Blacktivist!E53)), "contains link", "")</f>
        <v/>
      </c>
      <c r="F53" t="s">
        <v>472</v>
      </c>
      <c r="H53" s="1">
        <f t="shared" si="1"/>
        <v>115</v>
      </c>
    </row>
    <row r="54" spans="1:8" x14ac:dyDescent="0.2">
      <c r="A54">
        <v>53</v>
      </c>
      <c r="B54" s="1" t="s">
        <v>275</v>
      </c>
      <c r="C54" s="1" t="s">
        <v>276</v>
      </c>
      <c r="D54" s="1" t="str">
        <f>IF(NOT(ISBLANK(Blacktivist!D54)), "contains media", "")</f>
        <v>contains media</v>
      </c>
      <c r="E54" s="1" t="str">
        <f>IF(NOT(ISBLANK(Blacktivist!E54)), "contains link", "")</f>
        <v/>
      </c>
      <c r="F54" t="s">
        <v>472</v>
      </c>
      <c r="H54" s="1">
        <f t="shared" si="1"/>
        <v>113</v>
      </c>
    </row>
    <row r="55" spans="1:8" x14ac:dyDescent="0.2">
      <c r="A55">
        <v>54</v>
      </c>
      <c r="B55" s="1" t="s">
        <v>280</v>
      </c>
      <c r="C55" s="1" t="s">
        <v>281</v>
      </c>
      <c r="D55" s="1" t="str">
        <f>IF(NOT(ISBLANK(Blacktivist!D55)), "contains media", "")</f>
        <v/>
      </c>
      <c r="E55" s="1" t="str">
        <f>IF(NOT(ISBLANK(Blacktivist!E55)), "contains link", "")</f>
        <v/>
      </c>
      <c r="F55" t="s">
        <v>474</v>
      </c>
      <c r="H55" s="1">
        <f t="shared" si="1"/>
        <v>88</v>
      </c>
    </row>
    <row r="56" spans="1:8" x14ac:dyDescent="0.2">
      <c r="A56">
        <v>55</v>
      </c>
      <c r="B56" s="1" t="s">
        <v>285</v>
      </c>
      <c r="C56" s="1" t="s">
        <v>286</v>
      </c>
      <c r="D56" s="1" t="str">
        <f>IF(NOT(ISBLANK(Blacktivist!D56)), "contains media", "")</f>
        <v>contains media</v>
      </c>
      <c r="E56" s="1" t="str">
        <f>IF(NOT(ISBLANK(Blacktivist!E56)), "contains link", "")</f>
        <v/>
      </c>
      <c r="F56" t="s">
        <v>472</v>
      </c>
      <c r="H56" s="1">
        <f t="shared" si="1"/>
        <v>126</v>
      </c>
    </row>
    <row r="57" spans="1:8" x14ac:dyDescent="0.2">
      <c r="A57">
        <v>56</v>
      </c>
      <c r="B57" s="1" t="s">
        <v>290</v>
      </c>
      <c r="C57" s="1" t="s">
        <v>291</v>
      </c>
      <c r="D57" s="1" t="str">
        <f>IF(NOT(ISBLANK(Blacktivist!D57)), "contains media", "")</f>
        <v>contains media</v>
      </c>
      <c r="E57" s="1" t="str">
        <f>IF(NOT(ISBLANK(Blacktivist!E57)), "contains link", "")</f>
        <v/>
      </c>
      <c r="F57" t="s">
        <v>472</v>
      </c>
      <c r="H57" s="1">
        <f t="shared" si="1"/>
        <v>79</v>
      </c>
    </row>
    <row r="58" spans="1:8" x14ac:dyDescent="0.2">
      <c r="A58">
        <v>57</v>
      </c>
      <c r="B58" s="1" t="s">
        <v>294</v>
      </c>
      <c r="C58" s="1" t="s">
        <v>295</v>
      </c>
      <c r="D58" s="1" t="str">
        <f>IF(NOT(ISBLANK(Blacktivist!D58)), "contains media", "")</f>
        <v>contains media</v>
      </c>
      <c r="E58" s="1" t="str">
        <f>IF(NOT(ISBLANK(Blacktivist!E58)), "contains link", "")</f>
        <v/>
      </c>
      <c r="F58" t="s">
        <v>472</v>
      </c>
      <c r="H58" s="1">
        <f t="shared" si="1"/>
        <v>134</v>
      </c>
    </row>
    <row r="59" spans="1:8" ht="34" x14ac:dyDescent="0.2">
      <c r="A59">
        <v>58</v>
      </c>
      <c r="B59" s="1" t="s">
        <v>298</v>
      </c>
      <c r="C59" s="6" t="s">
        <v>299</v>
      </c>
      <c r="D59" s="1" t="str">
        <f>IF(NOT(ISBLANK(Blacktivist!D59)), "contains media", "")</f>
        <v>contains media</v>
      </c>
      <c r="E59" s="1" t="str">
        <f>IF(NOT(ISBLANK(Blacktivist!E59)), "contains link", "")</f>
        <v>contains link</v>
      </c>
      <c r="F59" t="s">
        <v>510</v>
      </c>
      <c r="G59" t="s">
        <v>496</v>
      </c>
      <c r="H59" s="1">
        <f t="shared" si="1"/>
        <v>135</v>
      </c>
    </row>
    <row r="60" spans="1:8" x14ac:dyDescent="0.2">
      <c r="A60">
        <v>59</v>
      </c>
      <c r="B60" s="1" t="s">
        <v>303</v>
      </c>
      <c r="C60" s="1" t="s">
        <v>304</v>
      </c>
      <c r="D60" s="1" t="str">
        <f>IF(NOT(ISBLANK(Blacktivist!D60)), "contains media", "")</f>
        <v>contains media</v>
      </c>
      <c r="E60" s="1" t="str">
        <f>IF(NOT(ISBLANK(Blacktivist!E60)), "contains link", "")</f>
        <v/>
      </c>
      <c r="F60" t="s">
        <v>472</v>
      </c>
      <c r="H60" s="1">
        <f t="shared" si="1"/>
        <v>122</v>
      </c>
    </row>
    <row r="61" spans="1:8" x14ac:dyDescent="0.2">
      <c r="A61">
        <v>60</v>
      </c>
      <c r="B61" s="1" t="s">
        <v>308</v>
      </c>
      <c r="C61" s="1" t="s">
        <v>309</v>
      </c>
      <c r="D61" s="1" t="str">
        <f>IF(NOT(ISBLANK(Blacktivist!D61)), "contains media", "")</f>
        <v>contains media</v>
      </c>
      <c r="E61" s="1" t="str">
        <f>IF(NOT(ISBLANK(Blacktivist!E61)), "contains link", "")</f>
        <v/>
      </c>
      <c r="F61" t="s">
        <v>488</v>
      </c>
      <c r="G61" t="s">
        <v>506</v>
      </c>
      <c r="H61" s="1">
        <f t="shared" si="1"/>
        <v>110</v>
      </c>
    </row>
    <row r="62" spans="1:8" x14ac:dyDescent="0.2">
      <c r="A62">
        <v>61</v>
      </c>
      <c r="B62" s="1" t="s">
        <v>312</v>
      </c>
      <c r="C62" s="1" t="s">
        <v>313</v>
      </c>
      <c r="D62" s="1" t="str">
        <f>IF(NOT(ISBLANK(Blacktivist!D62)), "contains media", "")</f>
        <v>contains media</v>
      </c>
      <c r="E62" s="1" t="str">
        <f>IF(NOT(ISBLANK(Blacktivist!E62)), "contains link", "")</f>
        <v/>
      </c>
      <c r="F62" t="s">
        <v>472</v>
      </c>
      <c r="H62" s="1">
        <f t="shared" si="1"/>
        <v>108</v>
      </c>
    </row>
    <row r="63" spans="1:8" x14ac:dyDescent="0.2">
      <c r="A63">
        <v>62</v>
      </c>
      <c r="B63" s="1" t="s">
        <v>316</v>
      </c>
      <c r="C63" s="1" t="s">
        <v>317</v>
      </c>
      <c r="D63" s="1" t="str">
        <f>IF(NOT(ISBLANK(Blacktivist!D63)), "contains media", "")</f>
        <v>contains media</v>
      </c>
      <c r="E63" s="1" t="str">
        <f>IF(NOT(ISBLANK(Blacktivist!E63)), "contains link", "")</f>
        <v/>
      </c>
      <c r="F63" t="s">
        <v>472</v>
      </c>
      <c r="H63" s="1">
        <f t="shared" si="1"/>
        <v>135</v>
      </c>
    </row>
    <row r="64" spans="1:8" x14ac:dyDescent="0.2">
      <c r="A64">
        <v>63</v>
      </c>
      <c r="B64" s="1" t="s">
        <v>320</v>
      </c>
      <c r="C64" s="1" t="s">
        <v>321</v>
      </c>
      <c r="D64" s="1" t="str">
        <f>IF(NOT(ISBLANK(Blacktivist!D64)), "contains media", "")</f>
        <v>contains media</v>
      </c>
      <c r="E64" s="1" t="str">
        <f>IF(NOT(ISBLANK(Blacktivist!E64)), "contains link", "")</f>
        <v/>
      </c>
      <c r="F64" t="s">
        <v>472</v>
      </c>
      <c r="H64" s="1">
        <f t="shared" si="1"/>
        <v>130</v>
      </c>
    </row>
    <row r="65" spans="1:8" x14ac:dyDescent="0.2">
      <c r="A65">
        <v>64</v>
      </c>
      <c r="B65" s="1" t="s">
        <v>324</v>
      </c>
      <c r="C65" s="1" t="s">
        <v>325</v>
      </c>
      <c r="D65" s="1" t="str">
        <f>IF(NOT(ISBLANK(Blacktivist!D65)), "contains media", "")</f>
        <v>contains media</v>
      </c>
      <c r="E65" s="1" t="str">
        <f>IF(NOT(ISBLANK(Blacktivist!E65)), "contains link", "")</f>
        <v/>
      </c>
      <c r="F65" t="s">
        <v>472</v>
      </c>
      <c r="H65" s="1">
        <f t="shared" si="1"/>
        <v>99</v>
      </c>
    </row>
    <row r="66" spans="1:8" x14ac:dyDescent="0.2">
      <c r="A66">
        <v>65</v>
      </c>
      <c r="B66" s="1" t="s">
        <v>329</v>
      </c>
      <c r="C66" s="1" t="s">
        <v>330</v>
      </c>
      <c r="D66" s="1" t="str">
        <f>IF(NOT(ISBLANK(Blacktivist!D66)), "contains media", "")</f>
        <v>contains media</v>
      </c>
      <c r="E66" s="1" t="str">
        <f>IF(NOT(ISBLANK(Blacktivist!E66)), "contains link", "")</f>
        <v/>
      </c>
      <c r="F66" t="s">
        <v>490</v>
      </c>
      <c r="G66" t="s">
        <v>504</v>
      </c>
      <c r="H66" s="1">
        <f t="shared" ref="H66:H91" si="2">LEN(C66)</f>
        <v>137</v>
      </c>
    </row>
    <row r="67" spans="1:8" x14ac:dyDescent="0.2">
      <c r="A67">
        <v>66</v>
      </c>
      <c r="B67" s="1" t="s">
        <v>333</v>
      </c>
      <c r="C67" s="1" t="s">
        <v>334</v>
      </c>
      <c r="D67" s="1" t="str">
        <f>IF(NOT(ISBLANK(Blacktivist!D67)), "contains media", "")</f>
        <v>contains media</v>
      </c>
      <c r="E67" s="1" t="str">
        <f>IF(NOT(ISBLANK(Blacktivist!E67)), "contains link", "")</f>
        <v/>
      </c>
      <c r="F67" t="s">
        <v>472</v>
      </c>
      <c r="H67" s="1">
        <f t="shared" si="2"/>
        <v>87</v>
      </c>
    </row>
    <row r="68" spans="1:8" x14ac:dyDescent="0.2">
      <c r="A68">
        <v>67</v>
      </c>
      <c r="B68" s="1" t="s">
        <v>338</v>
      </c>
      <c r="C68" s="1" t="s">
        <v>339</v>
      </c>
      <c r="D68" s="1" t="str">
        <f>IF(NOT(ISBLANK(Blacktivist!D68)), "contains media", "")</f>
        <v>contains media</v>
      </c>
      <c r="E68" s="1" t="str">
        <f>IF(NOT(ISBLANK(Blacktivist!E68)), "contains link", "")</f>
        <v/>
      </c>
      <c r="F68" t="s">
        <v>472</v>
      </c>
      <c r="H68" s="1">
        <f t="shared" si="2"/>
        <v>126</v>
      </c>
    </row>
    <row r="69" spans="1:8" x14ac:dyDescent="0.2">
      <c r="A69">
        <v>68</v>
      </c>
      <c r="B69" s="1" t="s">
        <v>342</v>
      </c>
      <c r="C69" s="1" t="s">
        <v>343</v>
      </c>
      <c r="D69" s="1" t="str">
        <f>IF(NOT(ISBLANK(Blacktivist!D69)), "contains media", "")</f>
        <v>contains media</v>
      </c>
      <c r="E69" s="1" t="str">
        <f>IF(NOT(ISBLANK(Blacktivist!E69)), "contains link", "")</f>
        <v/>
      </c>
      <c r="F69" t="s">
        <v>472</v>
      </c>
      <c r="H69" s="1">
        <f t="shared" si="2"/>
        <v>132</v>
      </c>
    </row>
    <row r="70" spans="1:8" x14ac:dyDescent="0.2">
      <c r="A70">
        <v>69</v>
      </c>
      <c r="B70" s="1" t="s">
        <v>346</v>
      </c>
      <c r="C70" s="1" t="s">
        <v>347</v>
      </c>
      <c r="D70" s="1" t="str">
        <f>IF(NOT(ISBLANK(Blacktivist!D70)), "contains media", "")</f>
        <v>contains media</v>
      </c>
      <c r="E70" s="1" t="str">
        <f>IF(NOT(ISBLANK(Blacktivist!E70)), "contains link", "")</f>
        <v/>
      </c>
      <c r="F70" t="s">
        <v>490</v>
      </c>
      <c r="G70" t="s">
        <v>504</v>
      </c>
      <c r="H70" s="1">
        <f t="shared" si="2"/>
        <v>132</v>
      </c>
    </row>
    <row r="71" spans="1:8" x14ac:dyDescent="0.2">
      <c r="A71">
        <v>70</v>
      </c>
      <c r="B71" s="1" t="s">
        <v>351</v>
      </c>
      <c r="C71" s="1" t="s">
        <v>352</v>
      </c>
      <c r="D71" s="1" t="str">
        <f>IF(NOT(ISBLANK(Blacktivist!D71)), "contains media", "")</f>
        <v>contains media</v>
      </c>
      <c r="E71" s="1" t="str">
        <f>IF(NOT(ISBLANK(Blacktivist!E71)), "contains link", "")</f>
        <v/>
      </c>
      <c r="F71" t="s">
        <v>472</v>
      </c>
      <c r="H71" s="1">
        <f t="shared" si="2"/>
        <v>113</v>
      </c>
    </row>
    <row r="72" spans="1:8" x14ac:dyDescent="0.2">
      <c r="A72">
        <v>71</v>
      </c>
      <c r="B72" s="1" t="s">
        <v>355</v>
      </c>
      <c r="C72" s="1" t="s">
        <v>356</v>
      </c>
      <c r="D72" s="1" t="str">
        <f>IF(NOT(ISBLANK(Blacktivist!D72)), "contains media", "")</f>
        <v>contains media</v>
      </c>
      <c r="E72" s="1" t="str">
        <f>IF(NOT(ISBLANK(Blacktivist!E72)), "contains link", "")</f>
        <v/>
      </c>
      <c r="F72" t="s">
        <v>532</v>
      </c>
      <c r="G72" t="s">
        <v>508</v>
      </c>
      <c r="H72" s="1">
        <f t="shared" si="2"/>
        <v>132</v>
      </c>
    </row>
    <row r="73" spans="1:8" x14ac:dyDescent="0.2">
      <c r="A73">
        <v>72</v>
      </c>
      <c r="B73" s="1" t="s">
        <v>360</v>
      </c>
      <c r="C73" s="1" t="s">
        <v>361</v>
      </c>
      <c r="D73" s="1" t="str">
        <f>IF(NOT(ISBLANK(Blacktivist!D73)), "contains media", "")</f>
        <v>contains media</v>
      </c>
      <c r="E73" s="1" t="str">
        <f>IF(NOT(ISBLANK(Blacktivist!E73)), "contains link", "")</f>
        <v/>
      </c>
      <c r="F73" t="s">
        <v>532</v>
      </c>
      <c r="G73" t="s">
        <v>505</v>
      </c>
      <c r="H73" s="1">
        <f t="shared" si="2"/>
        <v>115</v>
      </c>
    </row>
    <row r="74" spans="1:8" x14ac:dyDescent="0.2">
      <c r="A74">
        <v>73</v>
      </c>
      <c r="B74" s="1" t="s">
        <v>365</v>
      </c>
      <c r="C74" s="1" t="s">
        <v>366</v>
      </c>
      <c r="D74" s="1" t="str">
        <f>IF(NOT(ISBLANK(Blacktivist!D74)), "contains media", "")</f>
        <v>contains media</v>
      </c>
      <c r="E74" s="1" t="str">
        <f>IF(NOT(ISBLANK(Blacktivist!E74)), "contains link", "")</f>
        <v/>
      </c>
      <c r="F74" t="s">
        <v>472</v>
      </c>
      <c r="H74" s="1">
        <f t="shared" si="2"/>
        <v>121</v>
      </c>
    </row>
    <row r="75" spans="1:8" x14ac:dyDescent="0.2">
      <c r="A75">
        <v>74</v>
      </c>
      <c r="B75" s="1" t="s">
        <v>370</v>
      </c>
      <c r="C75" s="1" t="s">
        <v>371</v>
      </c>
      <c r="D75" s="1" t="str">
        <f>IF(NOT(ISBLANK(Blacktivist!D75)), "contains media", "")</f>
        <v>contains media</v>
      </c>
      <c r="E75" s="1" t="str">
        <f>IF(NOT(ISBLANK(Blacktivist!E75)), "contains link", "")</f>
        <v/>
      </c>
      <c r="F75" t="s">
        <v>472</v>
      </c>
      <c r="H75" s="1">
        <f t="shared" si="2"/>
        <v>104</v>
      </c>
    </row>
    <row r="76" spans="1:8" x14ac:dyDescent="0.2">
      <c r="A76">
        <v>75</v>
      </c>
      <c r="B76" s="1" t="s">
        <v>374</v>
      </c>
      <c r="C76" s="1" t="s">
        <v>375</v>
      </c>
      <c r="D76" s="1" t="str">
        <f>IF(NOT(ISBLANK(Blacktivist!D76)), "contains media", "")</f>
        <v>contains media</v>
      </c>
      <c r="E76" s="1" t="str">
        <f>IF(NOT(ISBLANK(Blacktivist!E76)), "contains link", "")</f>
        <v/>
      </c>
      <c r="F76" t="s">
        <v>490</v>
      </c>
      <c r="G76" t="s">
        <v>504</v>
      </c>
      <c r="H76" s="1">
        <f t="shared" si="2"/>
        <v>130</v>
      </c>
    </row>
    <row r="77" spans="1:8" x14ac:dyDescent="0.2">
      <c r="A77">
        <v>76</v>
      </c>
      <c r="B77" s="1" t="s">
        <v>379</v>
      </c>
      <c r="C77" s="1" t="s">
        <v>380</v>
      </c>
      <c r="D77" s="1" t="str">
        <f>IF(NOT(ISBLANK(Blacktivist!D77)), "contains media", "")</f>
        <v>contains media</v>
      </c>
      <c r="E77" s="1" t="str">
        <f>IF(NOT(ISBLANK(Blacktivist!E77)), "contains link", "")</f>
        <v/>
      </c>
      <c r="F77" t="s">
        <v>472</v>
      </c>
      <c r="H77" s="1">
        <f t="shared" si="2"/>
        <v>94</v>
      </c>
    </row>
    <row r="78" spans="1:8" x14ac:dyDescent="0.2">
      <c r="A78">
        <v>77</v>
      </c>
      <c r="B78" s="1" t="s">
        <v>383</v>
      </c>
      <c r="C78" s="1" t="s">
        <v>384</v>
      </c>
      <c r="D78" s="1" t="str">
        <f>IF(NOT(ISBLANK(Blacktivist!D78)), "contains media", "")</f>
        <v>contains media</v>
      </c>
      <c r="E78" s="1" t="str">
        <f>IF(NOT(ISBLANK(Blacktivist!E78)), "contains link", "")</f>
        <v/>
      </c>
      <c r="F78" t="s">
        <v>472</v>
      </c>
      <c r="H78" s="1">
        <f t="shared" si="2"/>
        <v>139</v>
      </c>
    </row>
    <row r="79" spans="1:8" x14ac:dyDescent="0.2">
      <c r="A79">
        <v>78</v>
      </c>
      <c r="B79" s="1" t="s">
        <v>387</v>
      </c>
      <c r="C79" s="1" t="s">
        <v>388</v>
      </c>
      <c r="D79" s="1" t="str">
        <f>IF(NOT(ISBLANK(Blacktivist!D79)), "contains media", "")</f>
        <v>contains media</v>
      </c>
      <c r="E79" s="1" t="str">
        <f>IF(NOT(ISBLANK(Blacktivist!E79)), "contains link", "")</f>
        <v/>
      </c>
      <c r="F79" t="s">
        <v>472</v>
      </c>
      <c r="H79" s="1">
        <f t="shared" si="2"/>
        <v>135</v>
      </c>
    </row>
    <row r="80" spans="1:8" x14ac:dyDescent="0.2">
      <c r="A80">
        <v>79</v>
      </c>
      <c r="B80" s="1" t="s">
        <v>392</v>
      </c>
      <c r="C80" s="1" t="s">
        <v>393</v>
      </c>
      <c r="D80" s="1" t="str">
        <f>IF(NOT(ISBLANK(Blacktivist!D80)), "contains media", "")</f>
        <v>contains media</v>
      </c>
      <c r="E80" s="1" t="str">
        <f>IF(NOT(ISBLANK(Blacktivist!E80)), "contains link", "")</f>
        <v/>
      </c>
      <c r="F80" t="s">
        <v>502</v>
      </c>
      <c r="G80" t="s">
        <v>503</v>
      </c>
      <c r="H80" s="1">
        <f t="shared" si="2"/>
        <v>136</v>
      </c>
    </row>
    <row r="81" spans="1:8" x14ac:dyDescent="0.2">
      <c r="A81">
        <v>80</v>
      </c>
      <c r="B81" s="1" t="s">
        <v>397</v>
      </c>
      <c r="C81" s="1" t="s">
        <v>398</v>
      </c>
      <c r="D81" s="1" t="str">
        <f>IF(NOT(ISBLANK(Blacktivist!D81)), "contains media", "")</f>
        <v>contains media</v>
      </c>
      <c r="E81" s="1" t="str">
        <f>IF(NOT(ISBLANK(Blacktivist!E81)), "contains link", "")</f>
        <v/>
      </c>
      <c r="F81" t="s">
        <v>472</v>
      </c>
      <c r="H81" s="1">
        <f t="shared" si="2"/>
        <v>139</v>
      </c>
    </row>
    <row r="82" spans="1:8" x14ac:dyDescent="0.2">
      <c r="A82">
        <v>81</v>
      </c>
      <c r="B82" s="1" t="s">
        <v>401</v>
      </c>
      <c r="C82" s="1" t="s">
        <v>402</v>
      </c>
      <c r="D82" s="1" t="str">
        <f>IF(NOT(ISBLANK(Blacktivist!D82)), "contains media", "")</f>
        <v>contains media</v>
      </c>
      <c r="E82" s="1" t="str">
        <f>IF(NOT(ISBLANK(Blacktivist!E82)), "contains link", "")</f>
        <v/>
      </c>
      <c r="F82" t="s">
        <v>500</v>
      </c>
      <c r="G82" t="s">
        <v>501</v>
      </c>
      <c r="H82" s="1">
        <f t="shared" si="2"/>
        <v>135</v>
      </c>
    </row>
    <row r="83" spans="1:8" x14ac:dyDescent="0.2">
      <c r="A83">
        <v>82</v>
      </c>
      <c r="B83" s="1" t="s">
        <v>405</v>
      </c>
      <c r="C83" s="1" t="s">
        <v>406</v>
      </c>
      <c r="D83" s="1" t="str">
        <f>IF(NOT(ISBLANK(Blacktivist!D83)), "contains media", "")</f>
        <v>contains media</v>
      </c>
      <c r="E83" s="1" t="str">
        <f>IF(NOT(ISBLANK(Blacktivist!E83)), "contains link", "")</f>
        <v/>
      </c>
      <c r="F83" t="s">
        <v>472</v>
      </c>
      <c r="H83" s="1">
        <f t="shared" si="2"/>
        <v>87</v>
      </c>
    </row>
    <row r="84" spans="1:8" x14ac:dyDescent="0.2">
      <c r="A84">
        <v>83</v>
      </c>
      <c r="B84" s="1" t="s">
        <v>409</v>
      </c>
      <c r="C84" s="1" t="s">
        <v>410</v>
      </c>
      <c r="D84" s="1" t="str">
        <f>IF(NOT(ISBLANK(Blacktivist!D84)), "contains media", "")</f>
        <v>contains media</v>
      </c>
      <c r="E84" s="1" t="str">
        <f>IF(NOT(ISBLANK(Blacktivist!E84)), "contains link", "")</f>
        <v/>
      </c>
      <c r="F84" t="s">
        <v>472</v>
      </c>
      <c r="H84" s="1">
        <f t="shared" si="2"/>
        <v>114</v>
      </c>
    </row>
    <row r="85" spans="1:8" x14ac:dyDescent="0.2">
      <c r="A85">
        <v>84</v>
      </c>
      <c r="B85" s="1" t="s">
        <v>413</v>
      </c>
      <c r="C85" s="1" t="s">
        <v>414</v>
      </c>
      <c r="D85" s="1" t="str">
        <f>IF(NOT(ISBLANK(Blacktivist!D85)), "contains media", "")</f>
        <v>contains media</v>
      </c>
      <c r="E85" s="1" t="str">
        <f>IF(NOT(ISBLANK(Blacktivist!E85)), "contains link", "")</f>
        <v/>
      </c>
      <c r="F85" t="s">
        <v>472</v>
      </c>
      <c r="H85" s="1">
        <f t="shared" si="2"/>
        <v>104</v>
      </c>
    </row>
    <row r="86" spans="1:8" x14ac:dyDescent="0.2">
      <c r="A86">
        <v>85</v>
      </c>
      <c r="B86" s="1" t="s">
        <v>417</v>
      </c>
      <c r="C86" s="1" t="s">
        <v>418</v>
      </c>
      <c r="D86" s="1" t="str">
        <f>IF(NOT(ISBLANK(Blacktivist!D86)), "contains media", "")</f>
        <v>contains media</v>
      </c>
      <c r="E86" s="1" t="str">
        <f>IF(NOT(ISBLANK(Blacktivist!E86)), "contains link", "")</f>
        <v/>
      </c>
      <c r="F86" t="s">
        <v>472</v>
      </c>
      <c r="H86" s="1">
        <f t="shared" si="2"/>
        <v>120</v>
      </c>
    </row>
    <row r="87" spans="1:8" x14ac:dyDescent="0.2">
      <c r="A87">
        <v>86</v>
      </c>
      <c r="B87" s="1" t="s">
        <v>421</v>
      </c>
      <c r="C87" s="1" t="s">
        <v>422</v>
      </c>
      <c r="D87" s="1" t="str">
        <f>IF(NOT(ISBLANK(Blacktivist!D87)), "contains media", "")</f>
        <v>contains media</v>
      </c>
      <c r="E87" s="1" t="str">
        <f>IF(NOT(ISBLANK(Blacktivist!E87)), "contains link", "")</f>
        <v/>
      </c>
      <c r="F87" t="s">
        <v>472</v>
      </c>
      <c r="H87" s="1">
        <f t="shared" si="2"/>
        <v>136</v>
      </c>
    </row>
    <row r="88" spans="1:8" x14ac:dyDescent="0.2">
      <c r="A88">
        <v>87</v>
      </c>
      <c r="B88" s="1" t="s">
        <v>425</v>
      </c>
      <c r="C88" s="1" t="s">
        <v>426</v>
      </c>
      <c r="D88" s="1" t="str">
        <f>IF(NOT(ISBLANK(Blacktivist!D88)), "contains media", "")</f>
        <v>contains media</v>
      </c>
      <c r="E88" s="1" t="str">
        <f>IF(NOT(ISBLANK(Blacktivist!E88)), "contains link", "")</f>
        <v/>
      </c>
      <c r="F88" t="s">
        <v>472</v>
      </c>
      <c r="H88" s="1">
        <f t="shared" si="2"/>
        <v>113</v>
      </c>
    </row>
    <row r="89" spans="1:8" x14ac:dyDescent="0.2">
      <c r="A89">
        <v>88</v>
      </c>
      <c r="B89" s="1" t="s">
        <v>429</v>
      </c>
      <c r="C89" s="1" t="s">
        <v>430</v>
      </c>
      <c r="D89" s="1" t="str">
        <f>IF(NOT(ISBLANK(Blacktivist!D89)), "contains media", "")</f>
        <v>contains media</v>
      </c>
      <c r="E89" s="1" t="str">
        <f>IF(NOT(ISBLANK(Blacktivist!E89)), "contains link", "")</f>
        <v/>
      </c>
      <c r="F89" t="s">
        <v>472</v>
      </c>
      <c r="H89" s="1">
        <f t="shared" si="2"/>
        <v>115</v>
      </c>
    </row>
    <row r="90" spans="1:8" x14ac:dyDescent="0.2">
      <c r="A90">
        <v>89</v>
      </c>
      <c r="B90" s="1" t="s">
        <v>433</v>
      </c>
      <c r="C90" s="1" t="s">
        <v>434</v>
      </c>
      <c r="D90" s="1" t="str">
        <f>IF(NOT(ISBLANK(Blacktivist!D90)), "contains media", "")</f>
        <v>contains media</v>
      </c>
      <c r="E90" s="1" t="str">
        <f>IF(NOT(ISBLANK(Blacktivist!E90)), "contains link", "")</f>
        <v/>
      </c>
      <c r="F90" t="s">
        <v>472</v>
      </c>
      <c r="H90" s="1">
        <f t="shared" si="2"/>
        <v>99</v>
      </c>
    </row>
    <row r="91" spans="1:8" x14ac:dyDescent="0.2">
      <c r="A91">
        <v>90</v>
      </c>
      <c r="B91" s="1" t="s">
        <v>437</v>
      </c>
      <c r="C91" s="1" t="s">
        <v>438</v>
      </c>
      <c r="D91" s="1" t="str">
        <f>IF(NOT(ISBLANK(Blacktivist!D91)), "contains media", "")</f>
        <v>contains media</v>
      </c>
      <c r="E91" s="1" t="str">
        <f>IF(NOT(ISBLANK(Blacktivist!E91)), "contains link", "")</f>
        <v/>
      </c>
      <c r="F91" t="s">
        <v>472</v>
      </c>
      <c r="H91" s="1">
        <f t="shared" si="2"/>
        <v>137</v>
      </c>
    </row>
  </sheetData>
  <autoFilter ref="A1:K91" xr:uid="{6A8A4A21-C9A5-124C-B599-282D23A4897A}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4CF87-8495-AA4A-9091-4C20E5DFE1A1}">
  <dimension ref="A1:B10"/>
  <sheetViews>
    <sheetView zoomScale="130" zoomScaleNormal="130" workbookViewId="0">
      <selection sqref="A1:B9"/>
    </sheetView>
  </sheetViews>
  <sheetFormatPr baseColWidth="10" defaultRowHeight="16" x14ac:dyDescent="0.2"/>
  <cols>
    <col min="1" max="1" width="21.5" bestFit="1" customWidth="1"/>
  </cols>
  <sheetData>
    <row r="1" spans="1:2" x14ac:dyDescent="0.2">
      <c r="A1" t="s">
        <v>502</v>
      </c>
      <c r="B1">
        <f>COUNTIF(Analysis!F:F,A1)</f>
        <v>1</v>
      </c>
    </row>
    <row r="2" spans="1:2" x14ac:dyDescent="0.2">
      <c r="A2" t="s">
        <v>488</v>
      </c>
      <c r="B2">
        <f>COUNTIF(Analysis!F:F,A2)</f>
        <v>6</v>
      </c>
    </row>
    <row r="3" spans="1:2" x14ac:dyDescent="0.2">
      <c r="A3" t="s">
        <v>473</v>
      </c>
      <c r="B3">
        <f>COUNTIF(Analysis!F:F,A3)</f>
        <v>5</v>
      </c>
    </row>
    <row r="4" spans="1:2" x14ac:dyDescent="0.2">
      <c r="A4" t="s">
        <v>532</v>
      </c>
      <c r="B4">
        <f>COUNTIF(Analysis!F:F,A4)</f>
        <v>7</v>
      </c>
    </row>
    <row r="5" spans="1:2" x14ac:dyDescent="0.2">
      <c r="A5" s="1" t="s">
        <v>490</v>
      </c>
      <c r="B5">
        <f>COUNTIF(Analysis!F:F,A5)</f>
        <v>5</v>
      </c>
    </row>
    <row r="6" spans="1:2" x14ac:dyDescent="0.2">
      <c r="A6" t="s">
        <v>510</v>
      </c>
      <c r="B6">
        <f>COUNTIF(Analysis!F:F,A6)</f>
        <v>5</v>
      </c>
    </row>
    <row r="7" spans="1:2" x14ac:dyDescent="0.2">
      <c r="A7" t="s">
        <v>500</v>
      </c>
      <c r="B7">
        <f>COUNTIF(Analysis!F:F,A7)</f>
        <v>1</v>
      </c>
    </row>
    <row r="8" spans="1:2" x14ac:dyDescent="0.2">
      <c r="A8" t="s">
        <v>474</v>
      </c>
      <c r="B8">
        <f>COUNTIF(Analysis!F:F,A8)</f>
        <v>1</v>
      </c>
    </row>
    <row r="9" spans="1:2" x14ac:dyDescent="0.2">
      <c r="A9" t="s">
        <v>472</v>
      </c>
      <c r="B9">
        <f>COUNTIF(Analysis!F:F,A9)</f>
        <v>59</v>
      </c>
    </row>
    <row r="10" spans="1:2" x14ac:dyDescent="0.2">
      <c r="B10" s="2">
        <f>SUM(B1:B9)</f>
        <v>90</v>
      </c>
    </row>
  </sheetData>
  <sortState xmlns:xlrd2="http://schemas.microsoft.com/office/spreadsheetml/2017/richdata2" ref="A1:A90">
    <sortCondition ref="A1:A9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77D53-E728-3546-AF77-42EADE4BF127}">
  <dimension ref="A1:A124"/>
  <sheetViews>
    <sheetView zoomScale="140" zoomScaleNormal="140" workbookViewId="0">
      <selection activeCell="C11" sqref="C11"/>
    </sheetView>
  </sheetViews>
  <sheetFormatPr baseColWidth="10" defaultRowHeight="16" x14ac:dyDescent="0.2"/>
  <cols>
    <col min="1" max="1" width="19.6640625" bestFit="1" customWidth="1"/>
  </cols>
  <sheetData>
    <row r="1" spans="1:1" x14ac:dyDescent="0.2">
      <c r="A1" t="s">
        <v>34</v>
      </c>
    </row>
    <row r="2" spans="1:1" x14ac:dyDescent="0.2">
      <c r="A2" t="s">
        <v>34</v>
      </c>
    </row>
    <row r="3" spans="1:1" x14ac:dyDescent="0.2">
      <c r="A3" t="s">
        <v>34</v>
      </c>
    </row>
    <row r="4" spans="1:1" x14ac:dyDescent="0.2">
      <c r="A4" t="s">
        <v>34</v>
      </c>
    </row>
    <row r="5" spans="1:1" x14ac:dyDescent="0.2">
      <c r="A5" t="s">
        <v>34</v>
      </c>
    </row>
    <row r="6" spans="1:1" x14ac:dyDescent="0.2">
      <c r="A6" t="s">
        <v>34</v>
      </c>
    </row>
    <row r="7" spans="1:1" x14ac:dyDescent="0.2">
      <c r="A7" t="s">
        <v>34</v>
      </c>
    </row>
    <row r="8" spans="1:1" x14ac:dyDescent="0.2">
      <c r="A8" t="s">
        <v>442</v>
      </c>
    </row>
    <row r="9" spans="1:1" x14ac:dyDescent="0.2">
      <c r="A9" t="s">
        <v>34</v>
      </c>
    </row>
    <row r="10" spans="1:1" x14ac:dyDescent="0.2">
      <c r="A10" t="s">
        <v>34</v>
      </c>
    </row>
    <row r="11" spans="1:1" x14ac:dyDescent="0.2">
      <c r="A11" t="s">
        <v>34</v>
      </c>
    </row>
    <row r="12" spans="1:1" x14ac:dyDescent="0.2">
      <c r="A12" t="s">
        <v>34</v>
      </c>
    </row>
    <row r="13" spans="1:1" x14ac:dyDescent="0.2">
      <c r="A13" t="s">
        <v>443</v>
      </c>
    </row>
    <row r="14" spans="1:1" x14ac:dyDescent="0.2">
      <c r="A14" t="s">
        <v>34</v>
      </c>
    </row>
    <row r="15" spans="1:1" x14ac:dyDescent="0.2">
      <c r="A15" t="s">
        <v>34</v>
      </c>
    </row>
    <row r="16" spans="1:1" x14ac:dyDescent="0.2">
      <c r="A16" t="s">
        <v>443</v>
      </c>
    </row>
    <row r="17" spans="1:1" x14ac:dyDescent="0.2">
      <c r="A17" t="s">
        <v>34</v>
      </c>
    </row>
    <row r="18" spans="1:1" x14ac:dyDescent="0.2">
      <c r="A18" t="s">
        <v>443</v>
      </c>
    </row>
    <row r="19" spans="1:1" x14ac:dyDescent="0.2">
      <c r="A19" t="s">
        <v>34</v>
      </c>
    </row>
    <row r="20" spans="1:1" x14ac:dyDescent="0.2">
      <c r="A20" t="s">
        <v>444</v>
      </c>
    </row>
    <row r="21" spans="1:1" x14ac:dyDescent="0.2">
      <c r="A21" t="s">
        <v>34</v>
      </c>
    </row>
    <row r="22" spans="1:1" x14ac:dyDescent="0.2">
      <c r="A22" t="s">
        <v>34</v>
      </c>
    </row>
    <row r="23" spans="1:1" x14ac:dyDescent="0.2">
      <c r="A23" t="s">
        <v>445</v>
      </c>
    </row>
    <row r="24" spans="1:1" x14ac:dyDescent="0.2">
      <c r="A24" t="s">
        <v>446</v>
      </c>
    </row>
    <row r="25" spans="1:1" x14ac:dyDescent="0.2">
      <c r="A25" t="s">
        <v>447</v>
      </c>
    </row>
    <row r="26" spans="1:1" x14ac:dyDescent="0.2">
      <c r="A26" t="s">
        <v>34</v>
      </c>
    </row>
    <row r="27" spans="1:1" x14ac:dyDescent="0.2">
      <c r="A27" t="s">
        <v>34</v>
      </c>
    </row>
    <row r="28" spans="1:1" x14ac:dyDescent="0.2">
      <c r="A28" t="s">
        <v>34</v>
      </c>
    </row>
    <row r="29" spans="1:1" x14ac:dyDescent="0.2">
      <c r="A29" t="s">
        <v>448</v>
      </c>
    </row>
    <row r="30" spans="1:1" x14ac:dyDescent="0.2">
      <c r="A30" t="s">
        <v>34</v>
      </c>
    </row>
    <row r="31" spans="1:1" x14ac:dyDescent="0.2">
      <c r="A31" t="s">
        <v>34</v>
      </c>
    </row>
    <row r="32" spans="1:1" x14ac:dyDescent="0.2">
      <c r="A32" t="s">
        <v>443</v>
      </c>
    </row>
    <row r="33" spans="1:1" x14ac:dyDescent="0.2">
      <c r="A33" t="s">
        <v>34</v>
      </c>
    </row>
    <row r="34" spans="1:1" x14ac:dyDescent="0.2">
      <c r="A34" t="s">
        <v>34</v>
      </c>
    </row>
    <row r="35" spans="1:1" x14ac:dyDescent="0.2">
      <c r="A35" t="s">
        <v>34</v>
      </c>
    </row>
    <row r="36" spans="1:1" x14ac:dyDescent="0.2">
      <c r="A36" t="s">
        <v>449</v>
      </c>
    </row>
    <row r="37" spans="1:1" x14ac:dyDescent="0.2">
      <c r="A37" t="s">
        <v>446</v>
      </c>
    </row>
    <row r="38" spans="1:1" x14ac:dyDescent="0.2">
      <c r="A38" t="s">
        <v>34</v>
      </c>
    </row>
    <row r="39" spans="1:1" x14ac:dyDescent="0.2">
      <c r="A39" t="s">
        <v>34</v>
      </c>
    </row>
    <row r="40" spans="1:1" x14ac:dyDescent="0.2">
      <c r="A40" t="s">
        <v>34</v>
      </c>
    </row>
    <row r="41" spans="1:1" x14ac:dyDescent="0.2">
      <c r="A41" t="s">
        <v>450</v>
      </c>
    </row>
    <row r="42" spans="1:1" x14ac:dyDescent="0.2">
      <c r="A42" t="s">
        <v>446</v>
      </c>
    </row>
    <row r="43" spans="1:1" x14ac:dyDescent="0.2">
      <c r="A43" t="s">
        <v>34</v>
      </c>
    </row>
    <row r="44" spans="1:1" x14ac:dyDescent="0.2">
      <c r="A44" t="s">
        <v>34</v>
      </c>
    </row>
    <row r="45" spans="1:1" x14ac:dyDescent="0.2">
      <c r="A45" t="s">
        <v>34</v>
      </c>
    </row>
    <row r="46" spans="1:1" x14ac:dyDescent="0.2">
      <c r="A46" t="s">
        <v>451</v>
      </c>
    </row>
    <row r="47" spans="1:1" x14ac:dyDescent="0.2">
      <c r="A47" t="s">
        <v>34</v>
      </c>
    </row>
    <row r="48" spans="1:1" x14ac:dyDescent="0.2">
      <c r="A48" t="s">
        <v>34</v>
      </c>
    </row>
    <row r="49" spans="1:1" x14ac:dyDescent="0.2">
      <c r="A49" t="s">
        <v>34</v>
      </c>
    </row>
    <row r="50" spans="1:1" x14ac:dyDescent="0.2">
      <c r="A50" t="s">
        <v>34</v>
      </c>
    </row>
    <row r="51" spans="1:1" x14ac:dyDescent="0.2">
      <c r="A51" t="s">
        <v>444</v>
      </c>
    </row>
    <row r="52" spans="1:1" x14ac:dyDescent="0.2">
      <c r="A52" t="s">
        <v>34</v>
      </c>
    </row>
    <row r="53" spans="1:1" x14ac:dyDescent="0.2">
      <c r="A53" t="s">
        <v>34</v>
      </c>
    </row>
    <row r="54" spans="1:1" x14ac:dyDescent="0.2">
      <c r="A54" t="s">
        <v>34</v>
      </c>
    </row>
    <row r="55" spans="1:1" x14ac:dyDescent="0.2">
      <c r="A55" t="s">
        <v>34</v>
      </c>
    </row>
    <row r="56" spans="1:1" x14ac:dyDescent="0.2">
      <c r="A56" t="s">
        <v>34</v>
      </c>
    </row>
    <row r="57" spans="1:1" x14ac:dyDescent="0.2">
      <c r="A57" t="s">
        <v>34</v>
      </c>
    </row>
    <row r="58" spans="1:1" x14ac:dyDescent="0.2">
      <c r="A58" t="s">
        <v>34</v>
      </c>
    </row>
    <row r="59" spans="1:1" x14ac:dyDescent="0.2">
      <c r="A59" t="s">
        <v>34</v>
      </c>
    </row>
    <row r="60" spans="1:1" x14ac:dyDescent="0.2">
      <c r="A60" t="s">
        <v>34</v>
      </c>
    </row>
    <row r="61" spans="1:1" x14ac:dyDescent="0.2">
      <c r="A61" t="s">
        <v>34</v>
      </c>
    </row>
    <row r="62" spans="1:1" x14ac:dyDescent="0.2">
      <c r="A62" t="s">
        <v>452</v>
      </c>
    </row>
    <row r="63" spans="1:1" x14ac:dyDescent="0.2">
      <c r="A63" t="s">
        <v>34</v>
      </c>
    </row>
    <row r="64" spans="1:1" x14ac:dyDescent="0.2">
      <c r="A64" t="s">
        <v>34</v>
      </c>
    </row>
    <row r="65" spans="1:1" x14ac:dyDescent="0.2">
      <c r="A65" t="s">
        <v>34</v>
      </c>
    </row>
    <row r="66" spans="1:1" x14ac:dyDescent="0.2">
      <c r="A66" t="s">
        <v>34</v>
      </c>
    </row>
    <row r="67" spans="1:1" x14ac:dyDescent="0.2">
      <c r="A67" t="s">
        <v>34</v>
      </c>
    </row>
    <row r="68" spans="1:1" x14ac:dyDescent="0.2">
      <c r="A68" t="s">
        <v>34</v>
      </c>
    </row>
    <row r="69" spans="1:1" x14ac:dyDescent="0.2">
      <c r="A69" t="s">
        <v>34</v>
      </c>
    </row>
    <row r="70" spans="1:1" x14ac:dyDescent="0.2">
      <c r="A70" t="s">
        <v>34</v>
      </c>
    </row>
    <row r="71" spans="1:1" x14ac:dyDescent="0.2">
      <c r="A71" t="s">
        <v>453</v>
      </c>
    </row>
    <row r="72" spans="1:1" x14ac:dyDescent="0.2">
      <c r="A72" t="s">
        <v>454</v>
      </c>
    </row>
    <row r="73" spans="1:1" x14ac:dyDescent="0.2">
      <c r="A73" t="s">
        <v>282</v>
      </c>
    </row>
    <row r="74" spans="1:1" x14ac:dyDescent="0.2">
      <c r="A74" t="s">
        <v>443</v>
      </c>
    </row>
    <row r="75" spans="1:1" x14ac:dyDescent="0.2">
      <c r="A75" t="s">
        <v>455</v>
      </c>
    </row>
    <row r="76" spans="1:1" x14ac:dyDescent="0.2">
      <c r="A76" t="s">
        <v>34</v>
      </c>
    </row>
    <row r="77" spans="1:1" x14ac:dyDescent="0.2">
      <c r="A77" t="s">
        <v>34</v>
      </c>
    </row>
    <row r="78" spans="1:1" x14ac:dyDescent="0.2">
      <c r="A78" t="s">
        <v>34</v>
      </c>
    </row>
    <row r="79" spans="1:1" x14ac:dyDescent="0.2">
      <c r="A79" t="s">
        <v>34</v>
      </c>
    </row>
    <row r="80" spans="1:1" x14ac:dyDescent="0.2">
      <c r="A80" t="s">
        <v>456</v>
      </c>
    </row>
    <row r="81" spans="1:1" x14ac:dyDescent="0.2">
      <c r="A81" t="s">
        <v>34</v>
      </c>
    </row>
    <row r="82" spans="1:1" x14ac:dyDescent="0.2">
      <c r="A82" t="s">
        <v>34</v>
      </c>
    </row>
    <row r="83" spans="1:1" x14ac:dyDescent="0.2">
      <c r="A83" t="s">
        <v>34</v>
      </c>
    </row>
    <row r="84" spans="1:1" x14ac:dyDescent="0.2">
      <c r="A84" t="s">
        <v>34</v>
      </c>
    </row>
    <row r="85" spans="1:1" x14ac:dyDescent="0.2">
      <c r="A85" t="s">
        <v>34</v>
      </c>
    </row>
    <row r="86" spans="1:1" x14ac:dyDescent="0.2">
      <c r="A86" t="s">
        <v>34</v>
      </c>
    </row>
    <row r="87" spans="1:1" x14ac:dyDescent="0.2">
      <c r="A87" t="s">
        <v>456</v>
      </c>
    </row>
    <row r="88" spans="1:1" x14ac:dyDescent="0.2">
      <c r="A88" t="s">
        <v>34</v>
      </c>
    </row>
    <row r="89" spans="1:1" x14ac:dyDescent="0.2">
      <c r="A89" t="s">
        <v>442</v>
      </c>
    </row>
    <row r="90" spans="1:1" x14ac:dyDescent="0.2">
      <c r="A90" t="s">
        <v>34</v>
      </c>
    </row>
    <row r="91" spans="1:1" x14ac:dyDescent="0.2">
      <c r="A91" t="s">
        <v>34</v>
      </c>
    </row>
    <row r="92" spans="1:1" x14ac:dyDescent="0.2">
      <c r="A92" t="s">
        <v>34</v>
      </c>
    </row>
    <row r="93" spans="1:1" x14ac:dyDescent="0.2">
      <c r="A93" t="s">
        <v>456</v>
      </c>
    </row>
    <row r="94" spans="1:1" x14ac:dyDescent="0.2">
      <c r="A94" t="s">
        <v>457</v>
      </c>
    </row>
    <row r="95" spans="1:1" x14ac:dyDescent="0.2">
      <c r="A95" t="s">
        <v>34</v>
      </c>
    </row>
    <row r="96" spans="1:1" x14ac:dyDescent="0.2">
      <c r="A96" t="s">
        <v>34</v>
      </c>
    </row>
    <row r="97" spans="1:1" x14ac:dyDescent="0.2">
      <c r="A97" t="s">
        <v>458</v>
      </c>
    </row>
    <row r="98" spans="1:1" x14ac:dyDescent="0.2">
      <c r="A98" t="s">
        <v>34</v>
      </c>
    </row>
    <row r="99" spans="1:1" x14ac:dyDescent="0.2">
      <c r="A99" t="s">
        <v>459</v>
      </c>
    </row>
    <row r="100" spans="1:1" x14ac:dyDescent="0.2">
      <c r="A100" t="s">
        <v>34</v>
      </c>
    </row>
    <row r="101" spans="1:1" x14ac:dyDescent="0.2">
      <c r="A101" t="s">
        <v>34</v>
      </c>
    </row>
    <row r="102" spans="1:1" x14ac:dyDescent="0.2">
      <c r="A102" t="s">
        <v>460</v>
      </c>
    </row>
    <row r="103" spans="1:1" x14ac:dyDescent="0.2">
      <c r="A103" t="s">
        <v>34</v>
      </c>
    </row>
    <row r="104" spans="1:1" x14ac:dyDescent="0.2">
      <c r="A104" t="s">
        <v>461</v>
      </c>
    </row>
    <row r="105" spans="1:1" x14ac:dyDescent="0.2">
      <c r="A105" t="s">
        <v>34</v>
      </c>
    </row>
    <row r="106" spans="1:1" x14ac:dyDescent="0.2">
      <c r="A106" t="s">
        <v>34</v>
      </c>
    </row>
    <row r="107" spans="1:1" x14ac:dyDescent="0.2">
      <c r="A107" t="s">
        <v>34</v>
      </c>
    </row>
    <row r="108" spans="1:1" x14ac:dyDescent="0.2">
      <c r="A108" t="s">
        <v>34</v>
      </c>
    </row>
    <row r="109" spans="1:1" x14ac:dyDescent="0.2">
      <c r="A109" t="s">
        <v>455</v>
      </c>
    </row>
    <row r="110" spans="1:1" x14ac:dyDescent="0.2">
      <c r="A110" t="s">
        <v>34</v>
      </c>
    </row>
    <row r="111" spans="1:1" x14ac:dyDescent="0.2">
      <c r="A111" t="s">
        <v>462</v>
      </c>
    </row>
    <row r="112" spans="1:1" x14ac:dyDescent="0.2">
      <c r="A112" t="s">
        <v>34</v>
      </c>
    </row>
    <row r="113" spans="1:1" x14ac:dyDescent="0.2">
      <c r="A113" t="s">
        <v>34</v>
      </c>
    </row>
    <row r="114" spans="1:1" x14ac:dyDescent="0.2">
      <c r="A114" t="s">
        <v>34</v>
      </c>
    </row>
    <row r="115" spans="1:1" x14ac:dyDescent="0.2">
      <c r="A115" t="s">
        <v>34</v>
      </c>
    </row>
    <row r="116" spans="1:1" x14ac:dyDescent="0.2">
      <c r="A116" t="s">
        <v>34</v>
      </c>
    </row>
    <row r="117" spans="1:1" x14ac:dyDescent="0.2">
      <c r="A117" t="s">
        <v>34</v>
      </c>
    </row>
    <row r="118" spans="1:1" x14ac:dyDescent="0.2">
      <c r="A118" t="s">
        <v>34</v>
      </c>
    </row>
    <row r="119" spans="1:1" x14ac:dyDescent="0.2">
      <c r="A119" t="s">
        <v>34</v>
      </c>
    </row>
    <row r="120" spans="1:1" x14ac:dyDescent="0.2">
      <c r="A120" t="s">
        <v>34</v>
      </c>
    </row>
    <row r="121" spans="1:1" x14ac:dyDescent="0.2">
      <c r="A121" t="s">
        <v>442</v>
      </c>
    </row>
    <row r="122" spans="1:1" x14ac:dyDescent="0.2">
      <c r="A122" t="s">
        <v>34</v>
      </c>
    </row>
    <row r="123" spans="1:1" x14ac:dyDescent="0.2">
      <c r="A123" t="s">
        <v>463</v>
      </c>
    </row>
    <row r="124" spans="1:1" x14ac:dyDescent="0.2">
      <c r="A124" t="s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73583-E7C5-924E-B7A9-735D6833A161}">
  <dimension ref="A1:B22"/>
  <sheetViews>
    <sheetView zoomScale="150" zoomScaleNormal="150" workbookViewId="0">
      <selection activeCell="G31" sqref="G31"/>
    </sheetView>
  </sheetViews>
  <sheetFormatPr baseColWidth="10" defaultRowHeight="16" x14ac:dyDescent="0.2"/>
  <cols>
    <col min="1" max="1" width="19.6640625" bestFit="1" customWidth="1"/>
  </cols>
  <sheetData>
    <row r="1" spans="1:2" x14ac:dyDescent="0.2">
      <c r="A1" t="s">
        <v>450</v>
      </c>
      <c r="B1">
        <f>COUNTIF(hashtags!A:A,A1)</f>
        <v>1</v>
      </c>
    </row>
    <row r="2" spans="1:2" x14ac:dyDescent="0.2">
      <c r="A2" t="s">
        <v>445</v>
      </c>
      <c r="B2">
        <f>COUNTIF(hashtags!A:A,A2)</f>
        <v>1</v>
      </c>
    </row>
    <row r="3" spans="1:2" x14ac:dyDescent="0.2">
      <c r="A3" t="s">
        <v>34</v>
      </c>
      <c r="B3">
        <f>COUNTIF(hashtags!A:A,A3)</f>
        <v>90</v>
      </c>
    </row>
    <row r="4" spans="1:2" x14ac:dyDescent="0.2">
      <c r="A4" t="s">
        <v>442</v>
      </c>
      <c r="B4">
        <f>COUNTIF(hashtags!A:A,A4)</f>
        <v>4</v>
      </c>
    </row>
    <row r="5" spans="1:2" x14ac:dyDescent="0.2">
      <c r="A5" t="s">
        <v>463</v>
      </c>
      <c r="B5">
        <f>COUNTIF(hashtags!A:A,A5)</f>
        <v>1</v>
      </c>
    </row>
    <row r="6" spans="1:2" x14ac:dyDescent="0.2">
      <c r="A6" t="s">
        <v>456</v>
      </c>
      <c r="B6">
        <f>COUNTIF(hashtags!A:A,A6)</f>
        <v>3</v>
      </c>
    </row>
    <row r="7" spans="1:2" x14ac:dyDescent="0.2">
      <c r="A7" t="s">
        <v>453</v>
      </c>
      <c r="B7">
        <f>COUNTIF(hashtags!A:A,A7)</f>
        <v>1</v>
      </c>
    </row>
    <row r="8" spans="1:2" x14ac:dyDescent="0.2">
      <c r="A8" t="s">
        <v>459</v>
      </c>
      <c r="B8">
        <f>COUNTIF(hashtags!A:A,A8)</f>
        <v>1</v>
      </c>
    </row>
    <row r="9" spans="1:2" x14ac:dyDescent="0.2">
      <c r="A9" t="s">
        <v>460</v>
      </c>
      <c r="B9">
        <f>COUNTIF(hashtags!A:A,A9)</f>
        <v>1</v>
      </c>
    </row>
    <row r="10" spans="1:2" x14ac:dyDescent="0.2">
      <c r="A10" t="s">
        <v>461</v>
      </c>
      <c r="B10">
        <f>COUNTIF(hashtags!A:A,A10)</f>
        <v>1</v>
      </c>
    </row>
    <row r="11" spans="1:2" x14ac:dyDescent="0.2">
      <c r="A11" t="s">
        <v>458</v>
      </c>
      <c r="B11">
        <f>COUNTIF(hashtags!A:A,A11)</f>
        <v>1</v>
      </c>
    </row>
    <row r="12" spans="1:2" x14ac:dyDescent="0.2">
      <c r="A12" t="s">
        <v>462</v>
      </c>
      <c r="B12">
        <f>COUNTIF(hashtags!A:A,A12)</f>
        <v>1</v>
      </c>
    </row>
    <row r="13" spans="1:2" x14ac:dyDescent="0.2">
      <c r="A13" t="s">
        <v>457</v>
      </c>
      <c r="B13">
        <f>COUNTIF(hashtags!A:A,A13)</f>
        <v>1</v>
      </c>
    </row>
    <row r="14" spans="1:2" x14ac:dyDescent="0.2">
      <c r="A14" t="s">
        <v>446</v>
      </c>
      <c r="B14">
        <f>COUNTIF(hashtags!A:A,A14)</f>
        <v>3</v>
      </c>
    </row>
    <row r="15" spans="1:2" x14ac:dyDescent="0.2">
      <c r="A15" t="s">
        <v>455</v>
      </c>
      <c r="B15">
        <f>COUNTIF(hashtags!A:A,A15)</f>
        <v>2</v>
      </c>
    </row>
    <row r="16" spans="1:2" x14ac:dyDescent="0.2">
      <c r="A16" t="s">
        <v>443</v>
      </c>
      <c r="B16">
        <f>COUNTIF(hashtags!A:A,A16)</f>
        <v>5</v>
      </c>
    </row>
    <row r="17" spans="1:2" x14ac:dyDescent="0.2">
      <c r="A17" t="s">
        <v>449</v>
      </c>
      <c r="B17">
        <f>COUNTIF(hashtags!A:A,A17)</f>
        <v>1</v>
      </c>
    </row>
    <row r="18" spans="1:2" x14ac:dyDescent="0.2">
      <c r="A18" t="s">
        <v>454</v>
      </c>
      <c r="B18">
        <f>COUNTIF(hashtags!A:A,A18)</f>
        <v>1</v>
      </c>
    </row>
    <row r="19" spans="1:2" x14ac:dyDescent="0.2">
      <c r="A19" t="s">
        <v>444</v>
      </c>
      <c r="B19">
        <f>COUNTIF(hashtags!A:A,A19)</f>
        <v>2</v>
      </c>
    </row>
    <row r="20" spans="1:2" x14ac:dyDescent="0.2">
      <c r="A20" t="s">
        <v>452</v>
      </c>
      <c r="B20">
        <f>COUNTIF(hashtags!A:A,A20)</f>
        <v>1</v>
      </c>
    </row>
    <row r="21" spans="1:2" x14ac:dyDescent="0.2">
      <c r="A21" t="s">
        <v>447</v>
      </c>
      <c r="B21">
        <f>COUNTIF(hashtags!A:A,A21)</f>
        <v>1</v>
      </c>
    </row>
    <row r="22" spans="1:2" x14ac:dyDescent="0.2">
      <c r="A22" t="s">
        <v>451</v>
      </c>
      <c r="B22">
        <f>COUNTIF(hashtags!A:A,A22)</f>
        <v>1</v>
      </c>
    </row>
  </sheetData>
  <sortState xmlns:xlrd2="http://schemas.microsoft.com/office/spreadsheetml/2017/richdata2" ref="A1:A22">
    <sortCondition ref="A1:A2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B83D-9B38-C34E-A230-DCFABD8D9589}">
  <dimension ref="A1:B12"/>
  <sheetViews>
    <sheetView zoomScale="140" zoomScaleNormal="140" workbookViewId="0">
      <selection activeCell="B12" sqref="B12"/>
    </sheetView>
  </sheetViews>
  <sheetFormatPr baseColWidth="10" defaultRowHeight="16" x14ac:dyDescent="0.2"/>
  <cols>
    <col min="1" max="1" width="20.5" bestFit="1" customWidth="1"/>
    <col min="2" max="2" width="121.1640625" bestFit="1" customWidth="1"/>
  </cols>
  <sheetData>
    <row r="1" spans="1:2" x14ac:dyDescent="0.2">
      <c r="A1" s="2" t="s">
        <v>477</v>
      </c>
      <c r="B1" s="2" t="s">
        <v>478</v>
      </c>
    </row>
    <row r="2" spans="1:2" x14ac:dyDescent="0.2">
      <c r="A2" t="s">
        <v>59</v>
      </c>
      <c r="B2" t="s">
        <v>479</v>
      </c>
    </row>
    <row r="3" spans="1:2" x14ac:dyDescent="0.2">
      <c r="A3" t="s">
        <v>64</v>
      </c>
      <c r="B3" t="s">
        <v>480</v>
      </c>
    </row>
    <row r="4" spans="1:2" x14ac:dyDescent="0.2">
      <c r="A4" t="s">
        <v>70</v>
      </c>
      <c r="B4" t="s">
        <v>178</v>
      </c>
    </row>
    <row r="5" spans="1:2" x14ac:dyDescent="0.2">
      <c r="A5" t="s">
        <v>86</v>
      </c>
      <c r="B5" t="s">
        <v>481</v>
      </c>
    </row>
    <row r="6" spans="1:2" x14ac:dyDescent="0.2">
      <c r="A6" t="s">
        <v>100</v>
      </c>
      <c r="B6" t="s">
        <v>482</v>
      </c>
    </row>
    <row r="7" spans="1:2" x14ac:dyDescent="0.2">
      <c r="A7" t="s">
        <v>110</v>
      </c>
      <c r="B7" t="s">
        <v>178</v>
      </c>
    </row>
    <row r="8" spans="1:2" x14ac:dyDescent="0.2">
      <c r="A8" t="s">
        <v>115</v>
      </c>
      <c r="B8" t="s">
        <v>483</v>
      </c>
    </row>
    <row r="9" spans="1:2" x14ac:dyDescent="0.2">
      <c r="A9" t="s">
        <v>125</v>
      </c>
      <c r="B9" t="s">
        <v>484</v>
      </c>
    </row>
    <row r="10" spans="1:2" x14ac:dyDescent="0.2">
      <c r="A10" t="s">
        <v>129</v>
      </c>
      <c r="B10" t="s">
        <v>485</v>
      </c>
    </row>
    <row r="11" spans="1:2" x14ac:dyDescent="0.2">
      <c r="A11" t="s">
        <v>148</v>
      </c>
      <c r="B11" t="s">
        <v>486</v>
      </c>
    </row>
    <row r="12" spans="1:2" x14ac:dyDescent="0.2">
      <c r="A12" t="s">
        <v>160</v>
      </c>
      <c r="B12" t="s">
        <v>487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5A80-9C80-9543-AE89-1B90BC85FC3E}">
  <dimension ref="A1:F91"/>
  <sheetViews>
    <sheetView zoomScale="140" zoomScaleNormal="140" workbookViewId="0">
      <selection activeCell="F30" sqref="F30"/>
    </sheetView>
  </sheetViews>
  <sheetFormatPr baseColWidth="10" defaultRowHeight="16" x14ac:dyDescent="0.2"/>
  <cols>
    <col min="1" max="1" width="30.83203125" bestFit="1" customWidth="1"/>
  </cols>
  <sheetData>
    <row r="1" spans="1:6" s="2" customFormat="1" x14ac:dyDescent="0.2">
      <c r="A1" s="2" t="s">
        <v>511</v>
      </c>
      <c r="B1" s="2" t="s">
        <v>511</v>
      </c>
      <c r="C1" s="2" t="s">
        <v>512</v>
      </c>
    </row>
    <row r="2" spans="1:6" x14ac:dyDescent="0.2">
      <c r="A2" s="3" t="s">
        <v>32</v>
      </c>
      <c r="B2" s="7">
        <v>42497</v>
      </c>
      <c r="C2">
        <f>WEEKNUM(B2,2)</f>
        <v>19</v>
      </c>
      <c r="E2" t="s">
        <v>513</v>
      </c>
      <c r="F2">
        <f>COUNTIF(C:C,19)</f>
        <v>2</v>
      </c>
    </row>
    <row r="3" spans="1:6" x14ac:dyDescent="0.2">
      <c r="A3" s="3" t="s">
        <v>44</v>
      </c>
      <c r="B3" s="7">
        <v>42497</v>
      </c>
      <c r="C3">
        <f t="shared" ref="C3:C66" si="0">WEEKNUM(B3,2)</f>
        <v>19</v>
      </c>
      <c r="E3" t="s">
        <v>514</v>
      </c>
      <c r="F3">
        <f>COUNTIF(C:C,20)</f>
        <v>1</v>
      </c>
    </row>
    <row r="4" spans="1:6" x14ac:dyDescent="0.2">
      <c r="A4" s="3" t="s">
        <v>48</v>
      </c>
      <c r="B4" s="7">
        <v>42505</v>
      </c>
      <c r="C4">
        <f t="shared" si="0"/>
        <v>20</v>
      </c>
      <c r="E4" t="s">
        <v>515</v>
      </c>
      <c r="F4">
        <f>COUNTIF(C:C,21)</f>
        <v>0</v>
      </c>
    </row>
    <row r="5" spans="1:6" x14ac:dyDescent="0.2">
      <c r="A5" s="3" t="s">
        <v>52</v>
      </c>
      <c r="B5" s="7">
        <v>42513</v>
      </c>
      <c r="C5">
        <f t="shared" si="0"/>
        <v>22</v>
      </c>
      <c r="E5" t="s">
        <v>516</v>
      </c>
      <c r="F5">
        <f>COUNTIF(C:C,22)</f>
        <v>1</v>
      </c>
    </row>
    <row r="6" spans="1:6" x14ac:dyDescent="0.2">
      <c r="A6" s="3" t="s">
        <v>56</v>
      </c>
      <c r="B6" s="7">
        <v>42551</v>
      </c>
      <c r="C6">
        <f t="shared" si="0"/>
        <v>27</v>
      </c>
      <c r="E6" t="s">
        <v>517</v>
      </c>
      <c r="F6">
        <f>COUNTIF(C:C,23)</f>
        <v>0</v>
      </c>
    </row>
    <row r="7" spans="1:6" x14ac:dyDescent="0.2">
      <c r="A7" s="3" t="s">
        <v>61</v>
      </c>
      <c r="B7" s="7">
        <v>42551</v>
      </c>
      <c r="C7">
        <f t="shared" si="0"/>
        <v>27</v>
      </c>
      <c r="E7" t="s">
        <v>518</v>
      </c>
      <c r="F7">
        <f>COUNTIF(C:C,24)</f>
        <v>0</v>
      </c>
    </row>
    <row r="8" spans="1:6" x14ac:dyDescent="0.2">
      <c r="A8" s="3" t="s">
        <v>66</v>
      </c>
      <c r="B8" s="7">
        <v>42554</v>
      </c>
      <c r="C8">
        <f t="shared" si="0"/>
        <v>27</v>
      </c>
      <c r="E8" t="s">
        <v>519</v>
      </c>
      <c r="F8">
        <f>COUNTIF(C:C,25)</f>
        <v>0</v>
      </c>
    </row>
    <row r="9" spans="1:6" x14ac:dyDescent="0.2">
      <c r="A9" s="3" t="s">
        <v>72</v>
      </c>
      <c r="B9" s="7">
        <v>42554</v>
      </c>
      <c r="C9">
        <f t="shared" si="0"/>
        <v>27</v>
      </c>
      <c r="E9" t="s">
        <v>520</v>
      </c>
      <c r="F9">
        <f>COUNTIF(C:C,26)</f>
        <v>0</v>
      </c>
    </row>
    <row r="10" spans="1:6" x14ac:dyDescent="0.2">
      <c r="A10" s="3" t="s">
        <v>76</v>
      </c>
      <c r="B10" s="7">
        <v>42555</v>
      </c>
      <c r="C10">
        <f t="shared" si="0"/>
        <v>28</v>
      </c>
      <c r="E10" t="s">
        <v>521</v>
      </c>
      <c r="F10">
        <f>COUNTIF(C:C,27)</f>
        <v>4</v>
      </c>
    </row>
    <row r="11" spans="1:6" x14ac:dyDescent="0.2">
      <c r="A11" s="3" t="s">
        <v>79</v>
      </c>
      <c r="B11" s="7">
        <v>42555</v>
      </c>
      <c r="C11">
        <f t="shared" si="0"/>
        <v>28</v>
      </c>
      <c r="E11" t="s">
        <v>522</v>
      </c>
      <c r="F11">
        <f>COUNTIF(C:C,28)</f>
        <v>15</v>
      </c>
    </row>
    <row r="12" spans="1:6" x14ac:dyDescent="0.2">
      <c r="A12" s="3" t="s">
        <v>83</v>
      </c>
      <c r="B12" s="7">
        <v>42558</v>
      </c>
      <c r="C12">
        <f t="shared" si="0"/>
        <v>28</v>
      </c>
      <c r="E12" t="s">
        <v>523</v>
      </c>
      <c r="F12">
        <f>COUNTIF(C:C,29)</f>
        <v>18</v>
      </c>
    </row>
    <row r="13" spans="1:6" x14ac:dyDescent="0.2">
      <c r="A13" s="3" t="s">
        <v>88</v>
      </c>
      <c r="B13" s="7">
        <v>42558</v>
      </c>
      <c r="C13">
        <f t="shared" si="0"/>
        <v>28</v>
      </c>
      <c r="E13" t="s">
        <v>524</v>
      </c>
      <c r="F13">
        <f>COUNTIF(C:C,30)</f>
        <v>8</v>
      </c>
    </row>
    <row r="14" spans="1:6" x14ac:dyDescent="0.2">
      <c r="A14" s="3" t="s">
        <v>93</v>
      </c>
      <c r="B14" s="7">
        <v>42558</v>
      </c>
      <c r="C14">
        <f t="shared" si="0"/>
        <v>28</v>
      </c>
      <c r="E14" t="s">
        <v>525</v>
      </c>
      <c r="F14">
        <f>COUNTIF(C:C,31)</f>
        <v>4</v>
      </c>
    </row>
    <row r="15" spans="1:6" x14ac:dyDescent="0.2">
      <c r="A15" s="3" t="s">
        <v>97</v>
      </c>
      <c r="B15" s="7">
        <v>42559</v>
      </c>
      <c r="C15">
        <f t="shared" si="0"/>
        <v>28</v>
      </c>
      <c r="E15" t="s">
        <v>526</v>
      </c>
      <c r="F15">
        <f>COUNTIF(C:C,32)</f>
        <v>15</v>
      </c>
    </row>
    <row r="16" spans="1:6" x14ac:dyDescent="0.2">
      <c r="A16" s="3" t="s">
        <v>102</v>
      </c>
      <c r="B16" s="7">
        <v>42559</v>
      </c>
      <c r="C16">
        <f t="shared" si="0"/>
        <v>28</v>
      </c>
      <c r="E16" t="s">
        <v>527</v>
      </c>
      <c r="F16">
        <f>COUNTIF(C:C,33)</f>
        <v>9</v>
      </c>
    </row>
    <row r="17" spans="1:6" x14ac:dyDescent="0.2">
      <c r="A17" s="3" t="s">
        <v>106</v>
      </c>
      <c r="B17" s="7">
        <v>42559</v>
      </c>
      <c r="C17">
        <f t="shared" si="0"/>
        <v>28</v>
      </c>
      <c r="E17" t="s">
        <v>528</v>
      </c>
      <c r="F17">
        <f>COUNTIF(C:C,34)</f>
        <v>3</v>
      </c>
    </row>
    <row r="18" spans="1:6" x14ac:dyDescent="0.2">
      <c r="A18" s="3" t="s">
        <v>112</v>
      </c>
      <c r="B18" s="7">
        <v>42559</v>
      </c>
      <c r="C18">
        <f t="shared" si="0"/>
        <v>28</v>
      </c>
      <c r="E18" t="s">
        <v>529</v>
      </c>
      <c r="F18">
        <f>COUNTIF(C:C,35)</f>
        <v>4</v>
      </c>
    </row>
    <row r="19" spans="1:6" x14ac:dyDescent="0.2">
      <c r="A19" s="3" t="s">
        <v>117</v>
      </c>
      <c r="B19" s="7">
        <v>42559</v>
      </c>
      <c r="C19">
        <f t="shared" si="0"/>
        <v>28</v>
      </c>
      <c r="E19" t="s">
        <v>530</v>
      </c>
      <c r="F19">
        <f>COUNTIF(C:C,36)</f>
        <v>4</v>
      </c>
    </row>
    <row r="20" spans="1:6" x14ac:dyDescent="0.2">
      <c r="A20" s="3" t="s">
        <v>122</v>
      </c>
      <c r="B20" s="7">
        <v>42560</v>
      </c>
      <c r="C20">
        <f t="shared" si="0"/>
        <v>28</v>
      </c>
      <c r="E20" t="s">
        <v>531</v>
      </c>
      <c r="F20">
        <f>COUNTIF(C:C,37)</f>
        <v>2</v>
      </c>
    </row>
    <row r="21" spans="1:6" x14ac:dyDescent="0.2">
      <c r="A21" s="3" t="s">
        <v>127</v>
      </c>
      <c r="B21" s="7">
        <v>42560</v>
      </c>
      <c r="C21">
        <f t="shared" si="0"/>
        <v>28</v>
      </c>
    </row>
    <row r="22" spans="1:6" x14ac:dyDescent="0.2">
      <c r="A22" s="3" t="s">
        <v>131</v>
      </c>
      <c r="B22" s="7">
        <v>42560</v>
      </c>
      <c r="C22">
        <f t="shared" si="0"/>
        <v>28</v>
      </c>
    </row>
    <row r="23" spans="1:6" x14ac:dyDescent="0.2">
      <c r="A23" s="3" t="s">
        <v>136</v>
      </c>
      <c r="B23" s="7">
        <v>42560</v>
      </c>
      <c r="C23">
        <f t="shared" si="0"/>
        <v>28</v>
      </c>
    </row>
    <row r="24" spans="1:6" x14ac:dyDescent="0.2">
      <c r="A24" s="3" t="s">
        <v>141</v>
      </c>
      <c r="B24" s="7">
        <v>42560</v>
      </c>
      <c r="C24">
        <f t="shared" si="0"/>
        <v>28</v>
      </c>
    </row>
    <row r="25" spans="1:6" x14ac:dyDescent="0.2">
      <c r="A25" s="3" t="s">
        <v>145</v>
      </c>
      <c r="B25" s="7">
        <v>42562</v>
      </c>
      <c r="C25">
        <f t="shared" si="0"/>
        <v>29</v>
      </c>
    </row>
    <row r="26" spans="1:6" x14ac:dyDescent="0.2">
      <c r="A26" s="3" t="s">
        <v>151</v>
      </c>
      <c r="B26" s="7">
        <v>42563</v>
      </c>
      <c r="C26">
        <f t="shared" si="0"/>
        <v>29</v>
      </c>
    </row>
    <row r="27" spans="1:6" x14ac:dyDescent="0.2">
      <c r="A27" s="3" t="s">
        <v>156</v>
      </c>
      <c r="B27" s="7">
        <v>42563</v>
      </c>
      <c r="C27">
        <f t="shared" si="0"/>
        <v>29</v>
      </c>
    </row>
    <row r="28" spans="1:6" x14ac:dyDescent="0.2">
      <c r="A28" s="3" t="s">
        <v>162</v>
      </c>
      <c r="B28" s="7">
        <v>42563</v>
      </c>
      <c r="C28">
        <f t="shared" si="0"/>
        <v>29</v>
      </c>
    </row>
    <row r="29" spans="1:6" x14ac:dyDescent="0.2">
      <c r="A29" s="3" t="s">
        <v>166</v>
      </c>
      <c r="B29" s="7">
        <v>42563</v>
      </c>
      <c r="C29">
        <f t="shared" si="0"/>
        <v>29</v>
      </c>
    </row>
    <row r="30" spans="1:6" x14ac:dyDescent="0.2">
      <c r="A30" s="3" t="s">
        <v>171</v>
      </c>
      <c r="B30" s="7">
        <v>42563</v>
      </c>
      <c r="C30">
        <f t="shared" si="0"/>
        <v>29</v>
      </c>
    </row>
    <row r="31" spans="1:6" x14ac:dyDescent="0.2">
      <c r="A31" s="3" t="s">
        <v>175</v>
      </c>
      <c r="B31" s="7">
        <v>42563</v>
      </c>
      <c r="C31">
        <f t="shared" si="0"/>
        <v>29</v>
      </c>
    </row>
    <row r="32" spans="1:6" x14ac:dyDescent="0.2">
      <c r="A32" s="3" t="s">
        <v>180</v>
      </c>
      <c r="B32" s="7">
        <v>42563</v>
      </c>
      <c r="C32">
        <f t="shared" si="0"/>
        <v>29</v>
      </c>
    </row>
    <row r="33" spans="1:3" x14ac:dyDescent="0.2">
      <c r="A33" s="3" t="s">
        <v>185</v>
      </c>
      <c r="B33" s="7">
        <v>42563</v>
      </c>
      <c r="C33">
        <f t="shared" si="0"/>
        <v>29</v>
      </c>
    </row>
    <row r="34" spans="1:3" x14ac:dyDescent="0.2">
      <c r="A34" s="3" t="s">
        <v>190</v>
      </c>
      <c r="B34" s="7">
        <v>42564</v>
      </c>
      <c r="C34">
        <f t="shared" si="0"/>
        <v>29</v>
      </c>
    </row>
    <row r="35" spans="1:3" x14ac:dyDescent="0.2">
      <c r="A35" s="3" t="s">
        <v>194</v>
      </c>
      <c r="B35" s="7">
        <v>42564</v>
      </c>
      <c r="C35">
        <f t="shared" si="0"/>
        <v>29</v>
      </c>
    </row>
    <row r="36" spans="1:3" x14ac:dyDescent="0.2">
      <c r="A36" s="3" t="s">
        <v>199</v>
      </c>
      <c r="B36" s="7">
        <v>42567</v>
      </c>
      <c r="C36">
        <f t="shared" si="0"/>
        <v>29</v>
      </c>
    </row>
    <row r="37" spans="1:3" x14ac:dyDescent="0.2">
      <c r="A37" s="3" t="s">
        <v>205</v>
      </c>
      <c r="B37" s="7">
        <v>42567</v>
      </c>
      <c r="C37">
        <f t="shared" si="0"/>
        <v>29</v>
      </c>
    </row>
    <row r="38" spans="1:3" x14ac:dyDescent="0.2">
      <c r="A38" s="3" t="s">
        <v>209</v>
      </c>
      <c r="B38" s="7">
        <v>42567</v>
      </c>
      <c r="C38">
        <f t="shared" si="0"/>
        <v>29</v>
      </c>
    </row>
    <row r="39" spans="1:3" x14ac:dyDescent="0.2">
      <c r="A39" s="3" t="s">
        <v>213</v>
      </c>
      <c r="B39" s="7">
        <v>42567</v>
      </c>
      <c r="C39">
        <f t="shared" si="0"/>
        <v>29</v>
      </c>
    </row>
    <row r="40" spans="1:3" x14ac:dyDescent="0.2">
      <c r="A40" s="3" t="s">
        <v>217</v>
      </c>
      <c r="B40" s="7">
        <v>42567</v>
      </c>
      <c r="C40">
        <f t="shared" si="0"/>
        <v>29</v>
      </c>
    </row>
    <row r="41" spans="1:3" x14ac:dyDescent="0.2">
      <c r="A41" s="3" t="s">
        <v>221</v>
      </c>
      <c r="B41" s="7">
        <v>42568</v>
      </c>
      <c r="C41">
        <f t="shared" si="0"/>
        <v>29</v>
      </c>
    </row>
    <row r="42" spans="1:3" x14ac:dyDescent="0.2">
      <c r="A42" s="3" t="s">
        <v>225</v>
      </c>
      <c r="B42" s="7">
        <v>42568</v>
      </c>
      <c r="C42">
        <f t="shared" si="0"/>
        <v>29</v>
      </c>
    </row>
    <row r="43" spans="1:3" x14ac:dyDescent="0.2">
      <c r="A43" s="3" t="s">
        <v>229</v>
      </c>
      <c r="B43" s="7">
        <v>42572</v>
      </c>
      <c r="C43">
        <f t="shared" si="0"/>
        <v>30</v>
      </c>
    </row>
    <row r="44" spans="1:3" x14ac:dyDescent="0.2">
      <c r="A44" s="3" t="s">
        <v>233</v>
      </c>
      <c r="B44" s="7">
        <v>42572</v>
      </c>
      <c r="C44">
        <f t="shared" si="0"/>
        <v>30</v>
      </c>
    </row>
    <row r="45" spans="1:3" x14ac:dyDescent="0.2">
      <c r="A45" s="3" t="s">
        <v>237</v>
      </c>
      <c r="B45" s="7">
        <v>42572</v>
      </c>
      <c r="C45">
        <f t="shared" si="0"/>
        <v>30</v>
      </c>
    </row>
    <row r="46" spans="1:3" x14ac:dyDescent="0.2">
      <c r="A46" s="3" t="s">
        <v>241</v>
      </c>
      <c r="B46" s="7">
        <v>42572</v>
      </c>
      <c r="C46">
        <f t="shared" si="0"/>
        <v>30</v>
      </c>
    </row>
    <row r="47" spans="1:3" x14ac:dyDescent="0.2">
      <c r="A47" s="3" t="s">
        <v>246</v>
      </c>
      <c r="B47" s="7">
        <v>42573</v>
      </c>
      <c r="C47">
        <f t="shared" si="0"/>
        <v>30</v>
      </c>
    </row>
    <row r="48" spans="1:3" x14ac:dyDescent="0.2">
      <c r="A48" s="3" t="s">
        <v>251</v>
      </c>
      <c r="B48" s="7">
        <v>42575</v>
      </c>
      <c r="C48">
        <f t="shared" si="0"/>
        <v>30</v>
      </c>
    </row>
    <row r="49" spans="1:3" x14ac:dyDescent="0.2">
      <c r="A49" s="3" t="s">
        <v>255</v>
      </c>
      <c r="B49" s="7">
        <v>42575</v>
      </c>
      <c r="C49">
        <f t="shared" si="0"/>
        <v>30</v>
      </c>
    </row>
    <row r="50" spans="1:3" x14ac:dyDescent="0.2">
      <c r="A50" s="3" t="s">
        <v>259</v>
      </c>
      <c r="B50" s="7">
        <v>42575</v>
      </c>
      <c r="C50">
        <f t="shared" si="0"/>
        <v>30</v>
      </c>
    </row>
    <row r="51" spans="1:3" x14ac:dyDescent="0.2">
      <c r="A51" s="3" t="s">
        <v>263</v>
      </c>
      <c r="B51" s="7">
        <v>42576</v>
      </c>
      <c r="C51">
        <f t="shared" si="0"/>
        <v>31</v>
      </c>
    </row>
    <row r="52" spans="1:3" x14ac:dyDescent="0.2">
      <c r="A52" s="3" t="s">
        <v>267</v>
      </c>
      <c r="B52" s="7">
        <v>42576</v>
      </c>
      <c r="C52">
        <f t="shared" si="0"/>
        <v>31</v>
      </c>
    </row>
    <row r="53" spans="1:3" x14ac:dyDescent="0.2">
      <c r="A53" s="3" t="s">
        <v>271</v>
      </c>
      <c r="B53" s="7">
        <v>42579</v>
      </c>
      <c r="C53">
        <f t="shared" si="0"/>
        <v>31</v>
      </c>
    </row>
    <row r="54" spans="1:3" x14ac:dyDescent="0.2">
      <c r="A54" s="3" t="s">
        <v>275</v>
      </c>
      <c r="B54" s="7">
        <v>42582</v>
      </c>
      <c r="C54">
        <f t="shared" si="0"/>
        <v>31</v>
      </c>
    </row>
    <row r="55" spans="1:3" x14ac:dyDescent="0.2">
      <c r="A55" s="3" t="s">
        <v>280</v>
      </c>
      <c r="B55" s="7">
        <v>42583</v>
      </c>
      <c r="C55">
        <f t="shared" si="0"/>
        <v>32</v>
      </c>
    </row>
    <row r="56" spans="1:3" x14ac:dyDescent="0.2">
      <c r="A56" s="3" t="s">
        <v>285</v>
      </c>
      <c r="B56" s="7">
        <v>42583</v>
      </c>
      <c r="C56">
        <f t="shared" si="0"/>
        <v>32</v>
      </c>
    </row>
    <row r="57" spans="1:3" x14ac:dyDescent="0.2">
      <c r="A57" s="3" t="s">
        <v>290</v>
      </c>
      <c r="B57" s="7">
        <v>42583</v>
      </c>
      <c r="C57">
        <f t="shared" si="0"/>
        <v>32</v>
      </c>
    </row>
    <row r="58" spans="1:3" x14ac:dyDescent="0.2">
      <c r="A58" s="3" t="s">
        <v>294</v>
      </c>
      <c r="B58" s="7">
        <v>42583</v>
      </c>
      <c r="C58">
        <f t="shared" si="0"/>
        <v>32</v>
      </c>
    </row>
    <row r="59" spans="1:3" x14ac:dyDescent="0.2">
      <c r="A59" s="3" t="s">
        <v>298</v>
      </c>
      <c r="B59" s="7">
        <v>42584</v>
      </c>
      <c r="C59">
        <f t="shared" si="0"/>
        <v>32</v>
      </c>
    </row>
    <row r="60" spans="1:3" x14ac:dyDescent="0.2">
      <c r="A60" s="3" t="s">
        <v>303</v>
      </c>
      <c r="B60" s="7">
        <v>42584</v>
      </c>
      <c r="C60">
        <f t="shared" si="0"/>
        <v>32</v>
      </c>
    </row>
    <row r="61" spans="1:3" x14ac:dyDescent="0.2">
      <c r="A61" s="3" t="s">
        <v>308</v>
      </c>
      <c r="B61" s="7">
        <v>42585</v>
      </c>
      <c r="C61">
        <f t="shared" si="0"/>
        <v>32</v>
      </c>
    </row>
    <row r="62" spans="1:3" x14ac:dyDescent="0.2">
      <c r="A62" s="3" t="s">
        <v>312</v>
      </c>
      <c r="B62" s="7">
        <v>42585</v>
      </c>
      <c r="C62">
        <f t="shared" si="0"/>
        <v>32</v>
      </c>
    </row>
    <row r="63" spans="1:3" x14ac:dyDescent="0.2">
      <c r="A63" s="3" t="s">
        <v>316</v>
      </c>
      <c r="B63" s="7">
        <v>42585</v>
      </c>
      <c r="C63">
        <f t="shared" si="0"/>
        <v>32</v>
      </c>
    </row>
    <row r="64" spans="1:3" x14ac:dyDescent="0.2">
      <c r="A64" s="3" t="s">
        <v>320</v>
      </c>
      <c r="B64" s="7">
        <v>42586</v>
      </c>
      <c r="C64">
        <f t="shared" si="0"/>
        <v>32</v>
      </c>
    </row>
    <row r="65" spans="1:3" x14ac:dyDescent="0.2">
      <c r="A65" s="3" t="s">
        <v>324</v>
      </c>
      <c r="B65" s="7">
        <v>42586</v>
      </c>
      <c r="C65">
        <f t="shared" si="0"/>
        <v>32</v>
      </c>
    </row>
    <row r="66" spans="1:3" x14ac:dyDescent="0.2">
      <c r="A66" s="3" t="s">
        <v>329</v>
      </c>
      <c r="B66" s="7">
        <v>42587</v>
      </c>
      <c r="C66">
        <f t="shared" si="0"/>
        <v>32</v>
      </c>
    </row>
    <row r="67" spans="1:3" x14ac:dyDescent="0.2">
      <c r="A67" s="3" t="s">
        <v>333</v>
      </c>
      <c r="B67" s="7">
        <v>42587</v>
      </c>
      <c r="C67">
        <f t="shared" ref="C67:C91" si="1">WEEKNUM(B67,2)</f>
        <v>32</v>
      </c>
    </row>
    <row r="68" spans="1:3" x14ac:dyDescent="0.2">
      <c r="A68" s="3" t="s">
        <v>338</v>
      </c>
      <c r="B68" s="7">
        <v>42589</v>
      </c>
      <c r="C68">
        <f t="shared" si="1"/>
        <v>32</v>
      </c>
    </row>
    <row r="69" spans="1:3" x14ac:dyDescent="0.2">
      <c r="A69" s="3" t="s">
        <v>342</v>
      </c>
      <c r="B69" s="7">
        <v>42589</v>
      </c>
      <c r="C69">
        <f t="shared" si="1"/>
        <v>32</v>
      </c>
    </row>
    <row r="70" spans="1:3" x14ac:dyDescent="0.2">
      <c r="A70" s="3" t="s">
        <v>346</v>
      </c>
      <c r="B70" s="7">
        <v>42590</v>
      </c>
      <c r="C70">
        <f t="shared" si="1"/>
        <v>33</v>
      </c>
    </row>
    <row r="71" spans="1:3" x14ac:dyDescent="0.2">
      <c r="A71" s="3" t="s">
        <v>351</v>
      </c>
      <c r="B71" s="7">
        <v>42590</v>
      </c>
      <c r="C71">
        <f t="shared" si="1"/>
        <v>33</v>
      </c>
    </row>
    <row r="72" spans="1:3" x14ac:dyDescent="0.2">
      <c r="A72" s="3" t="s">
        <v>355</v>
      </c>
      <c r="B72" s="7">
        <v>42591</v>
      </c>
      <c r="C72">
        <f t="shared" si="1"/>
        <v>33</v>
      </c>
    </row>
    <row r="73" spans="1:3" x14ac:dyDescent="0.2">
      <c r="A73" s="3" t="s">
        <v>360</v>
      </c>
      <c r="B73" s="7">
        <v>42591</v>
      </c>
      <c r="C73">
        <f t="shared" si="1"/>
        <v>33</v>
      </c>
    </row>
    <row r="74" spans="1:3" x14ac:dyDescent="0.2">
      <c r="A74" s="3" t="s">
        <v>365</v>
      </c>
      <c r="B74" s="7">
        <v>42592</v>
      </c>
      <c r="C74">
        <f t="shared" si="1"/>
        <v>33</v>
      </c>
    </row>
    <row r="75" spans="1:3" x14ac:dyDescent="0.2">
      <c r="A75" s="3" t="s">
        <v>370</v>
      </c>
      <c r="B75" s="7">
        <v>42592</v>
      </c>
      <c r="C75">
        <f t="shared" si="1"/>
        <v>33</v>
      </c>
    </row>
    <row r="76" spans="1:3" x14ac:dyDescent="0.2">
      <c r="A76" s="3" t="s">
        <v>374</v>
      </c>
      <c r="B76" s="7">
        <v>42593</v>
      </c>
      <c r="C76">
        <f t="shared" si="1"/>
        <v>33</v>
      </c>
    </row>
    <row r="77" spans="1:3" x14ac:dyDescent="0.2">
      <c r="A77" s="3" t="s">
        <v>379</v>
      </c>
      <c r="B77" s="7">
        <v>42593</v>
      </c>
      <c r="C77">
        <f t="shared" si="1"/>
        <v>33</v>
      </c>
    </row>
    <row r="78" spans="1:3" x14ac:dyDescent="0.2">
      <c r="A78" s="3" t="s">
        <v>383</v>
      </c>
      <c r="B78" s="7">
        <v>42593</v>
      </c>
      <c r="C78">
        <f t="shared" si="1"/>
        <v>33</v>
      </c>
    </row>
    <row r="79" spans="1:3" x14ac:dyDescent="0.2">
      <c r="A79" s="3" t="s">
        <v>387</v>
      </c>
      <c r="B79" s="7">
        <v>42600</v>
      </c>
      <c r="C79">
        <f t="shared" si="1"/>
        <v>34</v>
      </c>
    </row>
    <row r="80" spans="1:3" x14ac:dyDescent="0.2">
      <c r="A80" s="3" t="s">
        <v>392</v>
      </c>
      <c r="B80" s="7">
        <v>42600</v>
      </c>
      <c r="C80">
        <f t="shared" si="1"/>
        <v>34</v>
      </c>
    </row>
    <row r="81" spans="1:3" x14ac:dyDescent="0.2">
      <c r="A81" s="3" t="s">
        <v>397</v>
      </c>
      <c r="B81" s="7">
        <v>42601</v>
      </c>
      <c r="C81">
        <f t="shared" si="1"/>
        <v>34</v>
      </c>
    </row>
    <row r="82" spans="1:3" x14ac:dyDescent="0.2">
      <c r="A82" s="3" t="s">
        <v>401</v>
      </c>
      <c r="B82" s="7">
        <v>42605</v>
      </c>
      <c r="C82">
        <f t="shared" si="1"/>
        <v>35</v>
      </c>
    </row>
    <row r="83" spans="1:3" x14ac:dyDescent="0.2">
      <c r="A83" s="3" t="s">
        <v>405</v>
      </c>
      <c r="B83" s="7">
        <v>42605</v>
      </c>
      <c r="C83">
        <f t="shared" si="1"/>
        <v>35</v>
      </c>
    </row>
    <row r="84" spans="1:3" x14ac:dyDescent="0.2">
      <c r="A84" s="3" t="s">
        <v>409</v>
      </c>
      <c r="B84" s="7">
        <v>42607</v>
      </c>
      <c r="C84">
        <f t="shared" si="1"/>
        <v>35</v>
      </c>
    </row>
    <row r="85" spans="1:3" x14ac:dyDescent="0.2">
      <c r="A85" s="3" t="s">
        <v>413</v>
      </c>
      <c r="B85" s="7">
        <v>42609</v>
      </c>
      <c r="C85">
        <f t="shared" si="1"/>
        <v>35</v>
      </c>
    </row>
    <row r="86" spans="1:3" x14ac:dyDescent="0.2">
      <c r="A86" s="3" t="s">
        <v>417</v>
      </c>
      <c r="B86" s="7">
        <v>42611</v>
      </c>
      <c r="C86">
        <f t="shared" si="1"/>
        <v>36</v>
      </c>
    </row>
    <row r="87" spans="1:3" x14ac:dyDescent="0.2">
      <c r="A87" s="3" t="s">
        <v>421</v>
      </c>
      <c r="B87" s="7">
        <v>42612</v>
      </c>
      <c r="C87">
        <f t="shared" si="1"/>
        <v>36</v>
      </c>
    </row>
    <row r="88" spans="1:3" x14ac:dyDescent="0.2">
      <c r="A88" s="3" t="s">
        <v>425</v>
      </c>
      <c r="B88" s="7">
        <v>42616</v>
      </c>
      <c r="C88">
        <f t="shared" si="1"/>
        <v>36</v>
      </c>
    </row>
    <row r="89" spans="1:3" x14ac:dyDescent="0.2">
      <c r="A89" s="3" t="s">
        <v>429</v>
      </c>
      <c r="B89" s="7">
        <v>42617</v>
      </c>
      <c r="C89">
        <f t="shared" si="1"/>
        <v>36</v>
      </c>
    </row>
    <row r="90" spans="1:3" x14ac:dyDescent="0.2">
      <c r="A90" s="3" t="s">
        <v>433</v>
      </c>
      <c r="B90" s="7">
        <v>42620</v>
      </c>
      <c r="C90">
        <f t="shared" si="1"/>
        <v>37</v>
      </c>
    </row>
    <row r="91" spans="1:3" x14ac:dyDescent="0.2">
      <c r="A91" s="3" t="s">
        <v>437</v>
      </c>
      <c r="B91" s="7">
        <v>42621</v>
      </c>
      <c r="C91">
        <f t="shared" si="1"/>
        <v>37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Blacktivist</vt:lpstr>
      <vt:lpstr>Analysis</vt:lpstr>
      <vt:lpstr>Keywords</vt:lpstr>
      <vt:lpstr>hashtags</vt:lpstr>
      <vt:lpstr>hashtags-uniq</vt:lpstr>
      <vt:lpstr>shortened urls</vt:lpstr>
      <vt:lpstr>tweets by 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Valentina Neblitt-Jones</dc:creator>
  <cp:lastModifiedBy>Valentina Neblitt-Jones</cp:lastModifiedBy>
  <dcterms:created xsi:type="dcterms:W3CDTF">2020-11-02T21:49:49Z</dcterms:created>
  <dcterms:modified xsi:type="dcterms:W3CDTF">2020-11-17T22:39:31Z</dcterms:modified>
</cp:coreProperties>
</file>