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blittjones-my.sharepoint.com/personal/vneblitt_neblittjones_onmicrosoft_com/Documents/Computer Science/ForensicStudy2/"/>
    </mc:Choice>
  </mc:AlternateContent>
  <xr:revisionPtr revIDLastSave="268" documentId="8_{4F26BBA7-9393-BF47-8FBB-03E18FEBAC46}" xr6:coauthVersionLast="45" xr6:coauthVersionMax="45" xr10:uidLastSave="{FAD8DC66-3F15-874A-BB25-77FC9701901E}"/>
  <bookViews>
    <workbookView xWindow="7420" yWindow="460" windowWidth="40960" windowHeight="26360" activeTab="3" xr2:uid="{73B8937B-2FA2-2145-A738-0A6ED981C608}"/>
  </bookViews>
  <sheets>
    <sheet name="M4BL" sheetId="1" r:id="rId1"/>
    <sheet name="Analysis" sheetId="2" r:id="rId2"/>
    <sheet name="Keywords" sheetId="5" r:id="rId3"/>
    <sheet name="hashtags" sheetId="3" r:id="rId4"/>
    <sheet name="hashtags-uniq" sheetId="4" r:id="rId5"/>
    <sheet name="tweets by week" sheetId="6" r:id="rId6"/>
  </sheets>
  <definedNames>
    <definedName name="_xlnm._FilterDatabase" localSheetId="1" hidden="1">Analysis!$A$1:$I$70</definedName>
    <definedName name="_xlnm._FilterDatabase" localSheetId="0" hidden="1">M4BL!$A$1:$AJ$70</definedName>
    <definedName name="m4blfeed" localSheetId="0">M4BL!$A$1:$AJ$70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6" l="1"/>
  <c r="E7" i="6"/>
  <c r="E6" i="6"/>
  <c r="E5" i="6"/>
  <c r="E4" i="6"/>
  <c r="E3" i="6"/>
  <c r="E2" i="6"/>
  <c r="B69" i="6"/>
  <c r="B67" i="6"/>
  <c r="B68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43" i="6"/>
  <c r="B44" i="6"/>
  <c r="B45" i="6"/>
  <c r="B46" i="6"/>
  <c r="B41" i="6"/>
  <c r="B42" i="6"/>
  <c r="B39" i="6"/>
  <c r="B40" i="6"/>
  <c r="B37" i="6"/>
  <c r="B38" i="6"/>
  <c r="B27" i="6"/>
  <c r="B28" i="6"/>
  <c r="B29" i="6"/>
  <c r="B30" i="6"/>
  <c r="B31" i="6"/>
  <c r="B32" i="6"/>
  <c r="B33" i="6"/>
  <c r="B34" i="6"/>
  <c r="B35" i="6"/>
  <c r="B36" i="6"/>
  <c r="B17" i="6"/>
  <c r="B18" i="6"/>
  <c r="B19" i="6"/>
  <c r="B20" i="6"/>
  <c r="B21" i="6"/>
  <c r="B22" i="6"/>
  <c r="B23" i="6"/>
  <c r="B24" i="6"/>
  <c r="B25" i="6"/>
  <c r="B26" i="6"/>
  <c r="B16" i="6"/>
  <c r="B15" i="6"/>
  <c r="B14" i="6"/>
  <c r="B13" i="6"/>
  <c r="B9" i="6"/>
  <c r="B10" i="6"/>
  <c r="B11" i="6"/>
  <c r="B12" i="6"/>
  <c r="B8" i="6"/>
  <c r="B2" i="6"/>
  <c r="B3" i="6"/>
  <c r="B4" i="6"/>
  <c r="B5" i="6"/>
  <c r="B6" i="6"/>
  <c r="B7" i="6"/>
  <c r="B70" i="6"/>
  <c r="B10" i="5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2" i="2"/>
  <c r="I2" i="2" l="1"/>
  <c r="G2" i="2"/>
  <c r="H2" i="2"/>
  <c r="B2" i="5"/>
  <c r="B3" i="5"/>
  <c r="B4" i="5"/>
  <c r="B5" i="5"/>
  <c r="B6" i="5"/>
  <c r="B7" i="5"/>
  <c r="B8" i="5"/>
  <c r="B9" i="5"/>
  <c r="B11" i="5"/>
  <c r="B12" i="5"/>
  <c r="B13" i="5"/>
  <c r="B14" i="5"/>
  <c r="B1" i="5"/>
  <c r="B15" i="5" l="1"/>
  <c r="B2" i="4"/>
  <c r="B3" i="4"/>
  <c r="B4" i="4"/>
  <c r="B5" i="4"/>
  <c r="B6" i="4"/>
  <c r="B7" i="4"/>
  <c r="B8" i="4"/>
  <c r="B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8D8399-5256-164F-B955-D1077D0CC6B8}" name="m4blfeed" type="6" refreshedVersion="6" background="1" saveData="1">
    <textPr sourceFile="/Users/vneblitt/OneDrive - Neblitt-Jones/Computer Science/ForensicStudy2/m4blfeed.csv">
      <textFields count="3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<sst xmlns="http://schemas.openxmlformats.org/spreadsheetml/2006/main" count="1245" uniqueCount="417">
  <si>
    <t>id</t>
  </si>
  <si>
    <t>conversation_id</t>
  </si>
  <si>
    <t>created_at</t>
  </si>
  <si>
    <t>date</t>
  </si>
  <si>
    <t>time</t>
  </si>
  <si>
    <t>timezone</t>
  </si>
  <si>
    <t>user_id</t>
  </si>
  <si>
    <t>username</t>
  </si>
  <si>
    <t>name</t>
  </si>
  <si>
    <t>place</t>
  </si>
  <si>
    <t>tweet</t>
  </si>
  <si>
    <t>language</t>
  </si>
  <si>
    <t>mentions</t>
  </si>
  <si>
    <t>urls</t>
  </si>
  <si>
    <t>photos</t>
  </si>
  <si>
    <t>replies_count</t>
  </si>
  <si>
    <t>retweets_count</t>
  </si>
  <si>
    <t>likes_count</t>
  </si>
  <si>
    <t>hashtags</t>
  </si>
  <si>
    <t>cashtags</t>
  </si>
  <si>
    <t>link</t>
  </si>
  <si>
    <t>retweet</t>
  </si>
  <si>
    <t>quote_url</t>
  </si>
  <si>
    <t>video</t>
  </si>
  <si>
    <t>thumbnail</t>
  </si>
  <si>
    <t>near</t>
  </si>
  <si>
    <t>geo</t>
  </si>
  <si>
    <t>source</t>
  </si>
  <si>
    <t>user_rt_id</t>
  </si>
  <si>
    <t>user_rt</t>
  </si>
  <si>
    <t>retweet_id</t>
  </si>
  <si>
    <t>reply_to</t>
  </si>
  <si>
    <t>retweet_date</t>
  </si>
  <si>
    <t>translate</t>
  </si>
  <si>
    <t>trans_src</t>
  </si>
  <si>
    <t>trans_dest</t>
  </si>
  <si>
    <t>2016-08-26 15:22:09 MDT</t>
  </si>
  <si>
    <t>mvmnt4blklives</t>
  </si>
  <si>
    <t>Movement 4 Black Lives</t>
  </si>
  <si>
    <t>#Vision4BlackLives, now in french. Or should we say, Une Vision Pour La Vie De Noir-e-s  https://t.co/lUHu3aXt0n</t>
  </si>
  <si>
    <t>en</t>
  </si>
  <si>
    <t>[]</t>
  </si>
  <si>
    <t>['https://policy.m4bl.org/wp-content/uploads/2016/07/20160726-m4bl-Vision-Booklet-french-online.pdf']</t>
  </si>
  <si>
    <t>['vision4blacklives']</t>
  </si>
  <si>
    <t>https://twitter.com/Mvmnt4BlkLives/status/769283818100559872</t>
  </si>
  <si>
    <t>2016-08-16 09:43:17 MDT</t>
  </si>
  <si>
    <t>Repeat of #Vision4BlackLives nat'l call happening TOMORROW 8pmET. Register here:  https://t.co/6vjRSIlPPm  https://t.co/IquN2Bw6WM</t>
  </si>
  <si>
    <t>['http://myaccount.maestroconference.com/conference/register/RGHHPRTPXWPK7O4Q']</t>
  </si>
  <si>
    <t>['https://pbs.twimg.com/media/Cp_eF0RVMAA5noG.jpg', 'https://pbs.twimg.com/media/Cp_eFzIVMAAOtPs.jpg', 'https://pbs.twimg.com/media/Cp_eFzKUMAAo3ts.jpg']</t>
  </si>
  <si>
    <t>https://twitter.com/Mvmnt4BlkLives/status/765574660784128000</t>
  </si>
  <si>
    <t>https://pbs.twimg.com/media/Cp_eF0RVMAA5noG.jpg</t>
  </si>
  <si>
    <t>2016-08-03 20:46:07 MDT</t>
  </si>
  <si>
    <t>So much Black love! Our #Vision4BlackLives call was over capacity, if u registered, look out for a recording &amp;amp; a repeat call happening soon</t>
  </si>
  <si>
    <t>https://twitter.com/Mvmnt4BlkLives/status/761030427465265152</t>
  </si>
  <si>
    <t>2016-08-03 12:41:25 MDT</t>
  </si>
  <si>
    <t>There was a tech error w the call earlier. PLZ register here for  #Vision4BlackLives national call 8pm ET tonight:  https://t.co/n8DUo25qmk</t>
  </si>
  <si>
    <t>['http://myaccount.maestroconference.com/conference/register/6GJ316ARXDF3I09R']</t>
  </si>
  <si>
    <t>https://twitter.com/Mvmnt4BlkLives/status/760908448380948480</t>
  </si>
  <si>
    <t>2016-08-02 14:51:27 MDT</t>
  </si>
  <si>
    <t>THIS is why we love Black people. Thank you for 2 hours of BRILLIANCE and a fantastic #Vision4BlackLives town hall!  https://t.co/E2eNR1pllL</t>
  </si>
  <si>
    <t>['https://pbs.twimg.com/media/Co4dfZqW8AAaVNK.png']</t>
  </si>
  <si>
    <t>https://twitter.com/Mvmnt4BlkLives/status/760578781354594305</t>
  </si>
  <si>
    <t>https://pbs.twimg.com/media/Co4dfZqW8AAaVNK.png</t>
  </si>
  <si>
    <t>2016-08-02 14:48:41 MDT</t>
  </si>
  <si>
    <t>It's in there! ;)  https://t.co/X0Z1FcqNRc</t>
  </si>
  <si>
    <t>['https://twitter.com/215studentunion/status/760577365030293504']</t>
  </si>
  <si>
    <t>https://twitter.com/Mvmnt4BlkLives/status/760578086710681600</t>
  </si>
  <si>
    <t>2016-08-02 14:43:43 MDT</t>
  </si>
  <si>
    <t>Last Q: What is your #Vision4BlackLives ? What can the world look like if we center the leadership and experiences of the most marginalized?</t>
  </si>
  <si>
    <t>https://twitter.com/Mvmnt4BlkLives/status/760576836237688832</t>
  </si>
  <si>
    <t>2016-08-02 14:35:00 MDT</t>
  </si>
  <si>
    <t>Q9: #Vision4BlackLives is a living document. We expect it to grow and change in coming years. So, what's missing?  https://t.co/SlxMPuRVJu</t>
  </si>
  <si>
    <t>['https://pbs.twimg.com/media/Co4ajw3WcAAFCr3.jpg']</t>
  </si>
  <si>
    <t>https://twitter.com/Mvmnt4BlkLives/status/760574643099041792</t>
  </si>
  <si>
    <t>https://pbs.twimg.com/media/Co4ajw3WcAAFCr3.jpg</t>
  </si>
  <si>
    <t>2016-08-02 14:29:05 MDT</t>
  </si>
  <si>
    <t>Only 2 more questions after this, what an incredible town hall. Please use hashtag #Vision4BlackLives so we can see your responses!</t>
  </si>
  <si>
    <t>https://twitter.com/Mvmnt4BlkLives/status/760573154553106432</t>
  </si>
  <si>
    <t>2016-08-02 14:28:06 MDT</t>
  </si>
  <si>
    <t>Q8: What does independent Black political power mean to you? Why is it important? #Vision4BlackLives  https://t.co/4LZoCo1y9p</t>
  </si>
  <si>
    <t>['https://pbs.twimg.com/media/Co4WPRZWcAElCPZ.jpg']</t>
  </si>
  <si>
    <t>https://twitter.com/Mvmnt4BlkLives/status/760572908368429056</t>
  </si>
  <si>
    <t>https://pbs.twimg.com/media/Co4WPRZWcAElCPZ.jpg</t>
  </si>
  <si>
    <t>2016-08-02 14:18:29 MDT</t>
  </si>
  <si>
    <t>Q7: What does community control look like to you, tangibly? #Vision4BlackLives  https://t.co/TxaeUiM8EG  https://t.co/Amw98ZEE7y</t>
  </si>
  <si>
    <t>['https://policy.m4bl.org/community-control/']</t>
  </si>
  <si>
    <t>['https://pbs.twimg.com/media/Co4WzpsWEAEGc4T.jpg']</t>
  </si>
  <si>
    <t>https://twitter.com/Mvmnt4BlkLives/status/760570486304768000</t>
  </si>
  <si>
    <t>https://pbs.twimg.com/media/Co4WzpsWEAEGc4T.jpg</t>
  </si>
  <si>
    <t>2016-08-02 14:02:39 MDT</t>
  </si>
  <si>
    <t>Q6: Invest-Divest. Budgets are moral documents. What do you want greater investments in? #Vision4BlackLives  https://t.co/Neu5mSwDyg</t>
  </si>
  <si>
    <t>['https://pbs.twimg.com/media/Co4TKn7W8AA562Z.jpg']</t>
  </si>
  <si>
    <t>https://twitter.com/Mvmnt4BlkLives/status/760566502890364929</t>
  </si>
  <si>
    <t>https://pbs.twimg.com/media/Co4TKn7W8AA562Z.jpg</t>
  </si>
  <si>
    <t>2016-08-02 13:49:47 MDT</t>
  </si>
  <si>
    <t>Q5: What does economic justice look like to you? #Vision4BlackLives  https://t.co/QBOyZKqobi  https://t.co/4sKrLDUAlM</t>
  </si>
  <si>
    <t>['http://bit.ly/2aOnKGi']</t>
  </si>
  <si>
    <t>['https://pbs.twimg.com/media/Co4QPhjWEAAFpFl.jpg']</t>
  </si>
  <si>
    <t>https://twitter.com/Mvmnt4BlkLives/status/760563265319690241</t>
  </si>
  <si>
    <t>https://pbs.twimg.com/media/Co4QPhjWEAAFpFl.jpg</t>
  </si>
  <si>
    <t>2016-08-02 13:43:33 MDT</t>
  </si>
  <si>
    <t>Say that again for the folks in the back!  https://t.co/mf9nJZe9Wv</t>
  </si>
  <si>
    <t>['https://twitter.com/montaguesimmons/status/760561421365063680']</t>
  </si>
  <si>
    <t>https://twitter.com/Mvmnt4BlkLives/status/760561695974645760</t>
  </si>
  <si>
    <t>https://twitter.com/montaguesimmons/status/760561421365063680</t>
  </si>
  <si>
    <t>2016-08-02 13:37:03 MDT</t>
  </si>
  <si>
    <t>Q4: Why are over 50 orgs &amp;amp; thousands of ppl calling for reparations? #Vision4BlackLives  https://t.co/6jprtarMKJ  https://t.co/Fawp2wCLIb</t>
  </si>
  <si>
    <t>['https://policy.m4bl.org/reparations/']</t>
  </si>
  <si>
    <t>['https://pbs.twimg.com/media/Co4MAZFWgAAJshf.jpg']</t>
  </si>
  <si>
    <t>https://twitter.com/Mvmnt4BlkLives/status/760560061617930240</t>
  </si>
  <si>
    <t>https://pbs.twimg.com/media/Co4MAZFWgAAJshf.jpg</t>
  </si>
  <si>
    <t>2016-08-02 13:25:12 MDT</t>
  </si>
  <si>
    <t>Q3: Is your work reflected in "End the War on Black People"? How? #Vision4BlackLives  https://t.co/yFk3G2I1Q8  https://t.co/1YYqJ0x4l5</t>
  </si>
  <si>
    <t>['https://policy.m4bl.org/end-war-on-black-people/']</t>
  </si>
  <si>
    <t>['https://pbs.twimg.com/media/Co4KKPRWEAEp1WF.jpg']</t>
  </si>
  <si>
    <t>https://twitter.com/Mvmnt4BlkLives/status/760557077144231936</t>
  </si>
  <si>
    <t>https://pbs.twimg.com/media/Co4KKPRWEAEp1WF.jpg</t>
  </si>
  <si>
    <t>2016-08-02 13:11:46 MDT</t>
  </si>
  <si>
    <t>Q2: What specific policies from #Vision4BlackLives are you most excited about, and why?  https://t.co/lA8N0tqFf3</t>
  </si>
  <si>
    <t>['https://policy.m4bl.org/platform/']</t>
  </si>
  <si>
    <t>https://twitter.com/Mvmnt4BlkLives/status/760553695679508480</t>
  </si>
  <si>
    <t>2016-08-02 13:05:58 MDT</t>
  </si>
  <si>
    <t>Q1: #Vision4BlackLives is a love document for Black people. How does the platform make you feel!?  https://t.co/NKLZt2SpJ2</t>
  </si>
  <si>
    <t>['https://pbs.twimg.com/media/Co4GOVuWYAAnzhM.png']</t>
  </si>
  <si>
    <t>https://twitter.com/Mvmnt4BlkLives/status/760552238645379073</t>
  </si>
  <si>
    <t>https://pbs.twimg.com/media/Co4GOVuWYAAnzhM.png</t>
  </si>
  <si>
    <t>2016-08-02 13:04:32 MDT</t>
  </si>
  <si>
    <t>We do this work bc we know that #SafetyIs not police &amp;amp; prisons, #SafetyIs strong communities. #Vision4BlackLives</t>
  </si>
  <si>
    <t>['safetyis', 'safetyis', 'vision4blacklives']</t>
  </si>
  <si>
    <t>https://twitter.com/Mvmnt4BlkLives/status/760551874907037697</t>
  </si>
  <si>
    <t>2016-08-02 13:03:19 MDT</t>
  </si>
  <si>
    <t>We #sayhername &amp;amp; remember we do this work so that we can live in a world where #KorrynGaines would be alive, &amp;amp; thriving #Vision4BlackLives</t>
  </si>
  <si>
    <t>['sayhername', 'korryngaines', 'vision4blacklives']</t>
  </si>
  <si>
    <t>https://twitter.com/Mvmnt4BlkLives/status/760551572791230465</t>
  </si>
  <si>
    <t>2016-08-02 13:03:03 MDT</t>
  </si>
  <si>
    <t>Her 5 year old son is now left to deal with a gunshot wound w/o his mother, because of police #KorrynGaines</t>
  </si>
  <si>
    <t>['korryngaines']</t>
  </si>
  <si>
    <t>https://twitter.com/Mvmnt4BlkLives/status/760551504621236228</t>
  </si>
  <si>
    <t>2016-08-02 13:02:45 MDT</t>
  </si>
  <si>
    <t>Last night, police in Baltimore violently murdered #KorrynGaines as she was holding her 5 year old son</t>
  </si>
  <si>
    <t>https://twitter.com/Mvmnt4BlkLives/status/760551428213604352</t>
  </si>
  <si>
    <t>2016-08-02 13:02:11 MDT</t>
  </si>
  <si>
    <t>Welcome to our #Vision4BlackLives twitter town hall!  https://t.co/izUxXybD4M</t>
  </si>
  <si>
    <t>['https://pbs.twimg.com/media/Co4EihdWYAEp7Hu.jpg']</t>
  </si>
  <si>
    <t>https://twitter.com/Mvmnt4BlkLives/status/760551287029137408</t>
  </si>
  <si>
    <t>https://pbs.twimg.com/media/Co4EihdWYAEp7Hu.jpg</t>
  </si>
  <si>
    <t>2016-08-02 12:52:01 MDT</t>
  </si>
  <si>
    <t>Our #Vision4BlackLives twitter downhill starts in less than 10 minutes. Join us!  https://t.co/n14D5g9LHo  https://t.co/Gr6UBn9eUY</t>
  </si>
  <si>
    <t>['http://policy.m4bl.org']</t>
  </si>
  <si>
    <t>['https://pbs.twimg.com/media/Co4C-GaXEAAu-8t.jpg']</t>
  </si>
  <si>
    <t>https://twitter.com/Mvmnt4BlkLives/status/760548725479641088</t>
  </si>
  <si>
    <t>https://pbs.twimg.com/media/Co4C-GaXEAAu-8t.jpg</t>
  </si>
  <si>
    <t>2016-08-01 18:35:00 MDT</t>
  </si>
  <si>
    <t>Have thoughts on #Vision4BlackLives? Join us for our twitter townhall tomorrow at 3pmET  https://t.co/n14D5g9LHo  https://t.co/lLuL21utzf</t>
  </si>
  <si>
    <t>['https://pbs.twimg.com/media/Co0GXsAXgAECiiK.jpg']</t>
  </si>
  <si>
    <t>https://twitter.com/Mvmnt4BlkLives/status/760272654314110977</t>
  </si>
  <si>
    <t>https://pbs.twimg.com/media/Co0GXsAXgAECiiK.jpg</t>
  </si>
  <si>
    <t>2016-08-01 09:18:21 MDT</t>
  </si>
  <si>
    <t>We seek radical transformation, not reactionary reform. #Vision4BlackLives  https://t.co/m44XNKUlof  https://t.co/lS5q0a1Qi6</t>
  </si>
  <si>
    <t>['https://policy.m4bl.org']</t>
  </si>
  <si>
    <t>['https://pbs.twimg.com/media/CoyIKOZWcAAn0yl.jpg', 'https://pbs.twimg.com/media/CoyIhPbWgAAeCTe.png']</t>
  </si>
  <si>
    <t>https://twitter.com/Mvmnt4BlkLives/status/760132567794319364</t>
  </si>
  <si>
    <t>https://pbs.twimg.com/media/CoyIKOZWcAAn0yl.jpg</t>
  </si>
  <si>
    <t>2016-08-01 09:05:34 MDT</t>
  </si>
  <si>
    <t>UNA VISI√ìN PARA LAS VIDAS NEGRAS: Demandas de pol√≠ticas p√∫blicas para el poder, libertad y justicia negras  https://t.co/hYKDForbEE</t>
  </si>
  <si>
    <t>es</t>
  </si>
  <si>
    <t>['https://policy.m4bl.org/m4blplatformspanish/']</t>
  </si>
  <si>
    <t>https://twitter.com/Mvmnt4BlkLives/status/760129353028145152</t>
  </si>
  <si>
    <t>2016-08-01 07:52:51 MDT</t>
  </si>
  <si>
    <t>Thousands of Black people from across the country have spoken. #Vision4BlackLives is here. SIGN ON:  https://t.co/m44XNKUlof</t>
  </si>
  <si>
    <t>https://twitter.com/Mvmnt4BlkLives/status/760111052839325696</t>
  </si>
  <si>
    <t>2016-07-27 12:11:09 MDT</t>
  </si>
  <si>
    <t>Black Joy. #m4bl  https://t.co/o4GynTgWKZ</t>
  </si>
  <si>
    <t>['m4bl']</t>
  </si>
  <si>
    <t>https://twitter.com/Mvmnt4BlkLives/status/758364116344004608</t>
  </si>
  <si>
    <t>https://pbs.twimg.com/ext_tw_video_thumb/758364044092907520/pu/img/7aKPI03FubDBnkB9.jpg</t>
  </si>
  <si>
    <t>2016-07-27 11:17:27 MDT</t>
  </si>
  <si>
    <t>At #m4bl, we always found time for Black joy. #ilovebeingblack  https://t.co/meMuBeVGPn</t>
  </si>
  <si>
    <t>['m4bl', 'ilovebeingblack']</t>
  </si>
  <si>
    <t>https://twitter.com/Mvmnt4BlkLives/status/758350602996948993</t>
  </si>
  <si>
    <t>https://pbs.twimg.com/ext_tw_video_thumb/758350504770560000/pu/img/DXw6yASE7TXigSRM.jpg</t>
  </si>
  <si>
    <t>2016-07-25 14:18:45 MDT</t>
  </si>
  <si>
    <t>At #m4bl, we found each other in the streets and Kendrick helped us affirm: we gon' be alright.  https://t.co/fW7nc8AS6S</t>
  </si>
  <si>
    <t>https://twitter.com/Mvmnt4BlkLives/status/757671449339584513</t>
  </si>
  <si>
    <t>https://pbs.twimg.com/ext_tw_video_thumb/757671407799197696/pu/img/zfcG4oshLguppDWn.jpg</t>
  </si>
  <si>
    <t>2016-07-25 13:05:46 MDT</t>
  </si>
  <si>
    <t>WATCH: One year ago, 2000 of us gathered in Cleveland for the #M4BL Convening to heal, plot and build.  https://t.co/lZCBUqjAW9</t>
  </si>
  <si>
    <t>['http://youtu.be/PcjQwDeW8kc']</t>
  </si>
  <si>
    <t>https://twitter.com/Mvmnt4BlkLives/status/757653085842006016</t>
  </si>
  <si>
    <t>2016-07-22 17:44:46 MDT</t>
  </si>
  <si>
    <t>WATCH: Powerful video contributions to #FreedomNow   https://t.co/hB6P4ml061</t>
  </si>
  <si>
    <t>['https://twitter.com/unitedblackout/status/756633226957815808']</t>
  </si>
  <si>
    <t>['freedomnow']</t>
  </si>
  <si>
    <t>https://twitter.com/Mvmnt4BlkLives/status/756636132671094784</t>
  </si>
  <si>
    <t>https://twitter.com/unitedblackout/status/756633226957815808</t>
  </si>
  <si>
    <t>2016-07-22 00:35:02 MDT</t>
  </si>
  <si>
    <t>This.   https://t.co/ZG7F9McNhv</t>
  </si>
  <si>
    <t>['https://twitter.com/taniappleseed/status/756373184463515648']</t>
  </si>
  <si>
    <t>https://twitter.com/Mvmnt4BlkLives/status/756376993688592384</t>
  </si>
  <si>
    <t>https://twitter.com/taniappleseed/status/756373184463515648</t>
  </si>
  <si>
    <t>2016-07-21 20:58:56 MDT</t>
  </si>
  <si>
    <t>Show Trump that you can't wedge a movement from its people. Take the pledge RIGHT NOW.  https://t.co/5DHHnWKP55  https://t.co/aymHxJdETd</t>
  </si>
  <si>
    <t>['http://action.movementforblacklives.org']</t>
  </si>
  <si>
    <t>['https://pbs.twimg.com/media/Cn7_ZRHWAAEOrCj.jpg']</t>
  </si>
  <si>
    <t>https://twitter.com/Mvmnt4BlkLives/status/756322609986433024</t>
  </si>
  <si>
    <t>https://pbs.twimg.com/media/Cn7_ZRHWAAEOrCj.jpg</t>
  </si>
  <si>
    <t>2016-07-21 20:56:17 MDT</t>
  </si>
  <si>
    <t>Tonight, Donald Trump is openly attacking our movement in his most important speech yet.</t>
  </si>
  <si>
    <t>https://twitter.com/Mvmnt4BlkLives/status/756321942429429760</t>
  </si>
  <si>
    <t>2016-07-21 18:29:24 MDT</t>
  </si>
  <si>
    <t>#FreedomNow because we hold each other up in the face of repression.  https://t.co/prb5tK3PvO  https://t.co/uztyYlOeVv</t>
  </si>
  <si>
    <t>['https://medium.com/@movement4blacklives/freedomnow-eyes-on-the-prize-96e8b9185f6c#---290-607.t93nr4e0a']</t>
  </si>
  <si>
    <t>['https://pbs.twimg.com/media/Cn7dLZ5W8AE4deR.jpg']</t>
  </si>
  <si>
    <t>https://twitter.com/Mvmnt4BlkLives/status/756284979127193601</t>
  </si>
  <si>
    <t>https://pbs.twimg.com/media/Cn7dLZ5W8AE4deR.jpg</t>
  </si>
  <si>
    <t>2016-07-21 18:25:35 MDT</t>
  </si>
  <si>
    <t>This is what our movement is made of. Read more:  https://t.co/OPj5YqNt6c  https://t.co/uZ9BdXrTrR</t>
  </si>
  <si>
    <t>['https://medium.com/@movement4blacklives/freedomnow-eyes-on-the-prize-96e8b9185f6c#---0-289.rr5igr882']</t>
  </si>
  <si>
    <t>['https://pbs.twimg.com/media/Cn7cTavW8AE4U0f.jpg']</t>
  </si>
  <si>
    <t>https://twitter.com/Mvmnt4BlkLives/status/756284017004187650</t>
  </si>
  <si>
    <t>https://pbs.twimg.com/media/Cn7cTavW8AE4U0f.jpg</t>
  </si>
  <si>
    <t>2016-07-21 16:35:17 MDT</t>
  </si>
  <si>
    <t>Durham!  https://t.co/ixf3kIE9Jy</t>
  </si>
  <si>
    <t>in</t>
  </si>
  <si>
    <t>['https://twitter.com/drmbeyondpolice/status/756256046906241024']</t>
  </si>
  <si>
    <t>https://twitter.com/Mvmnt4BlkLives/status/756256257523257345</t>
  </si>
  <si>
    <t>https://twitter.com/drmbeyondpolice/status/756256046906241024</t>
  </si>
  <si>
    <t>2016-07-21 08:11:01 MDT</t>
  </si>
  <si>
    <t>Wow. There are over 80 actions planned in 5 countries today. #FreedomNow  https://t.co/DNWuH2TdNA</t>
  </si>
  <si>
    <t>['https://pbs.twimg.com/media/Cn5PoxhXEAAvSaw.jpg']</t>
  </si>
  <si>
    <t>https://twitter.com/Mvmnt4BlkLives/status/756129358377578496</t>
  </si>
  <si>
    <t>https://pbs.twimg.com/media/Cn5PoxhXEAAvSaw.jpg</t>
  </si>
  <si>
    <t>2016-07-21 07:58:18 MDT</t>
  </si>
  <si>
    <t>Commuting into NYC today? #FreedomNow   https://t.co/o5mr3W3fkP</t>
  </si>
  <si>
    <t>['https://twitter.com/surjnyc/status/756112540611047424']</t>
  </si>
  <si>
    <t>https://twitter.com/Mvmnt4BlkLives/status/756126156273901568</t>
  </si>
  <si>
    <t>https://twitter.com/surjnyc/status/756112540611047424</t>
  </si>
  <si>
    <t>2016-07-21 07:56:59 MDT</t>
  </si>
  <si>
    <t>#FreedomNow means divesting from broken policing systems. And investing in our communities. It's time.  https://t.co/QMh9SXZFgA</t>
  </si>
  <si>
    <t>['https://pbs.twimg.com/media/Cn5Ma6aW8AACm4O.jpg']</t>
  </si>
  <si>
    <t>https://twitter.com/Mvmnt4BlkLives/status/756125824865239041</t>
  </si>
  <si>
    <t>https://pbs.twimg.com/media/Cn5Ma6aW8AACm4O.jpg</t>
  </si>
  <si>
    <t>2016-07-21 07:53:33 MDT</t>
  </si>
  <si>
    <t>Early #FreedomNow action from some dedicated accomplices.   https://t.co/WKxXuovjVy</t>
  </si>
  <si>
    <t>['https://twitter.com/stacylanyon/status/756109978507808769']</t>
  </si>
  <si>
    <t>https://twitter.com/Mvmnt4BlkLives/status/756124962809901056</t>
  </si>
  <si>
    <t>https://twitter.com/stacylanyon/status/756109978507808769</t>
  </si>
  <si>
    <t>2016-07-21 07:46:14 MDT</t>
  </si>
  <si>
    <t>Welcome to #FreedomNow. Let's ride.  https://t.co/rxoqS2ec2e</t>
  </si>
  <si>
    <t>['https://pbs.twimg.com/media/Cn5J8jaXEAAK1Dx.jpg']</t>
  </si>
  <si>
    <t>https://twitter.com/Mvmnt4BlkLives/status/756123118058569728</t>
  </si>
  <si>
    <t>https://pbs.twimg.com/media/Cn5J8jaXEAAK1Dx.jpg</t>
  </si>
  <si>
    <t>2016-07-20 19:17:00 MDT</t>
  </si>
  <si>
    <t>NYC: Organizers arrested at today's #FreedomNow action are being arraigned TONIGHT. Pack the court! 100 Centre St. 10:15PM</t>
  </si>
  <si>
    <t>https://twitter.com/Mvmnt4BlkLives/status/755934568566382592</t>
  </si>
  <si>
    <t>2016-07-20 16:44:03 MDT</t>
  </si>
  <si>
    <t>We're still going.   Folks have shut down the Detroit Police Department's 3rd precinct. #FreedomNow   https://t.co/neaM5W1VMW</t>
  </si>
  <si>
    <t>['https://twitter.com/BYP_100/status/755894892472262656']</t>
  </si>
  <si>
    <t>https://twitter.com/Mvmnt4BlkLives/status/755896077530886145</t>
  </si>
  <si>
    <t>2016-07-20 16:36:51 MDT</t>
  </si>
  <si>
    <t>We support the right of all workers to organize. But, police unions protect cops who kill and maim. They must stand alone. #FreedomNow</t>
  </si>
  <si>
    <t>https://twitter.com/Mvmnt4BlkLives/status/755894265268604928</t>
  </si>
  <si>
    <t>2016-07-20 16:32:51 MDT</t>
  </si>
  <si>
    <t>We've shut down police unions across the country today because they continue to block efforts to end police violence. #FreedomNow</t>
  </si>
  <si>
    <t>https://twitter.com/Mvmnt4BlkLives/status/755893258828582912</t>
  </si>
  <si>
    <t>2016-07-20 15:58:40 MDT</t>
  </si>
  <si>
    <t>BREAKING: @BYP_100 has locked down the notorious Homan Square black site in Chicago. #FreedomNow   https://t.co/y4FOI4lBIZ</t>
  </si>
  <si>
    <t>[{'screen_name': 'byp_100', 'name': 'byp_100', 'id': '1268399351124156417'}]</t>
  </si>
  <si>
    <t>['https://twitter.com/charlenecac/status/755882325947416581']</t>
  </si>
  <si>
    <t>https://twitter.com/Mvmnt4BlkLives/status/755884657502281729</t>
  </si>
  <si>
    <t>https://twitter.com/charlenecac/status/755882325947416581</t>
  </si>
  <si>
    <t>2016-07-20 15:23:16 MDT</t>
  </si>
  <si>
    <t>And another one. The Oakland police union HQ has now shut been shut down! #FreedomNow   https://t.co/Z4IUsqXZIu</t>
  </si>
  <si>
    <t>['https://twitter.com/iamtraceyc/status/755871609202749440']</t>
  </si>
  <si>
    <t>https://twitter.com/Mvmnt4BlkLives/status/755875746522996736</t>
  </si>
  <si>
    <t>https://twitter.com/iamtraceyc/status/755871609202749440</t>
  </si>
  <si>
    <t>2016-07-20 11:30:48 MDT</t>
  </si>
  <si>
    <t>The team in DC has shut down the national HQ of the Fraternal Order of Police for 6+ hours. Amazing.  https://t.co/XKvHaukAIz</t>
  </si>
  <si>
    <t>['https://twitter.com/BYP_100/status/755791635343171586']</t>
  </si>
  <si>
    <t>https://twitter.com/Mvmnt4BlkLives/status/755817246170214401</t>
  </si>
  <si>
    <t>https://twitter.com/BYP_100/status/755791635343171586</t>
  </si>
  <si>
    <t>2016-07-20 09:09:16 MDT</t>
  </si>
  <si>
    <t>Ten were arrested at #FreedomNow action in NYC. Take a second and drop 5 bucks in their bail fund:  https://t.co/SB8XVD8eDB</t>
  </si>
  <si>
    <t>['http://bit.ly/2ac8PlP']</t>
  </si>
  <si>
    <t>https://twitter.com/Mvmnt4BlkLives/status/755781627754807296</t>
  </si>
  <si>
    <t>2016-07-20 07:04:43 MDT</t>
  </si>
  <si>
    <t>Second surprise of the day for early #FreedomNow actions. NY Police Union HQ is shut down.  https://t.co/lPhqc8NDhe</t>
  </si>
  <si>
    <t>['https://twitter.com/BYP_100/status/755749545783488512']</t>
  </si>
  <si>
    <t>https://twitter.com/Mvmnt4BlkLives/status/755750284970848256</t>
  </si>
  <si>
    <t>https://twitter.com/BYP_100/status/755749545783488512</t>
  </si>
  <si>
    <t>2016-07-20 05:11:04 MDT</t>
  </si>
  <si>
    <t>Surprise! DC is kicking off #FreedomNow actions by shutting down the fraternal order of police.   https://t.co/OI4cDjx7EV</t>
  </si>
  <si>
    <t>['https://twitter.com/BYP_100/status/755720678486204416']</t>
  </si>
  <si>
    <t>https://twitter.com/Mvmnt4BlkLives/status/755721682229334016</t>
  </si>
  <si>
    <t>https://twitter.com/BYP_100/status/755720678486204416</t>
  </si>
  <si>
    <t>2016-07-19 12:02:34 MDT</t>
  </si>
  <si>
    <t>Global call to action 7.21 Plan one in your town today.  TXT FREE to 90975 visit  https://t.co/KkZQZeD2hO #FreedomNow  https://t.co/TptSigOD8x</t>
  </si>
  <si>
    <t>['http://bit.ly/freesite76']</t>
  </si>
  <si>
    <t>['https://pbs.twimg.com/media/CnvwtwpUEAAmUYk.png']</t>
  </si>
  <si>
    <t>https://twitter.com/Mvmnt4BlkLives/status/755462853360881664</t>
  </si>
  <si>
    <t>https://pbs.twimg.com/media/CnvwtwpUEAAmUYk.png</t>
  </si>
  <si>
    <t>2016-07-18 20:14:29 MDT</t>
  </si>
  <si>
    <t>Join the national planning call for #FreedomNow Actions Tomm 7.19 @ 9pmET Register @  https://t.co/dzThIDBncY #M4BL  https://t.co/aQHaIkRWYm</t>
  </si>
  <si>
    <t>['http://bit.ly/fncall345']</t>
  </si>
  <si>
    <t>['https://pbs.twimg.com/media/CnsX_TjUsAAXAXg.jpg']</t>
  </si>
  <si>
    <t>['freedomnow', 'm4bl']</t>
  </si>
  <si>
    <t>https://twitter.com/Mvmnt4BlkLives/status/755224259387994112</t>
  </si>
  <si>
    <t>https://pbs.twimg.com/media/CnsX_TjUsAAXAXg.jpg</t>
  </si>
  <si>
    <t>2016-07-16 11:05:19 MDT</t>
  </si>
  <si>
    <t>The Movement for Black Lives have called for action everywhere Thur 7.21.  Join us #FreedomNow #M4BL  https://t.co/uV9p4fbTOX</t>
  </si>
  <si>
    <t>['http://bit.ly/fbfreedom777']</t>
  </si>
  <si>
    <t>https://twitter.com/Mvmnt4BlkLives/status/754361280987860993</t>
  </si>
  <si>
    <t>2016-07-14 13:55:40 MDT</t>
  </si>
  <si>
    <t>Over 100k people have taken the #M4BLPledge, including thousands of @ColorOfChange and @MoveOn members.  https://t.co/Ejx7bPXwdj</t>
  </si>
  <si>
    <t>[{'screen_name': 'colorofchange', 'name': 'colorofchange', 'id': '27793335'}, {'screen_name': 'moveon', 'name': 'moveon', 'id': '26657119'}]</t>
  </si>
  <si>
    <t>['https://pbs.twimg.com/media/CnWbY-xWIAAS8Ea.jpg']</t>
  </si>
  <si>
    <t>['m4blpledge']</t>
  </si>
  <si>
    <t>https://twitter.com/Mvmnt4BlkLives/status/753679375527243776</t>
  </si>
  <si>
    <t>https://pbs.twimg.com/media/CnWbY-xWIAAS8Ea.jpg</t>
  </si>
  <si>
    <t>2016-07-13 19:27:24 MDT</t>
  </si>
  <si>
    <t>@maryb_adams we may be way over-capacity on the line. we're trying to work it out!</t>
  </si>
  <si>
    <t>https://twitter.com/Mvmnt4BlkLives/status/753400472787124224</t>
  </si>
  <si>
    <t>[{'screen_name': 'maryb_adams', 'name': 'Mary Adams', 'id': '377035683'}]</t>
  </si>
  <si>
    <t>2016-07-13 19:22:44 MDT</t>
  </si>
  <si>
    <t>Hundreds on our #freedomnow call hearing reports from organizers in Baton Rouge, Minneapolis, Asheville &amp;amp; Dallas.  https://t.co/Ul391YuRQ2</t>
  </si>
  <si>
    <t>['https://twitter.com/mvmt4bl/status/753302418088038404']</t>
  </si>
  <si>
    <t>https://twitter.com/Mvmnt4BlkLives/status/753399296133885952</t>
  </si>
  <si>
    <t>https://twitter.com/mvmt4bl/status/753302418088038404</t>
  </si>
  <si>
    <t>2016-07-13 19:03:24 MDT</t>
  </si>
  <si>
    <t>Over 800 people have registered for the National Action Call starting NOW.  https://t.co/Ul391YuRQ2</t>
  </si>
  <si>
    <t>https://twitter.com/Mvmnt4BlkLives/status/753394429608726530</t>
  </si>
  <si>
    <t>2016-07-13 12:57:46 MDT</t>
  </si>
  <si>
    <t>Join National Action Call Tonight 9PM ET.  All hands on deck for freedom!  https://t.co/hequAQoBK1 #FreedomNow #M4BL  https://t.co/ex1NrTTpGR</t>
  </si>
  <si>
    <t>['http://bit.ly/mblfree616']</t>
  </si>
  <si>
    <t>['https://pbs.twimg.com/media/CnREOxAVIAENVPT.jpg']</t>
  </si>
  <si>
    <t>https://twitter.com/Mvmnt4BlkLives/status/753302418088038404</t>
  </si>
  <si>
    <t>https://pbs.twimg.com/media/CnREOxAVIAENVPT.jpg</t>
  </si>
  <si>
    <t>2016-07-12 11:40:27 MDT</t>
  </si>
  <si>
    <t>In just one day, 25k people signed the #M4BLPledge to stand with our movement. Have you?  https://t.co/LagzDJdx8l  https://t.co/4nRkEMWdzM</t>
  </si>
  <si>
    <t>['http://bit.ly/m4blpledge']</t>
  </si>
  <si>
    <t>['https://pbs.twimg.com/media/CnLpQ6LW8AEPl6p.jpg']</t>
  </si>
  <si>
    <t>https://twitter.com/Mvmnt4BlkLives/status/752920572456235008</t>
  </si>
  <si>
    <t>https://pbs.twimg.com/media/CnLpQ6LW8AEPl6p.jpg</t>
  </si>
  <si>
    <t>2016-07-11 16:26:47 MDT</t>
  </si>
  <si>
    <t>This is incredible. Love from our homies in South Africa!  https://t.co/rxWEhNbQNz</t>
  </si>
  <si>
    <t>['https://twitter.com/feesmustfallwc/status/752510688233398272']</t>
  </si>
  <si>
    <t>https://twitter.com/Mvmnt4BlkLives/status/752630241839968256</t>
  </si>
  <si>
    <t>2016-07-11 14:09:10 MDT</t>
  </si>
  <si>
    <t>Y'all. Over 11,000 have signed our pledge to stand up for justice and reject fear. Amazing. #M4BLPledge  https://t.co/LagzDJdx8l</t>
  </si>
  <si>
    <t>https://twitter.com/Mvmnt4BlkLives/status/752595611401224192</t>
  </si>
  <si>
    <t>2016-07-11 10:40:44 MDT</t>
  </si>
  <si>
    <t>Thank you, @AVAETC   https://t.co/Btn8U05obC</t>
  </si>
  <si>
    <t>['https://twitter.com/avaetc/status/752535117227143169']</t>
  </si>
  <si>
    <t>https://twitter.com/Mvmnt4BlkLives/status/752543154461634560</t>
  </si>
  <si>
    <t>https://twitter.com/avaetc/status/752535117227143169</t>
  </si>
  <si>
    <t>2016-07-11 10:40:32 MDT</t>
  </si>
  <si>
    <t>Thank you, @shondarhimes   https://t.co/ueC26vboTu</t>
  </si>
  <si>
    <t>[{'screen_name': 'shondarhimes', 'name': 'shonda rhimes', 'id': '17565514'}]</t>
  </si>
  <si>
    <t>['https://twitter.com/shondarhimes/status/752538161725648896']</t>
  </si>
  <si>
    <t>https://twitter.com/Mvmnt4BlkLives/status/752543105195311108</t>
  </si>
  <si>
    <t>https://twitter.com/shondarhimes/status/752538161725648896</t>
  </si>
  <si>
    <t>2016-07-11 10:40:20 MDT</t>
  </si>
  <si>
    <t>Thank you, @iJesseWilliams   https://t.co/Su598IbOjw</t>
  </si>
  <si>
    <t>[{'screen_name': 'ijessewilliams', 'name': 'jesse williams.', 'id': '30602016'}]</t>
  </si>
  <si>
    <t>['https://twitter.com/ijessewilliams/status/752521521654927360']</t>
  </si>
  <si>
    <t>https://twitter.com/Mvmnt4BlkLives/status/752543054536605696</t>
  </si>
  <si>
    <t>https://twitter.com/ijessewilliams/status/752521521654927360</t>
  </si>
  <si>
    <t>2016-07-11 07:55:57 MDT</t>
  </si>
  <si>
    <t>Every generation is called 2 define itself.  This is our generation's calling. Take the pledge.  https://t.co/LagzDIVVJL #M4BLPledge</t>
  </si>
  <si>
    <t>https://twitter.com/Mvmnt4BlkLives/status/752501684388007937</t>
  </si>
  <si>
    <t>vision4blacklives</t>
  </si>
  <si>
    <t>safetyis</t>
  </si>
  <si>
    <t>sayhername</t>
  </si>
  <si>
    <t>korryngaines</t>
  </si>
  <si>
    <t>m4bl</t>
  </si>
  <si>
    <t>ilovebeingblack</t>
  </si>
  <si>
    <t>freedomnow</t>
  </si>
  <si>
    <t>m4blpledge</t>
  </si>
  <si>
    <t>Tweet</t>
  </si>
  <si>
    <t>Link</t>
  </si>
  <si>
    <t>keywords</t>
  </si>
  <si>
    <t>people/groups/movements</t>
  </si>
  <si>
    <t>policy document</t>
  </si>
  <si>
    <t>event promotion</t>
  </si>
  <si>
    <t>supporting a cause</t>
  </si>
  <si>
    <t>survey chat</t>
  </si>
  <si>
    <t>police violence incident</t>
  </si>
  <si>
    <t>Korryn Gaines</t>
  </si>
  <si>
    <t>mentioning an individual</t>
  </si>
  <si>
    <t>Kendrick Lamar</t>
  </si>
  <si>
    <t>event anniversary</t>
  </si>
  <si>
    <t>2015 M4BL Gathering</t>
  </si>
  <si>
    <t>being supported</t>
  </si>
  <si>
    <t>call to action</t>
  </si>
  <si>
    <t>Donald Trump</t>
  </si>
  <si>
    <t>event reporting</t>
  </si>
  <si>
    <t>responding</t>
  </si>
  <si>
    <t>Shonda Rhimes</t>
  </si>
  <si>
    <t>Jesse Williams</t>
  </si>
  <si>
    <t>Ava DuVernay</t>
  </si>
  <si>
    <t>org promotion</t>
  </si>
  <si>
    <t>FreedomNow</t>
  </si>
  <si>
    <t>length</t>
  </si>
  <si>
    <t>mean</t>
  </si>
  <si>
    <t>min</t>
  </si>
  <si>
    <t>max</t>
  </si>
  <si>
    <t>supporting an organization</t>
  </si>
  <si>
    <t>praising an individual</t>
  </si>
  <si>
    <t>Week No.</t>
  </si>
  <si>
    <t>Date</t>
  </si>
  <si>
    <t>Week 29</t>
  </si>
  <si>
    <t>Week 30</t>
  </si>
  <si>
    <t>Week 31</t>
  </si>
  <si>
    <t>Week 32</t>
  </si>
  <si>
    <t>Week 33</t>
  </si>
  <si>
    <t>Week 34</t>
  </si>
  <si>
    <t>Week 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</si>
</sst>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'tweets by week'!$D$2:$D$8</c:f>
              <c:strCache>
                <c:ptCount val="7"/>
                <c:pt idx="0">
                  <c:v>Week 29</c:v>
                </c:pt>
                <c:pt idx="1">
                  <c:v>Week 30</c:v>
                </c:pt>
                <c:pt idx="2">
                  <c:v>Week 31</c:v>
                </c:pt>
                <c:pt idx="3">
                  <c:v>Week 32</c:v>
                </c:pt>
                <c:pt idx="4">
                  <c:v>Week 33</c:v>
                </c:pt>
                <c:pt idx="5">
                  <c:v>Week 34</c:v>
                </c:pt>
                <c:pt idx="6">
                  <c:v>Week 35</c:v>
                </c:pt>
              </c:strCache>
            </c:strRef>
          </c:cat>
          <c:val>
            <c:numRef>
              <c:f>'tweets by week'!$E$2:$E$8</c:f>
              <c:numCache>
                <c:formatCode>General</c:formatCode>
                <c:ptCount val="7"/>
                <c:pt idx="0">
                  <c:v>13</c:v>
                </c:pt>
                <c:pt idx="1">
                  <c:v>24</c:v>
                </c:pt>
                <c:pt idx="2">
                  <c:v>4</c:v>
                </c:pt>
                <c:pt idx="3">
                  <c:v>26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A-F846-BA2C-0893B1EA6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0257807"/>
        <c:axId val="2061964783"/>
      </c:barChart>
      <c:catAx>
        <c:axId val="2090257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64783"/>
        <c:crosses val="autoZero"/>
        <c:auto val="1"/>
        <c:lblAlgn val="ctr"/>
        <c:lblOffset val="100"/>
        <c:noMultiLvlLbl val="0"/>
      </c:catAx>
      <c:valAx>
        <c:axId val="206196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257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244230</xdr:colOff>
      <xdr:row>6</xdr:row>
      <xdr:rowOff>127000</xdr:rowOff>
    </xdr:from>
    <xdr:to>
      <xdr:col>19</xdr:col>
      <xdr:colOff>488462</xdr:colOff>
      <xdr:row>37</xdr:row>
      <xdr:rowOff>87923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3AAB6C4-357B-8E44-901B-D1B279059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4blfeed" connectionId="1" xr16:uid="{7FDD155F-8002-3C46-A189-9105B7299FC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3B63E-630D-AF4A-8834-E91568CAD7DF}">
  <dimension ref="A1:AJ70"/>
  <sheetViews>
    <sheetView topLeftCell="G1" zoomScale="130" zoomScaleNormal="130" workbookViewId="0">
      <pane ySplit="1" topLeftCell="A28" activePane="bottomLeft" state="frozen"/>
      <selection activeCell="K1" sqref="K1"/>
      <selection pane="bottomLeft" activeCell="K60" sqref="K60"/>
    </sheetView>
  </sheetViews>
  <sheetFormatPr baseColWidth="10" defaultRowHeight="16" x14ac:dyDescent="0.2"/>
  <cols>
    <col min="1" max="1" width="12.1640625" bestFit="1" customWidth="1"/>
    <col min="2" max="2" width="14" bestFit="1" customWidth="1"/>
    <col min="3" max="3" width="22.6640625" bestFit="1" customWidth="1"/>
    <col min="4" max="4" width="7.83203125" bestFit="1" customWidth="1"/>
    <col min="5" max="5" width="8.1640625" bestFit="1" customWidth="1"/>
    <col min="6" max="6" width="8.83203125" bestFit="1" customWidth="1"/>
    <col min="7" max="7" width="11.1640625" bestFit="1" customWidth="1"/>
    <col min="8" max="8" width="14" bestFit="1" customWidth="1"/>
    <col min="9" max="9" width="21" bestFit="1" customWidth="1"/>
    <col min="10" max="10" width="5.5" bestFit="1" customWidth="1"/>
    <col min="11" max="11" width="80.6640625" bestFit="1" customWidth="1"/>
    <col min="12" max="12" width="8.6640625" bestFit="1" customWidth="1"/>
    <col min="13" max="15" width="80.6640625" bestFit="1" customWidth="1"/>
    <col min="16" max="16" width="12.1640625" bestFit="1" customWidth="1"/>
    <col min="17" max="17" width="14" bestFit="1" customWidth="1"/>
    <col min="18" max="18" width="10.33203125" bestFit="1" customWidth="1"/>
    <col min="19" max="19" width="42.33203125" bestFit="1" customWidth="1"/>
    <col min="20" max="20" width="8.33203125" bestFit="1" customWidth="1"/>
    <col min="21" max="21" width="57.33203125" bestFit="1" customWidth="1"/>
    <col min="22" max="22" width="7.6640625" bestFit="1" customWidth="1"/>
    <col min="23" max="23" width="60" bestFit="1" customWidth="1"/>
    <col min="24" max="24" width="5.5" bestFit="1" customWidth="1"/>
    <col min="25" max="25" width="80.6640625" bestFit="1" customWidth="1"/>
    <col min="26" max="26" width="4.83203125" bestFit="1" customWidth="1"/>
    <col min="27" max="27" width="4.1640625" bestFit="1" customWidth="1"/>
    <col min="28" max="28" width="6.5" bestFit="1" customWidth="1"/>
    <col min="29" max="29" width="9.5" bestFit="1" customWidth="1"/>
    <col min="30" max="30" width="7" bestFit="1" customWidth="1"/>
    <col min="31" max="31" width="10.1640625" bestFit="1" customWidth="1"/>
    <col min="32" max="32" width="64.6640625" bestFit="1" customWidth="1"/>
    <col min="33" max="33" width="12.33203125" bestFit="1" customWidth="1"/>
    <col min="34" max="34" width="8.5" bestFit="1" customWidth="1"/>
    <col min="35" max="35" width="8.6640625" bestFit="1" customWidth="1"/>
    <col min="36" max="36" width="9.83203125" bestFit="1" customWidth="1"/>
  </cols>
  <sheetData>
    <row r="1" spans="1:36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</row>
    <row r="2" spans="1:36" x14ac:dyDescent="0.2">
      <c r="A2">
        <v>7.6928381810055898E+17</v>
      </c>
      <c r="B2">
        <v>7.6928381810055898E+17</v>
      </c>
      <c r="C2" t="s">
        <v>36</v>
      </c>
      <c r="D2" s="1">
        <v>42608</v>
      </c>
      <c r="E2" s="2">
        <v>0.64038194444444441</v>
      </c>
      <c r="F2">
        <v>-700</v>
      </c>
      <c r="G2">
        <v>3186878430</v>
      </c>
      <c r="H2" t="s">
        <v>37</v>
      </c>
      <c r="I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41</v>
      </c>
      <c r="P2">
        <v>2</v>
      </c>
      <c r="Q2">
        <v>25</v>
      </c>
      <c r="R2">
        <v>26</v>
      </c>
      <c r="S2" t="s">
        <v>43</v>
      </c>
      <c r="T2" t="s">
        <v>41</v>
      </c>
      <c r="U2" t="s">
        <v>44</v>
      </c>
      <c r="V2" t="b">
        <v>0</v>
      </c>
      <c r="X2">
        <v>0</v>
      </c>
      <c r="AF2" t="s">
        <v>41</v>
      </c>
    </row>
    <row r="3" spans="1:36" x14ac:dyDescent="0.2">
      <c r="A3">
        <v>7.65574660784128E+17</v>
      </c>
      <c r="B3">
        <v>7.65574660784128E+17</v>
      </c>
      <c r="C3" t="s">
        <v>45</v>
      </c>
      <c r="D3" s="1">
        <v>42598</v>
      </c>
      <c r="E3" s="2">
        <v>0.40505787037037039</v>
      </c>
      <c r="F3">
        <v>-700</v>
      </c>
      <c r="G3">
        <v>3186878430</v>
      </c>
      <c r="H3" t="s">
        <v>37</v>
      </c>
      <c r="I3" t="s">
        <v>38</v>
      </c>
      <c r="K3" t="s">
        <v>46</v>
      </c>
      <c r="L3" t="s">
        <v>40</v>
      </c>
      <c r="M3" t="s">
        <v>41</v>
      </c>
      <c r="N3" t="s">
        <v>47</v>
      </c>
      <c r="O3" t="s">
        <v>48</v>
      </c>
      <c r="P3">
        <v>10</v>
      </c>
      <c r="Q3">
        <v>51</v>
      </c>
      <c r="R3">
        <v>36</v>
      </c>
      <c r="S3" t="s">
        <v>43</v>
      </c>
      <c r="T3" t="s">
        <v>41</v>
      </c>
      <c r="U3" t="s">
        <v>49</v>
      </c>
      <c r="V3" t="b">
        <v>0</v>
      </c>
      <c r="X3">
        <v>1</v>
      </c>
      <c r="Y3" t="s">
        <v>50</v>
      </c>
      <c r="AF3" t="s">
        <v>41</v>
      </c>
    </row>
    <row r="4" spans="1:36" x14ac:dyDescent="0.2">
      <c r="A4">
        <v>7.6103042746526502E+17</v>
      </c>
      <c r="B4">
        <v>7.6103042746526502E+17</v>
      </c>
      <c r="C4" t="s">
        <v>51</v>
      </c>
      <c r="D4" s="1">
        <v>42585</v>
      </c>
      <c r="E4" s="2">
        <v>0.8653587962962962</v>
      </c>
      <c r="F4">
        <v>-700</v>
      </c>
      <c r="G4">
        <v>3186878430</v>
      </c>
      <c r="H4" t="s">
        <v>37</v>
      </c>
      <c r="I4" t="s">
        <v>38</v>
      </c>
      <c r="K4" t="s">
        <v>52</v>
      </c>
      <c r="L4" t="s">
        <v>40</v>
      </c>
      <c r="M4" t="s">
        <v>41</v>
      </c>
      <c r="N4" t="s">
        <v>41</v>
      </c>
      <c r="O4" t="s">
        <v>41</v>
      </c>
      <c r="P4">
        <v>3</v>
      </c>
      <c r="Q4">
        <v>23</v>
      </c>
      <c r="R4">
        <v>45</v>
      </c>
      <c r="S4" t="s">
        <v>43</v>
      </c>
      <c r="T4" t="s">
        <v>41</v>
      </c>
      <c r="U4" t="s">
        <v>53</v>
      </c>
      <c r="V4" t="b">
        <v>0</v>
      </c>
      <c r="X4">
        <v>0</v>
      </c>
      <c r="AF4" t="s">
        <v>41</v>
      </c>
    </row>
    <row r="5" spans="1:36" x14ac:dyDescent="0.2">
      <c r="A5">
        <v>7.6090844838094797E+17</v>
      </c>
      <c r="B5">
        <v>7.6090844838094797E+17</v>
      </c>
      <c r="C5" t="s">
        <v>54</v>
      </c>
      <c r="D5" s="1">
        <v>42585</v>
      </c>
      <c r="E5" s="2">
        <v>0.52876157407407409</v>
      </c>
      <c r="F5">
        <v>-700</v>
      </c>
      <c r="G5">
        <v>3186878430</v>
      </c>
      <c r="H5" t="s">
        <v>37</v>
      </c>
      <c r="I5" t="s">
        <v>38</v>
      </c>
      <c r="K5" t="s">
        <v>55</v>
      </c>
      <c r="L5" t="s">
        <v>40</v>
      </c>
      <c r="M5" t="s">
        <v>41</v>
      </c>
      <c r="N5" t="s">
        <v>56</v>
      </c>
      <c r="O5" t="s">
        <v>41</v>
      </c>
      <c r="P5">
        <v>1</v>
      </c>
      <c r="Q5">
        <v>20</v>
      </c>
      <c r="R5">
        <v>11</v>
      </c>
      <c r="S5" t="s">
        <v>43</v>
      </c>
      <c r="T5" t="s">
        <v>41</v>
      </c>
      <c r="U5" t="s">
        <v>57</v>
      </c>
      <c r="V5" t="b">
        <v>0</v>
      </c>
      <c r="X5">
        <v>0</v>
      </c>
      <c r="AF5" t="s">
        <v>41</v>
      </c>
    </row>
    <row r="6" spans="1:36" x14ac:dyDescent="0.2">
      <c r="A6">
        <v>7.6057878135459405E+17</v>
      </c>
      <c r="B6">
        <v>7.6057878135459405E+17</v>
      </c>
      <c r="C6" t="s">
        <v>58</v>
      </c>
      <c r="D6" s="1">
        <v>42584</v>
      </c>
      <c r="E6" s="2">
        <v>0.61906249999999996</v>
      </c>
      <c r="F6">
        <v>-700</v>
      </c>
      <c r="G6">
        <v>3186878430</v>
      </c>
      <c r="H6" t="s">
        <v>37</v>
      </c>
      <c r="I6" t="s">
        <v>38</v>
      </c>
      <c r="K6" t="s">
        <v>59</v>
      </c>
      <c r="L6" t="s">
        <v>40</v>
      </c>
      <c r="M6" t="s">
        <v>41</v>
      </c>
      <c r="N6" t="s">
        <v>41</v>
      </c>
      <c r="O6" t="s">
        <v>60</v>
      </c>
      <c r="P6">
        <v>4</v>
      </c>
      <c r="Q6">
        <v>38</v>
      </c>
      <c r="R6">
        <v>61</v>
      </c>
      <c r="S6" t="s">
        <v>43</v>
      </c>
      <c r="T6" t="s">
        <v>41</v>
      </c>
      <c r="U6" t="s">
        <v>61</v>
      </c>
      <c r="V6" t="b">
        <v>0</v>
      </c>
      <c r="X6">
        <v>1</v>
      </c>
      <c r="Y6" t="s">
        <v>62</v>
      </c>
      <c r="AF6" t="s">
        <v>41</v>
      </c>
    </row>
    <row r="7" spans="1:36" x14ac:dyDescent="0.2">
      <c r="A7">
        <v>7.6057808671068096E+17</v>
      </c>
      <c r="B7">
        <v>7.6057808671068096E+17</v>
      </c>
      <c r="C7" t="s">
        <v>63</v>
      </c>
      <c r="D7" s="1">
        <v>42584</v>
      </c>
      <c r="E7" s="2">
        <v>0.61714120370370373</v>
      </c>
      <c r="F7">
        <v>-700</v>
      </c>
      <c r="G7">
        <v>3186878430</v>
      </c>
      <c r="H7" t="s">
        <v>37</v>
      </c>
      <c r="I7" t="s">
        <v>38</v>
      </c>
      <c r="K7" t="s">
        <v>64</v>
      </c>
      <c r="L7" t="s">
        <v>40</v>
      </c>
      <c r="M7" t="s">
        <v>41</v>
      </c>
      <c r="N7" t="s">
        <v>65</v>
      </c>
      <c r="O7" t="s">
        <v>41</v>
      </c>
      <c r="P7">
        <v>1</v>
      </c>
      <c r="Q7">
        <v>0</v>
      </c>
      <c r="R7">
        <v>1</v>
      </c>
      <c r="S7" t="s">
        <v>41</v>
      </c>
      <c r="T7" t="s">
        <v>41</v>
      </c>
      <c r="U7" t="s">
        <v>66</v>
      </c>
      <c r="V7" t="b">
        <v>0</v>
      </c>
      <c r="W7">
        <v>0</v>
      </c>
      <c r="X7">
        <v>0</v>
      </c>
      <c r="AF7" t="s">
        <v>41</v>
      </c>
    </row>
    <row r="8" spans="1:36" x14ac:dyDescent="0.2">
      <c r="A8">
        <v>7.6057683623768806E+17</v>
      </c>
      <c r="B8">
        <v>7.6057683623768806E+17</v>
      </c>
      <c r="C8" t="s">
        <v>67</v>
      </c>
      <c r="D8" s="1">
        <v>42584</v>
      </c>
      <c r="E8" s="2">
        <v>0.6136921296296296</v>
      </c>
      <c r="F8">
        <v>-700</v>
      </c>
      <c r="G8">
        <v>3186878430</v>
      </c>
      <c r="H8" t="s">
        <v>37</v>
      </c>
      <c r="I8" t="s">
        <v>38</v>
      </c>
      <c r="K8" t="s">
        <v>68</v>
      </c>
      <c r="L8" t="s">
        <v>40</v>
      </c>
      <c r="M8" t="s">
        <v>41</v>
      </c>
      <c r="N8" t="s">
        <v>41</v>
      </c>
      <c r="O8" t="s">
        <v>41</v>
      </c>
      <c r="P8">
        <v>6</v>
      </c>
      <c r="Q8">
        <v>13</v>
      </c>
      <c r="R8">
        <v>7</v>
      </c>
      <c r="S8" t="s">
        <v>43</v>
      </c>
      <c r="T8" t="s">
        <v>41</v>
      </c>
      <c r="U8" t="s">
        <v>69</v>
      </c>
      <c r="V8" t="b">
        <v>0</v>
      </c>
      <c r="X8">
        <v>0</v>
      </c>
      <c r="AF8" t="s">
        <v>41</v>
      </c>
    </row>
    <row r="9" spans="1:36" x14ac:dyDescent="0.2">
      <c r="A9">
        <v>7.6057464309904102E+17</v>
      </c>
      <c r="B9">
        <v>7.6057464309904102E+17</v>
      </c>
      <c r="C9" t="s">
        <v>70</v>
      </c>
      <c r="D9" s="1">
        <v>42584</v>
      </c>
      <c r="E9" s="2">
        <v>0.60763888888888895</v>
      </c>
      <c r="F9">
        <v>-700</v>
      </c>
      <c r="G9">
        <v>3186878430</v>
      </c>
      <c r="H9" t="s">
        <v>37</v>
      </c>
      <c r="I9" t="s">
        <v>38</v>
      </c>
      <c r="K9" t="s">
        <v>71</v>
      </c>
      <c r="L9" t="s">
        <v>40</v>
      </c>
      <c r="M9" t="s">
        <v>41</v>
      </c>
      <c r="N9" t="s">
        <v>41</v>
      </c>
      <c r="O9" t="s">
        <v>72</v>
      </c>
      <c r="P9">
        <v>9</v>
      </c>
      <c r="Q9">
        <v>20</v>
      </c>
      <c r="R9">
        <v>27</v>
      </c>
      <c r="S9" t="s">
        <v>43</v>
      </c>
      <c r="T9" t="s">
        <v>41</v>
      </c>
      <c r="U9" t="s">
        <v>73</v>
      </c>
      <c r="V9" t="b">
        <v>0</v>
      </c>
      <c r="X9">
        <v>1</v>
      </c>
      <c r="Y9" t="s">
        <v>74</v>
      </c>
      <c r="AF9" t="s">
        <v>41</v>
      </c>
    </row>
    <row r="10" spans="1:36" x14ac:dyDescent="0.2">
      <c r="A10">
        <v>7.6057315455310605E+17</v>
      </c>
      <c r="B10">
        <v>7.6057315455310605E+17</v>
      </c>
      <c r="C10" t="s">
        <v>75</v>
      </c>
      <c r="D10" s="1">
        <v>42584</v>
      </c>
      <c r="E10" s="2">
        <v>0.6035300925925926</v>
      </c>
      <c r="F10">
        <v>-700</v>
      </c>
      <c r="G10">
        <v>3186878430</v>
      </c>
      <c r="H10" t="s">
        <v>37</v>
      </c>
      <c r="I10" t="s">
        <v>38</v>
      </c>
      <c r="K10" t="s">
        <v>76</v>
      </c>
      <c r="L10" t="s">
        <v>40</v>
      </c>
      <c r="M10" t="s">
        <v>41</v>
      </c>
      <c r="N10" t="s">
        <v>41</v>
      </c>
      <c r="O10" t="s">
        <v>41</v>
      </c>
      <c r="P10">
        <v>0</v>
      </c>
      <c r="Q10">
        <v>6</v>
      </c>
      <c r="R10">
        <v>6</v>
      </c>
      <c r="S10" t="s">
        <v>43</v>
      </c>
      <c r="T10" t="s">
        <v>41</v>
      </c>
      <c r="U10" t="s">
        <v>77</v>
      </c>
      <c r="V10" t="b">
        <v>0</v>
      </c>
      <c r="X10">
        <v>0</v>
      </c>
      <c r="AF10" t="s">
        <v>41</v>
      </c>
    </row>
    <row r="11" spans="1:36" x14ac:dyDescent="0.2">
      <c r="A11">
        <v>7.6057290836842906E+17</v>
      </c>
      <c r="B11">
        <v>7.6057290836842906E+17</v>
      </c>
      <c r="C11" t="s">
        <v>78</v>
      </c>
      <c r="D11" s="1">
        <v>42584</v>
      </c>
      <c r="E11" s="2">
        <v>0.6028472222222222</v>
      </c>
      <c r="F11">
        <v>-700</v>
      </c>
      <c r="G11">
        <v>3186878430</v>
      </c>
      <c r="H11" t="s">
        <v>37</v>
      </c>
      <c r="I11" t="s">
        <v>38</v>
      </c>
      <c r="K11" t="s">
        <v>79</v>
      </c>
      <c r="L11" t="s">
        <v>40</v>
      </c>
      <c r="M11" t="s">
        <v>41</v>
      </c>
      <c r="N11" t="s">
        <v>41</v>
      </c>
      <c r="O11" t="s">
        <v>80</v>
      </c>
      <c r="P11">
        <v>10</v>
      </c>
      <c r="Q11">
        <v>21</v>
      </c>
      <c r="R11">
        <v>24</v>
      </c>
      <c r="S11" t="s">
        <v>43</v>
      </c>
      <c r="T11" t="s">
        <v>41</v>
      </c>
      <c r="U11" t="s">
        <v>81</v>
      </c>
      <c r="V11" t="b">
        <v>0</v>
      </c>
      <c r="X11">
        <v>1</v>
      </c>
      <c r="Y11" t="s">
        <v>82</v>
      </c>
      <c r="AF11" t="s">
        <v>41</v>
      </c>
    </row>
    <row r="12" spans="1:36" x14ac:dyDescent="0.2">
      <c r="A12">
        <v>7.60570486304768E+17</v>
      </c>
      <c r="B12">
        <v>7.60570486304768E+17</v>
      </c>
      <c r="C12" t="s">
        <v>83</v>
      </c>
      <c r="D12" s="1">
        <v>42584</v>
      </c>
      <c r="E12" s="2">
        <v>0.59616898148148145</v>
      </c>
      <c r="F12">
        <v>-700</v>
      </c>
      <c r="G12">
        <v>3186878430</v>
      </c>
      <c r="H12" t="s">
        <v>37</v>
      </c>
      <c r="I12" t="s">
        <v>38</v>
      </c>
      <c r="K12" t="s">
        <v>84</v>
      </c>
      <c r="L12" t="s">
        <v>40</v>
      </c>
      <c r="M12" t="s">
        <v>41</v>
      </c>
      <c r="N12" t="s">
        <v>85</v>
      </c>
      <c r="O12" t="s">
        <v>86</v>
      </c>
      <c r="P12">
        <v>14</v>
      </c>
      <c r="Q12">
        <v>26</v>
      </c>
      <c r="R12">
        <v>19</v>
      </c>
      <c r="S12" t="s">
        <v>43</v>
      </c>
      <c r="T12" t="s">
        <v>41</v>
      </c>
      <c r="U12" t="s">
        <v>87</v>
      </c>
      <c r="V12" t="b">
        <v>0</v>
      </c>
      <c r="X12">
        <v>1</v>
      </c>
      <c r="Y12" t="s">
        <v>88</v>
      </c>
      <c r="AF12" t="s">
        <v>41</v>
      </c>
    </row>
    <row r="13" spans="1:36" x14ac:dyDescent="0.2">
      <c r="A13">
        <v>7.6056650289036403E+17</v>
      </c>
      <c r="B13">
        <v>7.6056650289036403E+17</v>
      </c>
      <c r="C13" t="s">
        <v>89</v>
      </c>
      <c r="D13" s="1">
        <v>42584</v>
      </c>
      <c r="E13" s="2">
        <v>0.5851736111111111</v>
      </c>
      <c r="F13">
        <v>-700</v>
      </c>
      <c r="G13">
        <v>3186878430</v>
      </c>
      <c r="H13" t="s">
        <v>37</v>
      </c>
      <c r="I13" t="s">
        <v>38</v>
      </c>
      <c r="K13" t="s">
        <v>90</v>
      </c>
      <c r="L13" t="s">
        <v>40</v>
      </c>
      <c r="M13" t="s">
        <v>41</v>
      </c>
      <c r="N13" t="s">
        <v>41</v>
      </c>
      <c r="O13" t="s">
        <v>91</v>
      </c>
      <c r="P13">
        <v>12</v>
      </c>
      <c r="Q13">
        <v>33</v>
      </c>
      <c r="R13">
        <v>27</v>
      </c>
      <c r="S13" t="s">
        <v>43</v>
      </c>
      <c r="T13" t="s">
        <v>41</v>
      </c>
      <c r="U13" t="s">
        <v>92</v>
      </c>
      <c r="V13" t="b">
        <v>0</v>
      </c>
      <c r="X13">
        <v>1</v>
      </c>
      <c r="Y13" t="s">
        <v>93</v>
      </c>
      <c r="AF13" t="s">
        <v>41</v>
      </c>
    </row>
    <row r="14" spans="1:36" x14ac:dyDescent="0.2">
      <c r="A14">
        <v>7.6056326531968998E+17</v>
      </c>
      <c r="B14">
        <v>7.6056326531968998E+17</v>
      </c>
      <c r="C14" t="s">
        <v>94</v>
      </c>
      <c r="D14" s="1">
        <v>42584</v>
      </c>
      <c r="E14" s="2">
        <v>0.57623842592592589</v>
      </c>
      <c r="F14">
        <v>-700</v>
      </c>
      <c r="G14">
        <v>3186878430</v>
      </c>
      <c r="H14" t="s">
        <v>37</v>
      </c>
      <c r="I14" t="s">
        <v>38</v>
      </c>
      <c r="K14" t="s">
        <v>95</v>
      </c>
      <c r="L14" t="s">
        <v>40</v>
      </c>
      <c r="M14" t="s">
        <v>41</v>
      </c>
      <c r="N14" t="s">
        <v>96</v>
      </c>
      <c r="O14" t="s">
        <v>97</v>
      </c>
      <c r="P14">
        <v>21</v>
      </c>
      <c r="Q14">
        <v>29</v>
      </c>
      <c r="R14">
        <v>22</v>
      </c>
      <c r="S14" t="s">
        <v>43</v>
      </c>
      <c r="T14" t="s">
        <v>41</v>
      </c>
      <c r="U14" t="s">
        <v>98</v>
      </c>
      <c r="V14" t="b">
        <v>0</v>
      </c>
      <c r="X14">
        <v>1</v>
      </c>
      <c r="Y14" t="s">
        <v>99</v>
      </c>
      <c r="AF14" t="s">
        <v>41</v>
      </c>
    </row>
    <row r="15" spans="1:36" x14ac:dyDescent="0.2">
      <c r="A15">
        <v>7.6056169597464499E+17</v>
      </c>
      <c r="B15">
        <v>7.6056169597464499E+17</v>
      </c>
      <c r="C15" t="s">
        <v>100</v>
      </c>
      <c r="D15" s="1">
        <v>42584</v>
      </c>
      <c r="E15" s="2">
        <v>0.57190972222222225</v>
      </c>
      <c r="F15">
        <v>-700</v>
      </c>
      <c r="G15">
        <v>3186878430</v>
      </c>
      <c r="H15" t="s">
        <v>37</v>
      </c>
      <c r="I15" t="s">
        <v>38</v>
      </c>
      <c r="K15" t="s">
        <v>101</v>
      </c>
      <c r="L15" t="s">
        <v>40</v>
      </c>
      <c r="M15" t="s">
        <v>41</v>
      </c>
      <c r="N15" t="s">
        <v>102</v>
      </c>
      <c r="O15" t="s">
        <v>41</v>
      </c>
      <c r="P15">
        <v>0</v>
      </c>
      <c r="Q15">
        <v>16</v>
      </c>
      <c r="R15">
        <v>24</v>
      </c>
      <c r="S15" t="s">
        <v>41</v>
      </c>
      <c r="T15" t="s">
        <v>41</v>
      </c>
      <c r="U15" t="s">
        <v>103</v>
      </c>
      <c r="V15" t="b">
        <v>0</v>
      </c>
      <c r="W15" t="s">
        <v>104</v>
      </c>
      <c r="X15">
        <v>0</v>
      </c>
      <c r="AF15" t="s">
        <v>41</v>
      </c>
    </row>
    <row r="16" spans="1:36" x14ac:dyDescent="0.2">
      <c r="A16">
        <v>7.6056006161792998E+17</v>
      </c>
      <c r="B16">
        <v>7.6056006161792998E+17</v>
      </c>
      <c r="C16" t="s">
        <v>105</v>
      </c>
      <c r="D16" s="1">
        <v>42584</v>
      </c>
      <c r="E16" s="2">
        <v>0.56739583333333332</v>
      </c>
      <c r="F16">
        <v>-700</v>
      </c>
      <c r="G16">
        <v>3186878430</v>
      </c>
      <c r="H16" t="s">
        <v>37</v>
      </c>
      <c r="I16" t="s">
        <v>38</v>
      </c>
      <c r="K16" t="s">
        <v>106</v>
      </c>
      <c r="L16" t="s">
        <v>40</v>
      </c>
      <c r="M16" t="s">
        <v>41</v>
      </c>
      <c r="N16" t="s">
        <v>107</v>
      </c>
      <c r="O16" t="s">
        <v>108</v>
      </c>
      <c r="P16">
        <v>17</v>
      </c>
      <c r="Q16">
        <v>44</v>
      </c>
      <c r="R16">
        <v>32</v>
      </c>
      <c r="S16" t="s">
        <v>43</v>
      </c>
      <c r="T16" t="s">
        <v>41</v>
      </c>
      <c r="U16" t="s">
        <v>109</v>
      </c>
      <c r="V16" t="b">
        <v>0</v>
      </c>
      <c r="X16">
        <v>1</v>
      </c>
      <c r="Y16" t="s">
        <v>110</v>
      </c>
      <c r="AF16" t="s">
        <v>41</v>
      </c>
    </row>
    <row r="17" spans="1:32" x14ac:dyDescent="0.2">
      <c r="A17">
        <v>7.6055707714423104E+17</v>
      </c>
      <c r="B17">
        <v>7.6055707714423104E+17</v>
      </c>
      <c r="C17" t="s">
        <v>111</v>
      </c>
      <c r="D17" s="1">
        <v>42584</v>
      </c>
      <c r="E17" s="2">
        <v>0.5591666666666667</v>
      </c>
      <c r="F17">
        <v>-700</v>
      </c>
      <c r="G17">
        <v>3186878430</v>
      </c>
      <c r="H17" t="s">
        <v>37</v>
      </c>
      <c r="I17" t="s">
        <v>38</v>
      </c>
      <c r="K17" t="s">
        <v>112</v>
      </c>
      <c r="L17" t="s">
        <v>40</v>
      </c>
      <c r="M17" t="s">
        <v>41</v>
      </c>
      <c r="N17" t="s">
        <v>113</v>
      </c>
      <c r="O17" t="s">
        <v>114</v>
      </c>
      <c r="P17">
        <v>22</v>
      </c>
      <c r="Q17">
        <v>36</v>
      </c>
      <c r="R17">
        <v>29</v>
      </c>
      <c r="S17" t="s">
        <v>43</v>
      </c>
      <c r="T17" t="s">
        <v>41</v>
      </c>
      <c r="U17" t="s">
        <v>115</v>
      </c>
      <c r="V17" t="b">
        <v>0</v>
      </c>
      <c r="X17">
        <v>1</v>
      </c>
      <c r="Y17" t="s">
        <v>116</v>
      </c>
      <c r="AF17" t="s">
        <v>41</v>
      </c>
    </row>
    <row r="18" spans="1:32" x14ac:dyDescent="0.2">
      <c r="A18">
        <v>7.6055369567950797E+17</v>
      </c>
      <c r="B18">
        <v>7.6055369567950797E+17</v>
      </c>
      <c r="C18" t="s">
        <v>117</v>
      </c>
      <c r="D18" s="1">
        <v>42584</v>
      </c>
      <c r="E18" s="2">
        <v>0.54983796296296295</v>
      </c>
      <c r="F18">
        <v>-700</v>
      </c>
      <c r="G18">
        <v>3186878430</v>
      </c>
      <c r="H18" t="s">
        <v>37</v>
      </c>
      <c r="I18" t="s">
        <v>38</v>
      </c>
      <c r="K18" t="s">
        <v>118</v>
      </c>
      <c r="L18" t="s">
        <v>40</v>
      </c>
      <c r="M18" t="s">
        <v>41</v>
      </c>
      <c r="N18" t="s">
        <v>119</v>
      </c>
      <c r="O18" t="s">
        <v>41</v>
      </c>
      <c r="P18">
        <v>17</v>
      </c>
      <c r="Q18">
        <v>28</v>
      </c>
      <c r="R18">
        <v>25</v>
      </c>
      <c r="S18" t="s">
        <v>43</v>
      </c>
      <c r="T18" t="s">
        <v>41</v>
      </c>
      <c r="U18" t="s">
        <v>120</v>
      </c>
      <c r="V18" t="b">
        <v>0</v>
      </c>
      <c r="X18">
        <v>0</v>
      </c>
      <c r="AF18" t="s">
        <v>41</v>
      </c>
    </row>
    <row r="19" spans="1:32" x14ac:dyDescent="0.2">
      <c r="A19">
        <v>7.6055223864537894E+17</v>
      </c>
      <c r="B19">
        <v>7.6055223864537894E+17</v>
      </c>
      <c r="C19" t="s">
        <v>121</v>
      </c>
      <c r="D19" s="1">
        <v>42584</v>
      </c>
      <c r="E19" s="2">
        <v>0.5458101851851852</v>
      </c>
      <c r="F19">
        <v>-700</v>
      </c>
      <c r="G19">
        <v>3186878430</v>
      </c>
      <c r="H19" t="s">
        <v>37</v>
      </c>
      <c r="I19" t="s">
        <v>38</v>
      </c>
      <c r="K19" t="s">
        <v>122</v>
      </c>
      <c r="L19" t="s">
        <v>40</v>
      </c>
      <c r="M19" t="s">
        <v>41</v>
      </c>
      <c r="N19" t="s">
        <v>41</v>
      </c>
      <c r="O19" t="s">
        <v>123</v>
      </c>
      <c r="P19">
        <v>18</v>
      </c>
      <c r="Q19">
        <v>51</v>
      </c>
      <c r="R19">
        <v>46</v>
      </c>
      <c r="S19" t="s">
        <v>43</v>
      </c>
      <c r="T19" t="s">
        <v>41</v>
      </c>
      <c r="U19" t="s">
        <v>124</v>
      </c>
      <c r="V19" t="b">
        <v>0</v>
      </c>
      <c r="X19">
        <v>1</v>
      </c>
      <c r="Y19" t="s">
        <v>125</v>
      </c>
      <c r="AF19" t="s">
        <v>41</v>
      </c>
    </row>
    <row r="20" spans="1:32" x14ac:dyDescent="0.2">
      <c r="A20">
        <v>7.6055187490703706E+17</v>
      </c>
      <c r="B20">
        <v>7.6055187490703706E+17</v>
      </c>
      <c r="C20" t="s">
        <v>126</v>
      </c>
      <c r="D20" s="1">
        <v>42584</v>
      </c>
      <c r="E20" s="2">
        <v>0.54481481481481475</v>
      </c>
      <c r="F20">
        <v>-700</v>
      </c>
      <c r="G20">
        <v>3186878430</v>
      </c>
      <c r="H20" t="s">
        <v>37</v>
      </c>
      <c r="I20" t="s">
        <v>38</v>
      </c>
      <c r="K20" t="s">
        <v>127</v>
      </c>
      <c r="L20" t="s">
        <v>40</v>
      </c>
      <c r="M20" t="s">
        <v>41</v>
      </c>
      <c r="N20" t="s">
        <v>41</v>
      </c>
      <c r="O20" t="s">
        <v>41</v>
      </c>
      <c r="P20">
        <v>0</v>
      </c>
      <c r="Q20">
        <v>47</v>
      </c>
      <c r="R20">
        <v>34</v>
      </c>
      <c r="S20" t="s">
        <v>128</v>
      </c>
      <c r="T20" t="s">
        <v>41</v>
      </c>
      <c r="U20" t="s">
        <v>129</v>
      </c>
      <c r="V20" t="b">
        <v>0</v>
      </c>
      <c r="X20">
        <v>0</v>
      </c>
      <c r="AF20" t="s">
        <v>41</v>
      </c>
    </row>
    <row r="21" spans="1:32" x14ac:dyDescent="0.2">
      <c r="A21">
        <v>7.6055157279122995E+17</v>
      </c>
      <c r="B21">
        <v>7.6055157279122995E+17</v>
      </c>
      <c r="C21" t="s">
        <v>130</v>
      </c>
      <c r="D21" s="1">
        <v>42584</v>
      </c>
      <c r="E21" s="2">
        <v>0.54396990740740747</v>
      </c>
      <c r="F21">
        <v>-700</v>
      </c>
      <c r="G21">
        <v>3186878430</v>
      </c>
      <c r="H21" t="s">
        <v>37</v>
      </c>
      <c r="I21" t="s">
        <v>38</v>
      </c>
      <c r="K21" t="s">
        <v>131</v>
      </c>
      <c r="L21" t="s">
        <v>40</v>
      </c>
      <c r="M21" t="s">
        <v>41</v>
      </c>
      <c r="N21" t="s">
        <v>41</v>
      </c>
      <c r="O21" t="s">
        <v>41</v>
      </c>
      <c r="P21">
        <v>1</v>
      </c>
      <c r="Q21">
        <v>72</v>
      </c>
      <c r="R21">
        <v>49</v>
      </c>
      <c r="S21" t="s">
        <v>132</v>
      </c>
      <c r="T21" t="s">
        <v>41</v>
      </c>
      <c r="U21" t="s">
        <v>133</v>
      </c>
      <c r="V21" t="b">
        <v>0</v>
      </c>
      <c r="X21">
        <v>0</v>
      </c>
      <c r="AF21" t="s">
        <v>41</v>
      </c>
    </row>
    <row r="22" spans="1:32" x14ac:dyDescent="0.2">
      <c r="A22">
        <v>7.6055150462123597E+17</v>
      </c>
      <c r="B22">
        <v>7.6055150462123597E+17</v>
      </c>
      <c r="C22" t="s">
        <v>134</v>
      </c>
      <c r="D22" s="1">
        <v>42584</v>
      </c>
      <c r="E22" s="2">
        <v>0.54378472222222218</v>
      </c>
      <c r="F22">
        <v>-700</v>
      </c>
      <c r="G22">
        <v>3186878430</v>
      </c>
      <c r="H22" t="s">
        <v>37</v>
      </c>
      <c r="I22" t="s">
        <v>38</v>
      </c>
      <c r="K22" t="s">
        <v>135</v>
      </c>
      <c r="L22" t="s">
        <v>40</v>
      </c>
      <c r="M22" t="s">
        <v>41</v>
      </c>
      <c r="N22" t="s">
        <v>41</v>
      </c>
      <c r="O22" t="s">
        <v>41</v>
      </c>
      <c r="P22">
        <v>2</v>
      </c>
      <c r="Q22">
        <v>27</v>
      </c>
      <c r="R22">
        <v>13</v>
      </c>
      <c r="S22" t="s">
        <v>136</v>
      </c>
      <c r="T22" t="s">
        <v>41</v>
      </c>
      <c r="U22" t="s">
        <v>137</v>
      </c>
      <c r="V22" t="b">
        <v>0</v>
      </c>
      <c r="X22">
        <v>0</v>
      </c>
      <c r="AF22" t="s">
        <v>41</v>
      </c>
    </row>
    <row r="23" spans="1:32" x14ac:dyDescent="0.2">
      <c r="A23">
        <v>7.6055142821360397E+17</v>
      </c>
      <c r="B23">
        <v>7.6055142821360397E+17</v>
      </c>
      <c r="C23" t="s">
        <v>138</v>
      </c>
      <c r="D23" s="1">
        <v>42584</v>
      </c>
      <c r="E23" s="2">
        <v>0.54357638888888882</v>
      </c>
      <c r="F23">
        <v>-700</v>
      </c>
      <c r="G23">
        <v>3186878430</v>
      </c>
      <c r="H23" t="s">
        <v>37</v>
      </c>
      <c r="I23" t="s">
        <v>38</v>
      </c>
      <c r="K23" t="s">
        <v>139</v>
      </c>
      <c r="L23" t="s">
        <v>40</v>
      </c>
      <c r="M23" t="s">
        <v>41</v>
      </c>
      <c r="N23" t="s">
        <v>41</v>
      </c>
      <c r="O23" t="s">
        <v>41</v>
      </c>
      <c r="P23">
        <v>0</v>
      </c>
      <c r="Q23">
        <v>24</v>
      </c>
      <c r="R23">
        <v>9</v>
      </c>
      <c r="S23" t="s">
        <v>136</v>
      </c>
      <c r="T23" t="s">
        <v>41</v>
      </c>
      <c r="U23" t="s">
        <v>140</v>
      </c>
      <c r="V23" t="b">
        <v>0</v>
      </c>
      <c r="X23">
        <v>0</v>
      </c>
      <c r="AF23" t="s">
        <v>41</v>
      </c>
    </row>
    <row r="24" spans="1:32" x14ac:dyDescent="0.2">
      <c r="A24">
        <v>7.6055128702913702E+17</v>
      </c>
      <c r="B24">
        <v>7.6055128702913702E+17</v>
      </c>
      <c r="C24" t="s">
        <v>141</v>
      </c>
      <c r="D24" s="1">
        <v>42584</v>
      </c>
      <c r="E24" s="2">
        <v>0.54318287037037039</v>
      </c>
      <c r="F24">
        <v>-700</v>
      </c>
      <c r="G24">
        <v>3186878430</v>
      </c>
      <c r="H24" t="s">
        <v>37</v>
      </c>
      <c r="I24" t="s">
        <v>38</v>
      </c>
      <c r="K24" t="s">
        <v>142</v>
      </c>
      <c r="L24" t="s">
        <v>40</v>
      </c>
      <c r="M24" t="s">
        <v>41</v>
      </c>
      <c r="N24" t="s">
        <v>41</v>
      </c>
      <c r="O24" t="s">
        <v>143</v>
      </c>
      <c r="P24">
        <v>0</v>
      </c>
      <c r="Q24">
        <v>35</v>
      </c>
      <c r="R24">
        <v>35</v>
      </c>
      <c r="S24" t="s">
        <v>43</v>
      </c>
      <c r="T24" t="s">
        <v>41</v>
      </c>
      <c r="U24" t="s">
        <v>144</v>
      </c>
      <c r="V24" t="b">
        <v>0</v>
      </c>
      <c r="X24">
        <v>1</v>
      </c>
      <c r="Y24" t="s">
        <v>145</v>
      </c>
      <c r="AF24" t="s">
        <v>41</v>
      </c>
    </row>
    <row r="25" spans="1:32" x14ac:dyDescent="0.2">
      <c r="A25">
        <v>7.6054872547964096E+17</v>
      </c>
      <c r="B25">
        <v>7.6054872547964096E+17</v>
      </c>
      <c r="C25" t="s">
        <v>146</v>
      </c>
      <c r="D25" s="1">
        <v>42584</v>
      </c>
      <c r="E25" s="2">
        <v>0.53612268518518513</v>
      </c>
      <c r="F25">
        <v>-700</v>
      </c>
      <c r="G25">
        <v>3186878430</v>
      </c>
      <c r="H25" t="s">
        <v>37</v>
      </c>
      <c r="I25" t="s">
        <v>38</v>
      </c>
      <c r="K25" t="s">
        <v>147</v>
      </c>
      <c r="L25" t="s">
        <v>40</v>
      </c>
      <c r="M25" t="s">
        <v>41</v>
      </c>
      <c r="N25" t="s">
        <v>148</v>
      </c>
      <c r="O25" t="s">
        <v>149</v>
      </c>
      <c r="P25">
        <v>0</v>
      </c>
      <c r="Q25">
        <v>18</v>
      </c>
      <c r="R25">
        <v>11</v>
      </c>
      <c r="S25" t="s">
        <v>43</v>
      </c>
      <c r="T25" t="s">
        <v>41</v>
      </c>
      <c r="U25" t="s">
        <v>150</v>
      </c>
      <c r="V25" t="b">
        <v>0</v>
      </c>
      <c r="X25">
        <v>1</v>
      </c>
      <c r="Y25" t="s">
        <v>151</v>
      </c>
      <c r="AF25" t="s">
        <v>41</v>
      </c>
    </row>
    <row r="26" spans="1:32" x14ac:dyDescent="0.2">
      <c r="A26">
        <v>7.6027265431410995E+17</v>
      </c>
      <c r="B26">
        <v>7.6027265431410995E+17</v>
      </c>
      <c r="C26" t="s">
        <v>152</v>
      </c>
      <c r="D26" s="1">
        <v>42583</v>
      </c>
      <c r="E26" s="2">
        <v>0.77430555555555547</v>
      </c>
      <c r="F26">
        <v>-700</v>
      </c>
      <c r="G26">
        <v>3186878430</v>
      </c>
      <c r="H26" t="s">
        <v>37</v>
      </c>
      <c r="I26" t="s">
        <v>38</v>
      </c>
      <c r="K26" t="s">
        <v>153</v>
      </c>
      <c r="L26" t="s">
        <v>40</v>
      </c>
      <c r="M26" t="s">
        <v>41</v>
      </c>
      <c r="N26" t="s">
        <v>148</v>
      </c>
      <c r="O26" t="s">
        <v>154</v>
      </c>
      <c r="P26">
        <v>8</v>
      </c>
      <c r="Q26">
        <v>145</v>
      </c>
      <c r="R26">
        <v>119</v>
      </c>
      <c r="S26" t="s">
        <v>43</v>
      </c>
      <c r="T26" t="s">
        <v>41</v>
      </c>
      <c r="U26" t="s">
        <v>155</v>
      </c>
      <c r="V26" t="b">
        <v>0</v>
      </c>
      <c r="X26">
        <v>1</v>
      </c>
      <c r="Y26" t="s">
        <v>156</v>
      </c>
      <c r="AF26" t="s">
        <v>41</v>
      </c>
    </row>
    <row r="27" spans="1:32" x14ac:dyDescent="0.2">
      <c r="A27">
        <v>7.6013256779431898E+17</v>
      </c>
      <c r="B27">
        <v>7.6013256779431898E+17</v>
      </c>
      <c r="C27" t="s">
        <v>157</v>
      </c>
      <c r="D27" s="1">
        <v>42583</v>
      </c>
      <c r="E27" s="2">
        <v>0.3877430555555556</v>
      </c>
      <c r="F27">
        <v>-700</v>
      </c>
      <c r="G27">
        <v>3186878430</v>
      </c>
      <c r="H27" t="s">
        <v>37</v>
      </c>
      <c r="I27" t="s">
        <v>38</v>
      </c>
      <c r="K27" t="s">
        <v>158</v>
      </c>
      <c r="L27" t="s">
        <v>40</v>
      </c>
      <c r="M27" t="s">
        <v>41</v>
      </c>
      <c r="N27" t="s">
        <v>159</v>
      </c>
      <c r="O27" t="s">
        <v>160</v>
      </c>
      <c r="P27">
        <v>14</v>
      </c>
      <c r="Q27">
        <v>308</v>
      </c>
      <c r="R27">
        <v>244</v>
      </c>
      <c r="S27" t="s">
        <v>43</v>
      </c>
      <c r="T27" t="s">
        <v>41</v>
      </c>
      <c r="U27" t="s">
        <v>161</v>
      </c>
      <c r="V27" t="b">
        <v>0</v>
      </c>
      <c r="X27">
        <v>1</v>
      </c>
      <c r="Y27" t="s">
        <v>162</v>
      </c>
      <c r="AF27" t="s">
        <v>41</v>
      </c>
    </row>
    <row r="28" spans="1:32" x14ac:dyDescent="0.2">
      <c r="A28">
        <v>7.6012935302814502E+17</v>
      </c>
      <c r="B28">
        <v>7.6012935302814502E+17</v>
      </c>
      <c r="C28" t="s">
        <v>163</v>
      </c>
      <c r="D28" s="1">
        <v>42583</v>
      </c>
      <c r="E28" s="2">
        <v>0.37886574074074075</v>
      </c>
      <c r="F28">
        <v>-700</v>
      </c>
      <c r="G28">
        <v>3186878430</v>
      </c>
      <c r="H28" t="s">
        <v>37</v>
      </c>
      <c r="I28" t="s">
        <v>38</v>
      </c>
      <c r="K28" t="s">
        <v>164</v>
      </c>
      <c r="L28" t="s">
        <v>165</v>
      </c>
      <c r="M28" t="s">
        <v>41</v>
      </c>
      <c r="N28" t="s">
        <v>166</v>
      </c>
      <c r="O28" t="s">
        <v>41</v>
      </c>
      <c r="P28">
        <v>0</v>
      </c>
      <c r="Q28">
        <v>10</v>
      </c>
      <c r="R28">
        <v>3</v>
      </c>
      <c r="S28" t="s">
        <v>41</v>
      </c>
      <c r="T28" t="s">
        <v>41</v>
      </c>
      <c r="U28" t="s">
        <v>167</v>
      </c>
      <c r="V28" t="b">
        <v>0</v>
      </c>
      <c r="X28">
        <v>0</v>
      </c>
      <c r="AF28" t="s">
        <v>41</v>
      </c>
    </row>
    <row r="29" spans="1:32" x14ac:dyDescent="0.2">
      <c r="A29">
        <v>7.6011105283932506E+17</v>
      </c>
      <c r="B29">
        <v>7.6011105283932506E+17</v>
      </c>
      <c r="C29" t="s">
        <v>168</v>
      </c>
      <c r="D29" s="1">
        <v>42583</v>
      </c>
      <c r="E29" s="2">
        <v>0.32836805555555554</v>
      </c>
      <c r="F29">
        <v>-700</v>
      </c>
      <c r="G29">
        <v>3186878430</v>
      </c>
      <c r="H29" t="s">
        <v>37</v>
      </c>
      <c r="I29" t="s">
        <v>38</v>
      </c>
      <c r="K29" t="s">
        <v>169</v>
      </c>
      <c r="L29" t="s">
        <v>40</v>
      </c>
      <c r="M29" t="s">
        <v>41</v>
      </c>
      <c r="N29" t="s">
        <v>159</v>
      </c>
      <c r="O29" t="s">
        <v>41</v>
      </c>
      <c r="P29">
        <v>62</v>
      </c>
      <c r="Q29">
        <v>773</v>
      </c>
      <c r="R29">
        <v>740</v>
      </c>
      <c r="S29" t="s">
        <v>43</v>
      </c>
      <c r="T29" t="s">
        <v>41</v>
      </c>
      <c r="U29" t="s">
        <v>170</v>
      </c>
      <c r="V29" t="b">
        <v>0</v>
      </c>
      <c r="X29">
        <v>0</v>
      </c>
      <c r="AF29" t="s">
        <v>41</v>
      </c>
    </row>
    <row r="30" spans="1:32" x14ac:dyDescent="0.2">
      <c r="A30">
        <v>7.5836411634400397E+17</v>
      </c>
      <c r="B30">
        <v>7.5836411634400397E+17</v>
      </c>
      <c r="C30" t="s">
        <v>171</v>
      </c>
      <c r="D30" s="1">
        <v>42578</v>
      </c>
      <c r="E30" s="2">
        <v>0.50774305555555554</v>
      </c>
      <c r="F30">
        <v>-700</v>
      </c>
      <c r="G30">
        <v>3186878430</v>
      </c>
      <c r="H30" t="s">
        <v>37</v>
      </c>
      <c r="I30" t="s">
        <v>38</v>
      </c>
      <c r="K30" t="s">
        <v>172</v>
      </c>
      <c r="L30" t="s">
        <v>40</v>
      </c>
      <c r="M30" t="s">
        <v>41</v>
      </c>
      <c r="N30" t="s">
        <v>41</v>
      </c>
      <c r="O30" t="s">
        <v>41</v>
      </c>
      <c r="P30">
        <v>0</v>
      </c>
      <c r="Q30">
        <v>9</v>
      </c>
      <c r="R30">
        <v>15</v>
      </c>
      <c r="S30" t="s">
        <v>173</v>
      </c>
      <c r="T30" t="s">
        <v>41</v>
      </c>
      <c r="U30" t="s">
        <v>174</v>
      </c>
      <c r="V30" t="b">
        <v>0</v>
      </c>
      <c r="X30">
        <v>1</v>
      </c>
      <c r="Y30" t="s">
        <v>175</v>
      </c>
      <c r="AF30" t="s">
        <v>41</v>
      </c>
    </row>
    <row r="31" spans="1:32" x14ac:dyDescent="0.2">
      <c r="A31">
        <v>7.5835060299694797E+17</v>
      </c>
      <c r="B31">
        <v>7.5835060299694797E+17</v>
      </c>
      <c r="C31" t="s">
        <v>176</v>
      </c>
      <c r="D31" s="1">
        <v>42578</v>
      </c>
      <c r="E31" s="2">
        <v>0.47045138888888888</v>
      </c>
      <c r="F31">
        <v>-700</v>
      </c>
      <c r="G31">
        <v>3186878430</v>
      </c>
      <c r="H31" t="s">
        <v>37</v>
      </c>
      <c r="I31" t="s">
        <v>38</v>
      </c>
      <c r="K31" t="s">
        <v>177</v>
      </c>
      <c r="L31" t="s">
        <v>40</v>
      </c>
      <c r="M31" t="s">
        <v>41</v>
      </c>
      <c r="N31" t="s">
        <v>41</v>
      </c>
      <c r="O31" t="s">
        <v>41</v>
      </c>
      <c r="P31">
        <v>2</v>
      </c>
      <c r="Q31">
        <v>20</v>
      </c>
      <c r="R31">
        <v>23</v>
      </c>
      <c r="S31" t="s">
        <v>178</v>
      </c>
      <c r="T31" t="s">
        <v>41</v>
      </c>
      <c r="U31" t="s">
        <v>179</v>
      </c>
      <c r="V31" t="b">
        <v>0</v>
      </c>
      <c r="X31">
        <v>1</v>
      </c>
      <c r="Y31" t="s">
        <v>180</v>
      </c>
      <c r="AF31" t="s">
        <v>41</v>
      </c>
    </row>
    <row r="32" spans="1:32" x14ac:dyDescent="0.2">
      <c r="A32">
        <v>7.57671449339584E+17</v>
      </c>
      <c r="B32">
        <v>7.57671449339584E+17</v>
      </c>
      <c r="C32" t="s">
        <v>181</v>
      </c>
      <c r="D32" s="1">
        <v>42576</v>
      </c>
      <c r="E32" s="2">
        <v>0.59635416666666663</v>
      </c>
      <c r="F32">
        <v>-700</v>
      </c>
      <c r="G32">
        <v>3186878430</v>
      </c>
      <c r="H32" t="s">
        <v>37</v>
      </c>
      <c r="I32" t="s">
        <v>38</v>
      </c>
      <c r="K32" t="s">
        <v>182</v>
      </c>
      <c r="L32" t="s">
        <v>40</v>
      </c>
      <c r="M32" t="s">
        <v>41</v>
      </c>
      <c r="N32" t="s">
        <v>41</v>
      </c>
      <c r="O32" t="s">
        <v>41</v>
      </c>
      <c r="P32">
        <v>2</v>
      </c>
      <c r="Q32">
        <v>69</v>
      </c>
      <c r="R32">
        <v>132</v>
      </c>
      <c r="S32" t="s">
        <v>173</v>
      </c>
      <c r="T32" t="s">
        <v>41</v>
      </c>
      <c r="U32" t="s">
        <v>183</v>
      </c>
      <c r="V32" t="b">
        <v>0</v>
      </c>
      <c r="X32">
        <v>1</v>
      </c>
      <c r="Y32" t="s">
        <v>184</v>
      </c>
      <c r="AF32" t="s">
        <v>41</v>
      </c>
    </row>
    <row r="33" spans="1:32" x14ac:dyDescent="0.2">
      <c r="A33">
        <v>7.5765308584200602E+17</v>
      </c>
      <c r="B33">
        <v>7.5765308584200602E+17</v>
      </c>
      <c r="C33" t="s">
        <v>185</v>
      </c>
      <c r="D33" s="1">
        <v>42576</v>
      </c>
      <c r="E33" s="2">
        <v>0.54567129629629629</v>
      </c>
      <c r="F33">
        <v>-700</v>
      </c>
      <c r="G33">
        <v>3186878430</v>
      </c>
      <c r="H33" t="s">
        <v>37</v>
      </c>
      <c r="I33" t="s">
        <v>38</v>
      </c>
      <c r="K33" t="s">
        <v>186</v>
      </c>
      <c r="L33" t="s">
        <v>40</v>
      </c>
      <c r="M33" t="s">
        <v>41</v>
      </c>
      <c r="N33" t="s">
        <v>187</v>
      </c>
      <c r="O33" t="s">
        <v>41</v>
      </c>
      <c r="P33">
        <v>2</v>
      </c>
      <c r="Q33">
        <v>18</v>
      </c>
      <c r="R33">
        <v>29</v>
      </c>
      <c r="S33" t="s">
        <v>173</v>
      </c>
      <c r="T33" t="s">
        <v>41</v>
      </c>
      <c r="U33" t="s">
        <v>188</v>
      </c>
      <c r="V33" t="b">
        <v>0</v>
      </c>
      <c r="X33">
        <v>0</v>
      </c>
      <c r="AF33" t="s">
        <v>41</v>
      </c>
    </row>
    <row r="34" spans="1:32" x14ac:dyDescent="0.2">
      <c r="A34">
        <v>7.5663613267109402E+17</v>
      </c>
      <c r="B34">
        <v>7.5663613267109402E+17</v>
      </c>
      <c r="C34" t="s">
        <v>189</v>
      </c>
      <c r="D34" s="1">
        <v>42573</v>
      </c>
      <c r="E34" s="2">
        <v>0.73942129629629638</v>
      </c>
      <c r="F34">
        <v>-700</v>
      </c>
      <c r="G34">
        <v>3186878430</v>
      </c>
      <c r="H34" t="s">
        <v>37</v>
      </c>
      <c r="I34" t="s">
        <v>38</v>
      </c>
      <c r="K34" t="s">
        <v>190</v>
      </c>
      <c r="L34" t="s">
        <v>40</v>
      </c>
      <c r="M34" t="s">
        <v>41</v>
      </c>
      <c r="N34" t="s">
        <v>191</v>
      </c>
      <c r="O34" t="s">
        <v>41</v>
      </c>
      <c r="P34">
        <v>0</v>
      </c>
      <c r="Q34">
        <v>10</v>
      </c>
      <c r="R34">
        <v>7</v>
      </c>
      <c r="S34" t="s">
        <v>192</v>
      </c>
      <c r="T34" t="s">
        <v>41</v>
      </c>
      <c r="U34" t="s">
        <v>193</v>
      </c>
      <c r="V34" t="b">
        <v>0</v>
      </c>
      <c r="W34" t="s">
        <v>194</v>
      </c>
      <c r="X34">
        <v>0</v>
      </c>
      <c r="AF34" t="s">
        <v>41</v>
      </c>
    </row>
    <row r="35" spans="1:32" x14ac:dyDescent="0.2">
      <c r="A35">
        <v>7.56376993688592E+17</v>
      </c>
      <c r="B35">
        <v>7.56376993688592E+17</v>
      </c>
      <c r="C35" t="s">
        <v>195</v>
      </c>
      <c r="D35" s="1">
        <v>42573</v>
      </c>
      <c r="E35" s="2">
        <v>2.4328703703703703E-2</v>
      </c>
      <c r="F35">
        <v>-700</v>
      </c>
      <c r="G35">
        <v>3186878430</v>
      </c>
      <c r="H35" t="s">
        <v>37</v>
      </c>
      <c r="I35" t="s">
        <v>38</v>
      </c>
      <c r="K35" t="s">
        <v>196</v>
      </c>
      <c r="L35" t="s">
        <v>40</v>
      </c>
      <c r="M35" t="s">
        <v>41</v>
      </c>
      <c r="N35" t="s">
        <v>197</v>
      </c>
      <c r="O35" t="s">
        <v>41</v>
      </c>
      <c r="P35">
        <v>0</v>
      </c>
      <c r="Q35">
        <v>3</v>
      </c>
      <c r="R35">
        <v>4</v>
      </c>
      <c r="S35" t="s">
        <v>41</v>
      </c>
      <c r="T35" t="s">
        <v>41</v>
      </c>
      <c r="U35" t="s">
        <v>198</v>
      </c>
      <c r="V35" t="b">
        <v>0</v>
      </c>
      <c r="W35" t="s">
        <v>199</v>
      </c>
      <c r="X35">
        <v>0</v>
      </c>
      <c r="AF35" t="s">
        <v>41</v>
      </c>
    </row>
    <row r="36" spans="1:32" x14ac:dyDescent="0.2">
      <c r="A36">
        <v>7.5632260998643302E+17</v>
      </c>
      <c r="B36">
        <v>7.5632260998643302E+17</v>
      </c>
      <c r="C36" t="s">
        <v>200</v>
      </c>
      <c r="D36" s="1">
        <v>42572</v>
      </c>
      <c r="E36" s="2">
        <v>0.87425925925925929</v>
      </c>
      <c r="F36">
        <v>-700</v>
      </c>
      <c r="G36">
        <v>3186878430</v>
      </c>
      <c r="H36" t="s">
        <v>37</v>
      </c>
      <c r="I36" t="s">
        <v>38</v>
      </c>
      <c r="K36" t="s">
        <v>201</v>
      </c>
      <c r="L36" t="s">
        <v>40</v>
      </c>
      <c r="M36" t="s">
        <v>41</v>
      </c>
      <c r="N36" t="s">
        <v>202</v>
      </c>
      <c r="O36" t="s">
        <v>203</v>
      </c>
      <c r="P36">
        <v>4</v>
      </c>
      <c r="Q36">
        <v>50</v>
      </c>
      <c r="R36">
        <v>53</v>
      </c>
      <c r="S36" t="s">
        <v>41</v>
      </c>
      <c r="T36" t="s">
        <v>41</v>
      </c>
      <c r="U36" t="s">
        <v>204</v>
      </c>
      <c r="V36" t="b">
        <v>0</v>
      </c>
      <c r="X36">
        <v>1</v>
      </c>
      <c r="Y36" t="s">
        <v>205</v>
      </c>
      <c r="AF36" t="s">
        <v>41</v>
      </c>
    </row>
    <row r="37" spans="1:32" x14ac:dyDescent="0.2">
      <c r="A37">
        <v>7.5632194242942899E+17</v>
      </c>
      <c r="B37">
        <v>7.5632194242942899E+17</v>
      </c>
      <c r="C37" t="s">
        <v>206</v>
      </c>
      <c r="D37" s="1">
        <v>42572</v>
      </c>
      <c r="E37" s="2">
        <v>0.87241898148148145</v>
      </c>
      <c r="F37">
        <v>-700</v>
      </c>
      <c r="G37">
        <v>3186878430</v>
      </c>
      <c r="H37" t="s">
        <v>37</v>
      </c>
      <c r="I37" t="s">
        <v>38</v>
      </c>
      <c r="K37" t="s">
        <v>207</v>
      </c>
      <c r="L37" t="s">
        <v>40</v>
      </c>
      <c r="M37" t="s">
        <v>41</v>
      </c>
      <c r="N37" t="s">
        <v>41</v>
      </c>
      <c r="O37" t="s">
        <v>41</v>
      </c>
      <c r="P37">
        <v>1</v>
      </c>
      <c r="Q37">
        <v>65</v>
      </c>
      <c r="R37">
        <v>65</v>
      </c>
      <c r="S37" t="s">
        <v>41</v>
      </c>
      <c r="T37" t="s">
        <v>41</v>
      </c>
      <c r="U37" t="s">
        <v>208</v>
      </c>
      <c r="V37" t="b">
        <v>0</v>
      </c>
      <c r="X37">
        <v>0</v>
      </c>
      <c r="AF37" t="s">
        <v>41</v>
      </c>
    </row>
    <row r="38" spans="1:32" x14ac:dyDescent="0.2">
      <c r="A38">
        <v>7.5628497912719296E+17</v>
      </c>
      <c r="B38">
        <v>7.5628497912719296E+17</v>
      </c>
      <c r="C38" t="s">
        <v>209</v>
      </c>
      <c r="D38" s="1">
        <v>42572</v>
      </c>
      <c r="E38" s="2">
        <v>0.77041666666666664</v>
      </c>
      <c r="F38">
        <v>-700</v>
      </c>
      <c r="G38">
        <v>3186878430</v>
      </c>
      <c r="H38" t="s">
        <v>37</v>
      </c>
      <c r="I38" t="s">
        <v>38</v>
      </c>
      <c r="K38" t="s">
        <v>210</v>
      </c>
      <c r="L38" t="s">
        <v>40</v>
      </c>
      <c r="M38" t="s">
        <v>41</v>
      </c>
      <c r="N38" t="s">
        <v>211</v>
      </c>
      <c r="O38" t="s">
        <v>212</v>
      </c>
      <c r="P38">
        <v>0</v>
      </c>
      <c r="Q38">
        <v>29</v>
      </c>
      <c r="R38">
        <v>31</v>
      </c>
      <c r="S38" t="s">
        <v>192</v>
      </c>
      <c r="T38" t="s">
        <v>41</v>
      </c>
      <c r="U38" t="s">
        <v>213</v>
      </c>
      <c r="V38" t="b">
        <v>0</v>
      </c>
      <c r="X38">
        <v>1</v>
      </c>
      <c r="Y38" t="s">
        <v>214</v>
      </c>
      <c r="AF38" t="s">
        <v>41</v>
      </c>
    </row>
    <row r="39" spans="1:32" x14ac:dyDescent="0.2">
      <c r="A39">
        <v>7.5628401700418701E+17</v>
      </c>
      <c r="B39">
        <v>7.5628401700418701E+17</v>
      </c>
      <c r="C39" t="s">
        <v>215</v>
      </c>
      <c r="D39" s="1">
        <v>42572</v>
      </c>
      <c r="E39" s="2">
        <v>0.76776620370370363</v>
      </c>
      <c r="F39">
        <v>-700</v>
      </c>
      <c r="G39">
        <v>3186878430</v>
      </c>
      <c r="H39" t="s">
        <v>37</v>
      </c>
      <c r="I39" t="s">
        <v>38</v>
      </c>
      <c r="K39" t="s">
        <v>216</v>
      </c>
      <c r="L39" t="s">
        <v>40</v>
      </c>
      <c r="M39" t="s">
        <v>41</v>
      </c>
      <c r="N39" t="s">
        <v>217</v>
      </c>
      <c r="O39" t="s">
        <v>218</v>
      </c>
      <c r="P39">
        <v>0</v>
      </c>
      <c r="Q39">
        <v>19</v>
      </c>
      <c r="R39">
        <v>18</v>
      </c>
      <c r="S39" t="s">
        <v>41</v>
      </c>
      <c r="T39" t="s">
        <v>41</v>
      </c>
      <c r="U39" t="s">
        <v>219</v>
      </c>
      <c r="V39" t="b">
        <v>0</v>
      </c>
      <c r="X39">
        <v>1</v>
      </c>
      <c r="Y39" t="s">
        <v>220</v>
      </c>
      <c r="AF39" t="s">
        <v>41</v>
      </c>
    </row>
    <row r="40" spans="1:32" x14ac:dyDescent="0.2">
      <c r="A40">
        <v>7.5625625752325696E+17</v>
      </c>
      <c r="B40">
        <v>7.5625625752325696E+17</v>
      </c>
      <c r="C40" t="s">
        <v>221</v>
      </c>
      <c r="D40" s="1">
        <v>42572</v>
      </c>
      <c r="E40" s="2">
        <v>0.69116898148148154</v>
      </c>
      <c r="F40">
        <v>-700</v>
      </c>
      <c r="G40">
        <v>3186878430</v>
      </c>
      <c r="H40" t="s">
        <v>37</v>
      </c>
      <c r="I40" t="s">
        <v>38</v>
      </c>
      <c r="K40" t="s">
        <v>222</v>
      </c>
      <c r="L40" t="s">
        <v>223</v>
      </c>
      <c r="M40" t="s">
        <v>41</v>
      </c>
      <c r="N40" t="s">
        <v>224</v>
      </c>
      <c r="O40" t="s">
        <v>41</v>
      </c>
      <c r="P40">
        <v>0</v>
      </c>
      <c r="Q40">
        <v>2</v>
      </c>
      <c r="R40">
        <v>0</v>
      </c>
      <c r="S40" t="s">
        <v>41</v>
      </c>
      <c r="T40" t="s">
        <v>41</v>
      </c>
      <c r="U40" t="s">
        <v>225</v>
      </c>
      <c r="V40" t="b">
        <v>0</v>
      </c>
      <c r="W40" t="s">
        <v>226</v>
      </c>
      <c r="X40">
        <v>0</v>
      </c>
      <c r="AF40" t="s">
        <v>41</v>
      </c>
    </row>
    <row r="41" spans="1:32" x14ac:dyDescent="0.2">
      <c r="A41">
        <v>7.5612935837757798E+17</v>
      </c>
      <c r="B41">
        <v>7.5612935837757798E+17</v>
      </c>
      <c r="C41" t="s">
        <v>227</v>
      </c>
      <c r="D41" s="1">
        <v>42572</v>
      </c>
      <c r="E41" s="2">
        <v>0.34098379629629627</v>
      </c>
      <c r="F41">
        <v>-700</v>
      </c>
      <c r="G41">
        <v>3186878430</v>
      </c>
      <c r="H41" t="s">
        <v>37</v>
      </c>
      <c r="I41" t="s">
        <v>38</v>
      </c>
      <c r="K41" t="s">
        <v>228</v>
      </c>
      <c r="L41" t="s">
        <v>40</v>
      </c>
      <c r="M41" t="s">
        <v>41</v>
      </c>
      <c r="N41" t="s">
        <v>41</v>
      </c>
      <c r="O41" t="s">
        <v>229</v>
      </c>
      <c r="P41">
        <v>8</v>
      </c>
      <c r="Q41">
        <v>209</v>
      </c>
      <c r="R41">
        <v>218</v>
      </c>
      <c r="S41" t="s">
        <v>192</v>
      </c>
      <c r="T41" t="s">
        <v>41</v>
      </c>
      <c r="U41" t="s">
        <v>230</v>
      </c>
      <c r="V41" t="b">
        <v>0</v>
      </c>
      <c r="X41">
        <v>1</v>
      </c>
      <c r="Y41" t="s">
        <v>231</v>
      </c>
      <c r="AF41" t="s">
        <v>41</v>
      </c>
    </row>
    <row r="42" spans="1:32" x14ac:dyDescent="0.2">
      <c r="A42">
        <v>7.5612615627390106E+17</v>
      </c>
      <c r="B42">
        <v>7.5612615627390106E+17</v>
      </c>
      <c r="C42" t="s">
        <v>232</v>
      </c>
      <c r="D42" s="1">
        <v>42572</v>
      </c>
      <c r="E42" s="2">
        <v>0.3321527777777778</v>
      </c>
      <c r="F42">
        <v>-700</v>
      </c>
      <c r="G42">
        <v>3186878430</v>
      </c>
      <c r="H42" t="s">
        <v>37</v>
      </c>
      <c r="I42" t="s">
        <v>38</v>
      </c>
      <c r="K42" t="s">
        <v>233</v>
      </c>
      <c r="L42" t="s">
        <v>40</v>
      </c>
      <c r="M42" t="s">
        <v>41</v>
      </c>
      <c r="N42" t="s">
        <v>234</v>
      </c>
      <c r="O42" t="s">
        <v>41</v>
      </c>
      <c r="P42">
        <v>0</v>
      </c>
      <c r="Q42">
        <v>33</v>
      </c>
      <c r="R42">
        <v>33</v>
      </c>
      <c r="S42" t="s">
        <v>192</v>
      </c>
      <c r="T42" t="s">
        <v>41</v>
      </c>
      <c r="U42" t="s">
        <v>235</v>
      </c>
      <c r="V42" t="b">
        <v>0</v>
      </c>
      <c r="W42" t="s">
        <v>236</v>
      </c>
      <c r="X42">
        <v>0</v>
      </c>
      <c r="AF42" t="s">
        <v>41</v>
      </c>
    </row>
    <row r="43" spans="1:32" x14ac:dyDescent="0.2">
      <c r="A43">
        <v>7.5612582486523904E+17</v>
      </c>
      <c r="B43">
        <v>7.5612582486523904E+17</v>
      </c>
      <c r="C43" t="s">
        <v>237</v>
      </c>
      <c r="D43" s="1">
        <v>42572</v>
      </c>
      <c r="E43" s="2">
        <v>0.33123842592592595</v>
      </c>
      <c r="F43">
        <v>-700</v>
      </c>
      <c r="G43">
        <v>3186878430</v>
      </c>
      <c r="H43" t="s">
        <v>37</v>
      </c>
      <c r="I43" t="s">
        <v>38</v>
      </c>
      <c r="K43" t="s">
        <v>238</v>
      </c>
      <c r="L43" t="s">
        <v>40</v>
      </c>
      <c r="M43" t="s">
        <v>41</v>
      </c>
      <c r="N43" t="s">
        <v>41</v>
      </c>
      <c r="O43" t="s">
        <v>239</v>
      </c>
      <c r="P43">
        <v>3</v>
      </c>
      <c r="Q43">
        <v>96</v>
      </c>
      <c r="R43">
        <v>86</v>
      </c>
      <c r="S43" t="s">
        <v>192</v>
      </c>
      <c r="T43" t="s">
        <v>41</v>
      </c>
      <c r="U43" t="s">
        <v>240</v>
      </c>
      <c r="V43" t="b">
        <v>0</v>
      </c>
      <c r="X43">
        <v>1</v>
      </c>
      <c r="Y43" t="s">
        <v>241</v>
      </c>
      <c r="AF43" t="s">
        <v>41</v>
      </c>
    </row>
    <row r="44" spans="1:32" x14ac:dyDescent="0.2">
      <c r="A44">
        <v>7.5612496280990106E+17</v>
      </c>
      <c r="B44">
        <v>7.5612496280990106E+17</v>
      </c>
      <c r="C44" t="s">
        <v>242</v>
      </c>
      <c r="D44" s="1">
        <v>42572</v>
      </c>
      <c r="E44" s="2">
        <v>0.32885416666666667</v>
      </c>
      <c r="F44">
        <v>-700</v>
      </c>
      <c r="G44">
        <v>3186878430</v>
      </c>
      <c r="H44" t="s">
        <v>37</v>
      </c>
      <c r="I44" t="s">
        <v>38</v>
      </c>
      <c r="K44" t="s">
        <v>243</v>
      </c>
      <c r="L44" t="s">
        <v>40</v>
      </c>
      <c r="M44" t="s">
        <v>41</v>
      </c>
      <c r="N44" t="s">
        <v>244</v>
      </c>
      <c r="O44" t="s">
        <v>41</v>
      </c>
      <c r="P44">
        <v>2</v>
      </c>
      <c r="Q44">
        <v>33</v>
      </c>
      <c r="R44">
        <v>20</v>
      </c>
      <c r="S44" t="s">
        <v>192</v>
      </c>
      <c r="T44" t="s">
        <v>41</v>
      </c>
      <c r="U44" t="s">
        <v>245</v>
      </c>
      <c r="V44" t="b">
        <v>0</v>
      </c>
      <c r="W44" t="s">
        <v>246</v>
      </c>
      <c r="X44">
        <v>0</v>
      </c>
      <c r="AF44" t="s">
        <v>41</v>
      </c>
    </row>
    <row r="45" spans="1:32" x14ac:dyDescent="0.2">
      <c r="A45">
        <v>7.5612311805856896E+17</v>
      </c>
      <c r="B45">
        <v>7.5612311805856896E+17</v>
      </c>
      <c r="C45" t="s">
        <v>247</v>
      </c>
      <c r="D45" s="1">
        <v>42572</v>
      </c>
      <c r="E45" s="2">
        <v>0.32377314814814812</v>
      </c>
      <c r="F45">
        <v>-700</v>
      </c>
      <c r="G45">
        <v>3186878430</v>
      </c>
      <c r="H45" t="s">
        <v>37</v>
      </c>
      <c r="I45" t="s">
        <v>38</v>
      </c>
      <c r="K45" t="s">
        <v>248</v>
      </c>
      <c r="L45" t="s">
        <v>40</v>
      </c>
      <c r="M45" t="s">
        <v>41</v>
      </c>
      <c r="N45" t="s">
        <v>41</v>
      </c>
      <c r="O45" t="s">
        <v>249</v>
      </c>
      <c r="P45">
        <v>4</v>
      </c>
      <c r="Q45">
        <v>112</v>
      </c>
      <c r="R45">
        <v>145</v>
      </c>
      <c r="S45" t="s">
        <v>192</v>
      </c>
      <c r="T45" t="s">
        <v>41</v>
      </c>
      <c r="U45" t="s">
        <v>250</v>
      </c>
      <c r="V45" t="b">
        <v>0</v>
      </c>
      <c r="X45">
        <v>1</v>
      </c>
      <c r="Y45" t="s">
        <v>251</v>
      </c>
      <c r="AF45" t="s">
        <v>41</v>
      </c>
    </row>
    <row r="46" spans="1:32" x14ac:dyDescent="0.2">
      <c r="A46">
        <v>7.5593456856638195E+17</v>
      </c>
      <c r="B46">
        <v>7.5593456856638195E+17</v>
      </c>
      <c r="C46" t="s">
        <v>252</v>
      </c>
      <c r="D46" s="1">
        <v>42571</v>
      </c>
      <c r="E46" s="2">
        <v>0.80347222222222225</v>
      </c>
      <c r="F46">
        <v>-700</v>
      </c>
      <c r="G46">
        <v>3186878430</v>
      </c>
      <c r="H46" t="s">
        <v>37</v>
      </c>
      <c r="I46" t="s">
        <v>38</v>
      </c>
      <c r="K46" t="s">
        <v>253</v>
      </c>
      <c r="L46" t="s">
        <v>40</v>
      </c>
      <c r="M46" t="s">
        <v>41</v>
      </c>
      <c r="N46" t="s">
        <v>41</v>
      </c>
      <c r="O46" t="s">
        <v>41</v>
      </c>
      <c r="P46">
        <v>0</v>
      </c>
      <c r="Q46">
        <v>16</v>
      </c>
      <c r="R46">
        <v>8</v>
      </c>
      <c r="S46" t="s">
        <v>192</v>
      </c>
      <c r="T46" t="s">
        <v>41</v>
      </c>
      <c r="U46" t="s">
        <v>254</v>
      </c>
      <c r="V46" t="b">
        <v>0</v>
      </c>
      <c r="X46">
        <v>0</v>
      </c>
      <c r="AF46" t="s">
        <v>41</v>
      </c>
    </row>
    <row r="47" spans="1:32" x14ac:dyDescent="0.2">
      <c r="A47">
        <v>7.5589607753088602E+17</v>
      </c>
      <c r="B47">
        <v>7.5589607753088602E+17</v>
      </c>
      <c r="C47" t="s">
        <v>255</v>
      </c>
      <c r="D47" s="1">
        <v>42571</v>
      </c>
      <c r="E47" s="2">
        <v>0.69725694444444442</v>
      </c>
      <c r="F47">
        <v>-700</v>
      </c>
      <c r="G47">
        <v>3186878430</v>
      </c>
      <c r="H47" t="s">
        <v>37</v>
      </c>
      <c r="I47" t="s">
        <v>38</v>
      </c>
      <c r="K47" t="s">
        <v>256</v>
      </c>
      <c r="L47" t="s">
        <v>40</v>
      </c>
      <c r="M47" t="s">
        <v>41</v>
      </c>
      <c r="N47" t="s">
        <v>257</v>
      </c>
      <c r="O47" t="s">
        <v>41</v>
      </c>
      <c r="P47">
        <v>4</v>
      </c>
      <c r="Q47">
        <v>27</v>
      </c>
      <c r="R47">
        <v>33</v>
      </c>
      <c r="S47" t="s">
        <v>192</v>
      </c>
      <c r="T47" t="s">
        <v>41</v>
      </c>
      <c r="U47" t="s">
        <v>258</v>
      </c>
      <c r="V47" t="b">
        <v>0</v>
      </c>
      <c r="W47">
        <v>0</v>
      </c>
      <c r="X47">
        <v>0</v>
      </c>
      <c r="AF47" t="s">
        <v>41</v>
      </c>
    </row>
    <row r="48" spans="1:32" x14ac:dyDescent="0.2">
      <c r="A48">
        <v>7.5589426526860403E+17</v>
      </c>
      <c r="B48">
        <v>7.5589426526860403E+17</v>
      </c>
      <c r="C48" t="s">
        <v>259</v>
      </c>
      <c r="D48" s="1">
        <v>42571</v>
      </c>
      <c r="E48" s="2">
        <v>0.69225694444444441</v>
      </c>
      <c r="F48">
        <v>-700</v>
      </c>
      <c r="G48">
        <v>3186878430</v>
      </c>
      <c r="H48" t="s">
        <v>37</v>
      </c>
      <c r="I48" t="s">
        <v>38</v>
      </c>
      <c r="K48" t="s">
        <v>260</v>
      </c>
      <c r="L48" t="s">
        <v>40</v>
      </c>
      <c r="M48" t="s">
        <v>41</v>
      </c>
      <c r="N48" t="s">
        <v>41</v>
      </c>
      <c r="O48" t="s">
        <v>41</v>
      </c>
      <c r="P48">
        <v>1</v>
      </c>
      <c r="Q48">
        <v>75</v>
      </c>
      <c r="R48">
        <v>82</v>
      </c>
      <c r="S48" t="s">
        <v>192</v>
      </c>
      <c r="T48" t="s">
        <v>41</v>
      </c>
      <c r="U48" t="s">
        <v>261</v>
      </c>
      <c r="V48" t="b">
        <v>0</v>
      </c>
      <c r="X48">
        <v>0</v>
      </c>
      <c r="AF48" t="s">
        <v>41</v>
      </c>
    </row>
    <row r="49" spans="1:32" x14ac:dyDescent="0.2">
      <c r="A49">
        <v>7.5589325882858202E+17</v>
      </c>
      <c r="B49">
        <v>7.5589325882858202E+17</v>
      </c>
      <c r="C49" t="s">
        <v>262</v>
      </c>
      <c r="D49" s="1">
        <v>42571</v>
      </c>
      <c r="E49" s="2">
        <v>0.68947916666666664</v>
      </c>
      <c r="F49">
        <v>-700</v>
      </c>
      <c r="G49">
        <v>3186878430</v>
      </c>
      <c r="H49" t="s">
        <v>37</v>
      </c>
      <c r="I49" t="s">
        <v>38</v>
      </c>
      <c r="K49" t="s">
        <v>263</v>
      </c>
      <c r="L49" t="s">
        <v>40</v>
      </c>
      <c r="M49" t="s">
        <v>41</v>
      </c>
      <c r="N49" t="s">
        <v>41</v>
      </c>
      <c r="O49" t="s">
        <v>41</v>
      </c>
      <c r="P49">
        <v>7</v>
      </c>
      <c r="Q49">
        <v>181</v>
      </c>
      <c r="R49">
        <v>184</v>
      </c>
      <c r="S49" t="s">
        <v>192</v>
      </c>
      <c r="T49" t="s">
        <v>41</v>
      </c>
      <c r="U49" t="s">
        <v>264</v>
      </c>
      <c r="V49" t="b">
        <v>0</v>
      </c>
      <c r="X49">
        <v>0</v>
      </c>
      <c r="AF49" t="s">
        <v>41</v>
      </c>
    </row>
    <row r="50" spans="1:32" x14ac:dyDescent="0.2">
      <c r="A50">
        <v>7.5588465750228096E+17</v>
      </c>
      <c r="B50">
        <v>7.5588465750228096E+17</v>
      </c>
      <c r="C50" t="s">
        <v>265</v>
      </c>
      <c r="D50" s="1">
        <v>42571</v>
      </c>
      <c r="E50" s="2">
        <v>0.66574074074074074</v>
      </c>
      <c r="F50">
        <v>-700</v>
      </c>
      <c r="G50">
        <v>3186878430</v>
      </c>
      <c r="H50" t="s">
        <v>37</v>
      </c>
      <c r="I50" t="s">
        <v>38</v>
      </c>
      <c r="K50" t="s">
        <v>266</v>
      </c>
      <c r="L50" t="s">
        <v>40</v>
      </c>
      <c r="M50" t="s">
        <v>267</v>
      </c>
      <c r="N50" t="s">
        <v>268</v>
      </c>
      <c r="O50" t="s">
        <v>41</v>
      </c>
      <c r="P50">
        <v>2</v>
      </c>
      <c r="Q50">
        <v>47</v>
      </c>
      <c r="R50">
        <v>31</v>
      </c>
      <c r="S50" t="s">
        <v>192</v>
      </c>
      <c r="T50" t="s">
        <v>41</v>
      </c>
      <c r="U50" t="s">
        <v>269</v>
      </c>
      <c r="V50" t="b">
        <v>0</v>
      </c>
      <c r="W50" t="s">
        <v>270</v>
      </c>
      <c r="X50">
        <v>0</v>
      </c>
      <c r="AF50" t="s">
        <v>41</v>
      </c>
    </row>
    <row r="51" spans="1:32" x14ac:dyDescent="0.2">
      <c r="A51">
        <v>7.5587574652299597E+17</v>
      </c>
      <c r="B51">
        <v>7.5587574652299597E+17</v>
      </c>
      <c r="C51" t="s">
        <v>271</v>
      </c>
      <c r="D51" s="1">
        <v>42571</v>
      </c>
      <c r="E51" s="2">
        <v>0.64115740740740745</v>
      </c>
      <c r="F51">
        <v>-700</v>
      </c>
      <c r="G51">
        <v>3186878430</v>
      </c>
      <c r="H51" t="s">
        <v>37</v>
      </c>
      <c r="I51" t="s">
        <v>38</v>
      </c>
      <c r="K51" t="s">
        <v>272</v>
      </c>
      <c r="L51" t="s">
        <v>40</v>
      </c>
      <c r="M51" t="s">
        <v>41</v>
      </c>
      <c r="N51" t="s">
        <v>273</v>
      </c>
      <c r="O51" t="s">
        <v>41</v>
      </c>
      <c r="P51">
        <v>1</v>
      </c>
      <c r="Q51">
        <v>44</v>
      </c>
      <c r="R51">
        <v>31</v>
      </c>
      <c r="S51" t="s">
        <v>192</v>
      </c>
      <c r="T51" t="s">
        <v>41</v>
      </c>
      <c r="U51" t="s">
        <v>274</v>
      </c>
      <c r="V51" t="b">
        <v>0</v>
      </c>
      <c r="W51" t="s">
        <v>275</v>
      </c>
      <c r="X51">
        <v>0</v>
      </c>
      <c r="AF51" t="s">
        <v>41</v>
      </c>
    </row>
    <row r="52" spans="1:32" x14ac:dyDescent="0.2">
      <c r="A52">
        <v>7.5581724617021402E+17</v>
      </c>
      <c r="B52">
        <v>7.5581724617021402E+17</v>
      </c>
      <c r="C52" t="s">
        <v>276</v>
      </c>
      <c r="D52" s="1">
        <v>42571</v>
      </c>
      <c r="E52" s="2">
        <v>0.47972222222222222</v>
      </c>
      <c r="F52">
        <v>-700</v>
      </c>
      <c r="G52">
        <v>3186878430</v>
      </c>
      <c r="H52" t="s">
        <v>37</v>
      </c>
      <c r="I52" t="s">
        <v>38</v>
      </c>
      <c r="K52" t="s">
        <v>277</v>
      </c>
      <c r="L52" t="s">
        <v>40</v>
      </c>
      <c r="M52" t="s">
        <v>41</v>
      </c>
      <c r="N52" t="s">
        <v>278</v>
      </c>
      <c r="O52" t="s">
        <v>41</v>
      </c>
      <c r="P52">
        <v>6</v>
      </c>
      <c r="Q52">
        <v>83</v>
      </c>
      <c r="R52">
        <v>64</v>
      </c>
      <c r="S52" t="s">
        <v>41</v>
      </c>
      <c r="T52" t="s">
        <v>41</v>
      </c>
      <c r="U52" t="s">
        <v>279</v>
      </c>
      <c r="V52" t="b">
        <v>0</v>
      </c>
      <c r="W52" t="s">
        <v>280</v>
      </c>
      <c r="X52">
        <v>0</v>
      </c>
      <c r="AF52" t="s">
        <v>41</v>
      </c>
    </row>
    <row r="53" spans="1:32" x14ac:dyDescent="0.2">
      <c r="A53">
        <v>7.5578162775480704E+17</v>
      </c>
      <c r="B53">
        <v>7.5578162775480704E+17</v>
      </c>
      <c r="C53" t="s">
        <v>281</v>
      </c>
      <c r="D53" s="1">
        <v>42571</v>
      </c>
      <c r="E53" s="2">
        <v>0.38143518518518515</v>
      </c>
      <c r="F53">
        <v>-700</v>
      </c>
      <c r="G53">
        <v>3186878430</v>
      </c>
      <c r="H53" t="s">
        <v>37</v>
      </c>
      <c r="I53" t="s">
        <v>38</v>
      </c>
      <c r="K53" t="s">
        <v>282</v>
      </c>
      <c r="L53" t="s">
        <v>40</v>
      </c>
      <c r="M53" t="s">
        <v>41</v>
      </c>
      <c r="N53" t="s">
        <v>283</v>
      </c>
      <c r="O53" t="s">
        <v>41</v>
      </c>
      <c r="P53">
        <v>0</v>
      </c>
      <c r="Q53">
        <v>22</v>
      </c>
      <c r="R53">
        <v>11</v>
      </c>
      <c r="S53" t="s">
        <v>192</v>
      </c>
      <c r="T53" t="s">
        <v>41</v>
      </c>
      <c r="U53" t="s">
        <v>284</v>
      </c>
      <c r="V53" t="b">
        <v>0</v>
      </c>
      <c r="X53">
        <v>0</v>
      </c>
      <c r="AF53" t="s">
        <v>41</v>
      </c>
    </row>
    <row r="54" spans="1:32" x14ac:dyDescent="0.2">
      <c r="A54">
        <v>7.55750284970848E+17</v>
      </c>
      <c r="B54">
        <v>7.55750284970848E+17</v>
      </c>
      <c r="C54" t="s">
        <v>285</v>
      </c>
      <c r="D54" s="1">
        <v>42571</v>
      </c>
      <c r="E54" s="2">
        <v>0.29494212962962962</v>
      </c>
      <c r="F54">
        <v>-700</v>
      </c>
      <c r="G54">
        <v>3186878430</v>
      </c>
      <c r="H54" t="s">
        <v>37</v>
      </c>
      <c r="I54" t="s">
        <v>38</v>
      </c>
      <c r="K54" t="s">
        <v>286</v>
      </c>
      <c r="L54" t="s">
        <v>40</v>
      </c>
      <c r="M54" t="s">
        <v>41</v>
      </c>
      <c r="N54" t="s">
        <v>287</v>
      </c>
      <c r="O54" t="s">
        <v>41</v>
      </c>
      <c r="P54">
        <v>0</v>
      </c>
      <c r="Q54">
        <v>19</v>
      </c>
      <c r="R54">
        <v>8</v>
      </c>
      <c r="S54" t="s">
        <v>192</v>
      </c>
      <c r="T54" t="s">
        <v>41</v>
      </c>
      <c r="U54" t="s">
        <v>288</v>
      </c>
      <c r="V54" t="b">
        <v>0</v>
      </c>
      <c r="W54" t="s">
        <v>289</v>
      </c>
      <c r="X54">
        <v>0</v>
      </c>
      <c r="AF54" t="s">
        <v>41</v>
      </c>
    </row>
    <row r="55" spans="1:32" x14ac:dyDescent="0.2">
      <c r="A55">
        <v>7.5572168222933402E+17</v>
      </c>
      <c r="B55">
        <v>7.5572168222933402E+17</v>
      </c>
      <c r="C55" t="s">
        <v>290</v>
      </c>
      <c r="D55" s="1">
        <v>42571</v>
      </c>
      <c r="E55" s="2">
        <v>0.21601851851851853</v>
      </c>
      <c r="F55">
        <v>-700</v>
      </c>
      <c r="G55">
        <v>3186878430</v>
      </c>
      <c r="H55" t="s">
        <v>37</v>
      </c>
      <c r="I55" t="s">
        <v>38</v>
      </c>
      <c r="K55" t="s">
        <v>291</v>
      </c>
      <c r="L55" t="s">
        <v>40</v>
      </c>
      <c r="M55" t="s">
        <v>41</v>
      </c>
      <c r="N55" t="s">
        <v>292</v>
      </c>
      <c r="O55" t="s">
        <v>41</v>
      </c>
      <c r="P55">
        <v>0</v>
      </c>
      <c r="Q55">
        <v>55</v>
      </c>
      <c r="R55">
        <v>23</v>
      </c>
      <c r="S55" t="s">
        <v>192</v>
      </c>
      <c r="T55" t="s">
        <v>41</v>
      </c>
      <c r="U55" t="s">
        <v>293</v>
      </c>
      <c r="V55" t="b">
        <v>0</v>
      </c>
      <c r="W55" t="s">
        <v>294</v>
      </c>
      <c r="X55">
        <v>0</v>
      </c>
      <c r="AF55" t="s">
        <v>41</v>
      </c>
    </row>
    <row r="56" spans="1:32" x14ac:dyDescent="0.2">
      <c r="A56">
        <v>7.5546285336088102E+17</v>
      </c>
      <c r="B56">
        <v>7.5546285336088102E+17</v>
      </c>
      <c r="C56" t="s">
        <v>295</v>
      </c>
      <c r="D56" s="1">
        <v>42570</v>
      </c>
      <c r="E56" s="2">
        <v>0.50178240740740743</v>
      </c>
      <c r="F56">
        <v>-700</v>
      </c>
      <c r="G56">
        <v>3186878430</v>
      </c>
      <c r="H56" t="s">
        <v>37</v>
      </c>
      <c r="I56" t="s">
        <v>38</v>
      </c>
      <c r="K56" t="s">
        <v>296</v>
      </c>
      <c r="L56" t="s">
        <v>40</v>
      </c>
      <c r="M56" t="s">
        <v>41</v>
      </c>
      <c r="N56" t="s">
        <v>297</v>
      </c>
      <c r="O56" t="s">
        <v>298</v>
      </c>
      <c r="P56">
        <v>20</v>
      </c>
      <c r="Q56">
        <v>804</v>
      </c>
      <c r="R56">
        <v>379</v>
      </c>
      <c r="S56" t="s">
        <v>192</v>
      </c>
      <c r="T56" t="s">
        <v>41</v>
      </c>
      <c r="U56" t="s">
        <v>299</v>
      </c>
      <c r="V56" t="b">
        <v>0</v>
      </c>
      <c r="X56">
        <v>1</v>
      </c>
      <c r="Y56" t="s">
        <v>300</v>
      </c>
      <c r="AF56" t="s">
        <v>41</v>
      </c>
    </row>
    <row r="57" spans="1:32" x14ac:dyDescent="0.2">
      <c r="A57">
        <v>7.5522425938799398E+17</v>
      </c>
      <c r="B57">
        <v>7.5522425938799398E+17</v>
      </c>
      <c r="C57" t="s">
        <v>301</v>
      </c>
      <c r="D57" s="1">
        <v>42569</v>
      </c>
      <c r="E57" s="2">
        <v>0.84339120370370368</v>
      </c>
      <c r="F57">
        <v>-700</v>
      </c>
      <c r="G57">
        <v>3186878430</v>
      </c>
      <c r="H57" t="s">
        <v>37</v>
      </c>
      <c r="I57" t="s">
        <v>38</v>
      </c>
      <c r="K57" t="s">
        <v>302</v>
      </c>
      <c r="L57" t="s">
        <v>40</v>
      </c>
      <c r="M57" t="s">
        <v>41</v>
      </c>
      <c r="N57" t="s">
        <v>303</v>
      </c>
      <c r="O57" t="s">
        <v>304</v>
      </c>
      <c r="P57">
        <v>2</v>
      </c>
      <c r="Q57">
        <v>37</v>
      </c>
      <c r="R57">
        <v>30</v>
      </c>
      <c r="S57" t="s">
        <v>305</v>
      </c>
      <c r="T57" t="s">
        <v>41</v>
      </c>
      <c r="U57" t="s">
        <v>306</v>
      </c>
      <c r="V57" t="b">
        <v>0</v>
      </c>
      <c r="X57">
        <v>1</v>
      </c>
      <c r="Y57" t="s">
        <v>307</v>
      </c>
      <c r="AF57" t="s">
        <v>41</v>
      </c>
    </row>
    <row r="58" spans="1:32" x14ac:dyDescent="0.2">
      <c r="A58">
        <v>7.5436128098785997E+17</v>
      </c>
      <c r="B58">
        <v>7.5436128098785997E+17</v>
      </c>
      <c r="C58" t="s">
        <v>308</v>
      </c>
      <c r="D58" s="1">
        <v>42567</v>
      </c>
      <c r="E58" s="2">
        <v>0.46202546296296299</v>
      </c>
      <c r="F58">
        <v>-700</v>
      </c>
      <c r="G58">
        <v>3186878430</v>
      </c>
      <c r="H58" t="s">
        <v>37</v>
      </c>
      <c r="I58" t="s">
        <v>38</v>
      </c>
      <c r="K58" t="s">
        <v>309</v>
      </c>
      <c r="L58" t="s">
        <v>40</v>
      </c>
      <c r="M58" t="s">
        <v>41</v>
      </c>
      <c r="N58" t="s">
        <v>310</v>
      </c>
      <c r="O58" t="s">
        <v>41</v>
      </c>
      <c r="P58">
        <v>2</v>
      </c>
      <c r="Q58">
        <v>27</v>
      </c>
      <c r="R58">
        <v>22</v>
      </c>
      <c r="S58" t="s">
        <v>305</v>
      </c>
      <c r="T58" t="s">
        <v>41</v>
      </c>
      <c r="U58" t="s">
        <v>311</v>
      </c>
      <c r="V58" t="b">
        <v>0</v>
      </c>
      <c r="X58">
        <v>0</v>
      </c>
      <c r="AF58" t="s">
        <v>41</v>
      </c>
    </row>
    <row r="59" spans="1:32" x14ac:dyDescent="0.2">
      <c r="A59">
        <v>7.5367937552724301E+17</v>
      </c>
      <c r="B59">
        <v>7.5367937552724301E+17</v>
      </c>
      <c r="C59" t="s">
        <v>312</v>
      </c>
      <c r="D59" s="1">
        <v>42565</v>
      </c>
      <c r="E59" s="2">
        <v>0.58032407407407405</v>
      </c>
      <c r="F59">
        <v>-700</v>
      </c>
      <c r="G59">
        <v>3186878430</v>
      </c>
      <c r="H59" t="s">
        <v>37</v>
      </c>
      <c r="I59" t="s">
        <v>38</v>
      </c>
      <c r="K59" t="s">
        <v>313</v>
      </c>
      <c r="L59" t="s">
        <v>40</v>
      </c>
      <c r="M59" t="s">
        <v>314</v>
      </c>
      <c r="N59" t="s">
        <v>41</v>
      </c>
      <c r="O59" t="s">
        <v>315</v>
      </c>
      <c r="P59">
        <v>4</v>
      </c>
      <c r="Q59">
        <v>63</v>
      </c>
      <c r="R59">
        <v>96</v>
      </c>
      <c r="S59" t="s">
        <v>316</v>
      </c>
      <c r="T59" t="s">
        <v>41</v>
      </c>
      <c r="U59" t="s">
        <v>317</v>
      </c>
      <c r="V59" t="b">
        <v>0</v>
      </c>
      <c r="X59">
        <v>1</v>
      </c>
      <c r="Y59" t="s">
        <v>318</v>
      </c>
      <c r="AF59" t="s">
        <v>41</v>
      </c>
    </row>
    <row r="60" spans="1:32" x14ac:dyDescent="0.2">
      <c r="A60">
        <v>7.5340047278712397E+17</v>
      </c>
      <c r="B60">
        <v>7.5339442960872602E+17</v>
      </c>
      <c r="C60" t="s">
        <v>319</v>
      </c>
      <c r="D60" s="1">
        <v>42564</v>
      </c>
      <c r="E60" s="2">
        <v>0.8106944444444445</v>
      </c>
      <c r="F60">
        <v>-700</v>
      </c>
      <c r="G60">
        <v>3186878430</v>
      </c>
      <c r="H60" t="s">
        <v>37</v>
      </c>
      <c r="I60" t="s">
        <v>38</v>
      </c>
      <c r="K60" t="s">
        <v>320</v>
      </c>
      <c r="L60" t="s">
        <v>40</v>
      </c>
      <c r="M60" t="s">
        <v>41</v>
      </c>
      <c r="N60" t="s">
        <v>41</v>
      </c>
      <c r="O60" t="s">
        <v>41</v>
      </c>
      <c r="P60">
        <v>1</v>
      </c>
      <c r="Q60">
        <v>0</v>
      </c>
      <c r="R60">
        <v>0</v>
      </c>
      <c r="S60" t="s">
        <v>41</v>
      </c>
      <c r="T60" t="s">
        <v>41</v>
      </c>
      <c r="U60" t="s">
        <v>321</v>
      </c>
      <c r="V60" t="b">
        <v>0</v>
      </c>
      <c r="X60">
        <v>0</v>
      </c>
      <c r="AF60" t="s">
        <v>322</v>
      </c>
    </row>
    <row r="61" spans="1:32" x14ac:dyDescent="0.2">
      <c r="A61">
        <v>7.5339929613388506E+17</v>
      </c>
      <c r="B61">
        <v>7.5339929613388506E+17</v>
      </c>
      <c r="C61" t="s">
        <v>323</v>
      </c>
      <c r="D61" s="1">
        <v>42564</v>
      </c>
      <c r="E61" s="2">
        <v>0.80745370370370362</v>
      </c>
      <c r="F61">
        <v>-700</v>
      </c>
      <c r="G61">
        <v>3186878430</v>
      </c>
      <c r="H61" t="s">
        <v>37</v>
      </c>
      <c r="I61" t="s">
        <v>38</v>
      </c>
      <c r="K61" t="s">
        <v>324</v>
      </c>
      <c r="L61" t="s">
        <v>40</v>
      </c>
      <c r="M61" t="s">
        <v>41</v>
      </c>
      <c r="N61" t="s">
        <v>325</v>
      </c>
      <c r="O61" t="s">
        <v>41</v>
      </c>
      <c r="P61">
        <v>0</v>
      </c>
      <c r="Q61">
        <v>8</v>
      </c>
      <c r="R61">
        <v>11</v>
      </c>
      <c r="S61" t="s">
        <v>192</v>
      </c>
      <c r="T61" t="s">
        <v>41</v>
      </c>
      <c r="U61" t="s">
        <v>326</v>
      </c>
      <c r="V61" t="b">
        <v>0</v>
      </c>
      <c r="W61" t="s">
        <v>327</v>
      </c>
      <c r="X61">
        <v>0</v>
      </c>
      <c r="AF61" t="s">
        <v>41</v>
      </c>
    </row>
    <row r="62" spans="1:32" x14ac:dyDescent="0.2">
      <c r="A62">
        <v>7.5339442960872602E+17</v>
      </c>
      <c r="B62">
        <v>7.5339442960872602E+17</v>
      </c>
      <c r="C62" t="s">
        <v>328</v>
      </c>
      <c r="D62" s="1">
        <v>42564</v>
      </c>
      <c r="E62" s="2">
        <v>0.79402777777777789</v>
      </c>
      <c r="F62">
        <v>-700</v>
      </c>
      <c r="G62">
        <v>3186878430</v>
      </c>
      <c r="H62" t="s">
        <v>37</v>
      </c>
      <c r="I62" t="s">
        <v>38</v>
      </c>
      <c r="K62" t="s">
        <v>329</v>
      </c>
      <c r="L62" t="s">
        <v>40</v>
      </c>
      <c r="M62" t="s">
        <v>41</v>
      </c>
      <c r="N62" t="s">
        <v>325</v>
      </c>
      <c r="O62" t="s">
        <v>41</v>
      </c>
      <c r="P62">
        <v>1</v>
      </c>
      <c r="Q62">
        <v>2</v>
      </c>
      <c r="R62">
        <v>4</v>
      </c>
      <c r="S62" t="s">
        <v>41</v>
      </c>
      <c r="T62" t="s">
        <v>41</v>
      </c>
      <c r="U62" t="s">
        <v>330</v>
      </c>
      <c r="V62" t="b">
        <v>0</v>
      </c>
      <c r="W62" t="s">
        <v>327</v>
      </c>
      <c r="X62">
        <v>0</v>
      </c>
      <c r="AF62" t="s">
        <v>41</v>
      </c>
    </row>
    <row r="63" spans="1:32" x14ac:dyDescent="0.2">
      <c r="A63">
        <v>7.5330241808803802E+17</v>
      </c>
      <c r="B63">
        <v>7.5330241808803802E+17</v>
      </c>
      <c r="C63" t="s">
        <v>331</v>
      </c>
      <c r="D63" s="1">
        <v>42564</v>
      </c>
      <c r="E63" s="2">
        <v>0.54011574074074076</v>
      </c>
      <c r="F63">
        <v>-700</v>
      </c>
      <c r="G63">
        <v>3186878430</v>
      </c>
      <c r="H63" t="s">
        <v>37</v>
      </c>
      <c r="I63" t="s">
        <v>38</v>
      </c>
      <c r="K63" t="s">
        <v>332</v>
      </c>
      <c r="L63" t="s">
        <v>40</v>
      </c>
      <c r="M63" t="s">
        <v>41</v>
      </c>
      <c r="N63" t="s">
        <v>333</v>
      </c>
      <c r="O63" t="s">
        <v>334</v>
      </c>
      <c r="P63">
        <v>2</v>
      </c>
      <c r="Q63">
        <v>26</v>
      </c>
      <c r="R63">
        <v>18</v>
      </c>
      <c r="S63" t="s">
        <v>305</v>
      </c>
      <c r="T63" t="s">
        <v>41</v>
      </c>
      <c r="U63" t="s">
        <v>335</v>
      </c>
      <c r="V63" t="b">
        <v>0</v>
      </c>
      <c r="X63">
        <v>1</v>
      </c>
      <c r="Y63" t="s">
        <v>336</v>
      </c>
      <c r="AF63" t="s">
        <v>41</v>
      </c>
    </row>
    <row r="64" spans="1:32" x14ac:dyDescent="0.2">
      <c r="A64">
        <v>7.5292057245623501E+17</v>
      </c>
      <c r="B64">
        <v>7.5292057245623501E+17</v>
      </c>
      <c r="C64" t="s">
        <v>337</v>
      </c>
      <c r="D64" s="1">
        <v>42563</v>
      </c>
      <c r="E64" s="2">
        <v>0.4864236111111111</v>
      </c>
      <c r="F64">
        <v>-700</v>
      </c>
      <c r="G64">
        <v>3186878430</v>
      </c>
      <c r="H64" t="s">
        <v>37</v>
      </c>
      <c r="I64" t="s">
        <v>38</v>
      </c>
      <c r="K64" t="s">
        <v>338</v>
      </c>
      <c r="L64" t="s">
        <v>40</v>
      </c>
      <c r="M64" t="s">
        <v>41</v>
      </c>
      <c r="N64" t="s">
        <v>339</v>
      </c>
      <c r="O64" t="s">
        <v>340</v>
      </c>
      <c r="P64">
        <v>1</v>
      </c>
      <c r="Q64">
        <v>39</v>
      </c>
      <c r="R64">
        <v>40</v>
      </c>
      <c r="S64" t="s">
        <v>316</v>
      </c>
      <c r="T64" t="s">
        <v>41</v>
      </c>
      <c r="U64" t="s">
        <v>341</v>
      </c>
      <c r="V64" t="b">
        <v>0</v>
      </c>
      <c r="X64">
        <v>1</v>
      </c>
      <c r="Y64" t="s">
        <v>342</v>
      </c>
      <c r="AF64" t="s">
        <v>41</v>
      </c>
    </row>
    <row r="65" spans="1:32" x14ac:dyDescent="0.2">
      <c r="A65">
        <v>7.52630241839968E+17</v>
      </c>
      <c r="B65">
        <v>7.52630241839968E+17</v>
      </c>
      <c r="C65" t="s">
        <v>343</v>
      </c>
      <c r="D65" s="1">
        <v>42562</v>
      </c>
      <c r="E65" s="2">
        <v>0.68526620370370372</v>
      </c>
      <c r="F65">
        <v>-700</v>
      </c>
      <c r="G65">
        <v>3186878430</v>
      </c>
      <c r="H65" t="s">
        <v>37</v>
      </c>
      <c r="I65" t="s">
        <v>38</v>
      </c>
      <c r="K65" t="s">
        <v>344</v>
      </c>
      <c r="L65" t="s">
        <v>40</v>
      </c>
      <c r="M65" t="s">
        <v>41</v>
      </c>
      <c r="N65" t="s">
        <v>345</v>
      </c>
      <c r="O65" t="s">
        <v>41</v>
      </c>
      <c r="P65">
        <v>0</v>
      </c>
      <c r="Q65">
        <v>12</v>
      </c>
      <c r="R65">
        <v>21</v>
      </c>
      <c r="S65" t="s">
        <v>41</v>
      </c>
      <c r="T65" t="s">
        <v>41</v>
      </c>
      <c r="U65" t="s">
        <v>346</v>
      </c>
      <c r="V65" t="b">
        <v>0</v>
      </c>
      <c r="W65">
        <v>0</v>
      </c>
      <c r="X65">
        <v>0</v>
      </c>
      <c r="AF65" t="s">
        <v>41</v>
      </c>
    </row>
    <row r="66" spans="1:32" x14ac:dyDescent="0.2">
      <c r="A66">
        <v>7.5259561140122394E+17</v>
      </c>
      <c r="B66">
        <v>7.5259561140122394E+17</v>
      </c>
      <c r="C66" t="s">
        <v>347</v>
      </c>
      <c r="D66" s="1">
        <v>42562</v>
      </c>
      <c r="E66" s="2">
        <v>0.58969907407407407</v>
      </c>
      <c r="F66">
        <v>-700</v>
      </c>
      <c r="G66">
        <v>3186878430</v>
      </c>
      <c r="H66" t="s">
        <v>37</v>
      </c>
      <c r="I66" t="s">
        <v>38</v>
      </c>
      <c r="K66" t="s">
        <v>348</v>
      </c>
      <c r="L66" t="s">
        <v>40</v>
      </c>
      <c r="M66" t="s">
        <v>41</v>
      </c>
      <c r="N66" t="s">
        <v>339</v>
      </c>
      <c r="O66" t="s">
        <v>41</v>
      </c>
      <c r="P66">
        <v>0</v>
      </c>
      <c r="Q66">
        <v>68</v>
      </c>
      <c r="R66">
        <v>81</v>
      </c>
      <c r="S66" t="s">
        <v>316</v>
      </c>
      <c r="T66" t="s">
        <v>41</v>
      </c>
      <c r="U66" t="s">
        <v>349</v>
      </c>
      <c r="V66" t="b">
        <v>0</v>
      </c>
      <c r="X66">
        <v>0</v>
      </c>
      <c r="AF66" t="s">
        <v>41</v>
      </c>
    </row>
    <row r="67" spans="1:32" x14ac:dyDescent="0.2">
      <c r="A67">
        <v>7.5254315446163405E+17</v>
      </c>
      <c r="B67">
        <v>7.5254315446163405E+17</v>
      </c>
      <c r="C67" t="s">
        <v>350</v>
      </c>
      <c r="D67" s="1">
        <v>42562</v>
      </c>
      <c r="E67" s="2">
        <v>0.44495370370370368</v>
      </c>
      <c r="F67">
        <v>-700</v>
      </c>
      <c r="G67">
        <v>3186878430</v>
      </c>
      <c r="H67" t="s">
        <v>37</v>
      </c>
      <c r="I67" t="s">
        <v>38</v>
      </c>
      <c r="K67" t="s">
        <v>351</v>
      </c>
      <c r="L67" t="s">
        <v>40</v>
      </c>
      <c r="M67" t="s">
        <v>41</v>
      </c>
      <c r="N67" t="s">
        <v>352</v>
      </c>
      <c r="O67" t="s">
        <v>41</v>
      </c>
      <c r="P67">
        <v>0</v>
      </c>
      <c r="Q67">
        <v>6</v>
      </c>
      <c r="R67">
        <v>10</v>
      </c>
      <c r="S67" t="s">
        <v>41</v>
      </c>
      <c r="T67" t="s">
        <v>41</v>
      </c>
      <c r="U67" t="s">
        <v>353</v>
      </c>
      <c r="V67" t="b">
        <v>0</v>
      </c>
      <c r="W67" t="s">
        <v>354</v>
      </c>
      <c r="X67">
        <v>0</v>
      </c>
      <c r="AF67" t="s">
        <v>41</v>
      </c>
    </row>
    <row r="68" spans="1:32" x14ac:dyDescent="0.2">
      <c r="A68">
        <v>7.5254310519531098E+17</v>
      </c>
      <c r="B68">
        <v>7.5254310519531098E+17</v>
      </c>
      <c r="C68" t="s">
        <v>355</v>
      </c>
      <c r="D68" s="1">
        <v>42562</v>
      </c>
      <c r="E68" s="2">
        <v>0.44481481481481483</v>
      </c>
      <c r="F68">
        <v>-700</v>
      </c>
      <c r="G68">
        <v>3186878430</v>
      </c>
      <c r="H68" t="s">
        <v>37</v>
      </c>
      <c r="I68" t="s">
        <v>38</v>
      </c>
      <c r="K68" t="s">
        <v>356</v>
      </c>
      <c r="L68" t="s">
        <v>40</v>
      </c>
      <c r="M68" t="s">
        <v>357</v>
      </c>
      <c r="N68" t="s">
        <v>358</v>
      </c>
      <c r="O68" t="s">
        <v>41</v>
      </c>
      <c r="P68">
        <v>0</v>
      </c>
      <c r="Q68">
        <v>3</v>
      </c>
      <c r="R68">
        <v>7</v>
      </c>
      <c r="S68" t="s">
        <v>41</v>
      </c>
      <c r="T68" t="s">
        <v>41</v>
      </c>
      <c r="U68" t="s">
        <v>359</v>
      </c>
      <c r="V68" t="b">
        <v>0</v>
      </c>
      <c r="W68" t="s">
        <v>360</v>
      </c>
      <c r="X68">
        <v>0</v>
      </c>
      <c r="AF68" t="s">
        <v>41</v>
      </c>
    </row>
    <row r="69" spans="1:32" x14ac:dyDescent="0.2">
      <c r="A69">
        <v>7.5254305453660506E+17</v>
      </c>
      <c r="B69">
        <v>7.5254305453660506E+17</v>
      </c>
      <c r="C69" t="s">
        <v>361</v>
      </c>
      <c r="D69" s="1">
        <v>42562</v>
      </c>
      <c r="E69" s="2">
        <v>0.44467592592592592</v>
      </c>
      <c r="F69">
        <v>-700</v>
      </c>
      <c r="G69">
        <v>3186878430</v>
      </c>
      <c r="H69" t="s">
        <v>37</v>
      </c>
      <c r="I69" t="s">
        <v>38</v>
      </c>
      <c r="K69" t="s">
        <v>362</v>
      </c>
      <c r="L69" t="s">
        <v>40</v>
      </c>
      <c r="M69" t="s">
        <v>363</v>
      </c>
      <c r="N69" t="s">
        <v>364</v>
      </c>
      <c r="O69" t="s">
        <v>41</v>
      </c>
      <c r="P69">
        <v>0</v>
      </c>
      <c r="Q69">
        <v>7</v>
      </c>
      <c r="R69">
        <v>10</v>
      </c>
      <c r="S69" t="s">
        <v>41</v>
      </c>
      <c r="T69" t="s">
        <v>41</v>
      </c>
      <c r="U69" t="s">
        <v>365</v>
      </c>
      <c r="V69" t="b">
        <v>0</v>
      </c>
      <c r="W69" t="s">
        <v>366</v>
      </c>
      <c r="X69">
        <v>0</v>
      </c>
      <c r="AF69" t="s">
        <v>41</v>
      </c>
    </row>
    <row r="70" spans="1:32" x14ac:dyDescent="0.2">
      <c r="A70">
        <v>7.5250168438800704E+17</v>
      </c>
      <c r="B70">
        <v>7.5250168438800704E+17</v>
      </c>
      <c r="C70" t="s">
        <v>367</v>
      </c>
      <c r="D70" s="1">
        <v>42562</v>
      </c>
      <c r="E70" s="2">
        <v>0.33052083333333332</v>
      </c>
      <c r="F70">
        <v>-700</v>
      </c>
      <c r="G70">
        <v>3186878430</v>
      </c>
      <c r="H70" t="s">
        <v>37</v>
      </c>
      <c r="I70" t="s">
        <v>38</v>
      </c>
      <c r="K70" t="s">
        <v>368</v>
      </c>
      <c r="L70" t="s">
        <v>40</v>
      </c>
      <c r="M70" t="s">
        <v>41</v>
      </c>
      <c r="N70" t="s">
        <v>339</v>
      </c>
      <c r="O70" t="s">
        <v>41</v>
      </c>
      <c r="P70">
        <v>15</v>
      </c>
      <c r="Q70">
        <v>130</v>
      </c>
      <c r="R70">
        <v>134</v>
      </c>
      <c r="S70" t="s">
        <v>316</v>
      </c>
      <c r="T70" t="s">
        <v>41</v>
      </c>
      <c r="U70" t="s">
        <v>369</v>
      </c>
      <c r="V70" t="b">
        <v>0</v>
      </c>
      <c r="X70">
        <v>0</v>
      </c>
      <c r="AF70" t="s">
        <v>41</v>
      </c>
    </row>
  </sheetData>
  <autoFilter ref="A1:AJ70" xr:uid="{25C2DD7B-4368-ED4E-A4AE-59B79C149C6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C1B2-026F-634B-9E21-E98CD3558DFD}">
  <dimension ref="A1:I70"/>
  <sheetViews>
    <sheetView zoomScale="140" zoomScaleNormal="140" workbookViewId="0">
      <pane ySplit="1" topLeftCell="A29" activePane="bottomLeft" state="frozen"/>
      <selection pane="bottomLeft" activeCell="D70" sqref="D70"/>
    </sheetView>
  </sheetViews>
  <sheetFormatPr baseColWidth="10" defaultRowHeight="16" x14ac:dyDescent="0.2"/>
  <cols>
    <col min="2" max="2" width="85.1640625" customWidth="1"/>
    <col min="3" max="3" width="57.33203125" customWidth="1"/>
    <col min="4" max="4" width="23.6640625" bestFit="1" customWidth="1"/>
    <col min="5" max="5" width="25.1640625" customWidth="1"/>
  </cols>
  <sheetData>
    <row r="1" spans="1:9" s="3" customFormat="1" x14ac:dyDescent="0.2">
      <c r="B1" s="3" t="s">
        <v>378</v>
      </c>
      <c r="C1" s="3" t="s">
        <v>379</v>
      </c>
      <c r="D1" s="3" t="s">
        <v>380</v>
      </c>
      <c r="E1" s="3" t="s">
        <v>381</v>
      </c>
      <c r="F1" s="3" t="s">
        <v>402</v>
      </c>
      <c r="G1" s="3" t="s">
        <v>403</v>
      </c>
      <c r="H1" s="3" t="s">
        <v>404</v>
      </c>
      <c r="I1" s="3" t="s">
        <v>405</v>
      </c>
    </row>
    <row r="2" spans="1:9" x14ac:dyDescent="0.2">
      <c r="A2">
        <v>1</v>
      </c>
      <c r="B2" t="s">
        <v>39</v>
      </c>
      <c r="C2" t="s">
        <v>44</v>
      </c>
      <c r="D2" t="s">
        <v>382</v>
      </c>
      <c r="F2">
        <f>LEN(B2)</f>
        <v>112</v>
      </c>
      <c r="G2" s="4">
        <f>AVERAGE(F2:F70)</f>
        <v>110.50724637681159</v>
      </c>
      <c r="H2">
        <f>MIN(F2:F70)</f>
        <v>31</v>
      </c>
      <c r="I2">
        <f>MAX(F2:F70)</f>
        <v>146</v>
      </c>
    </row>
    <row r="3" spans="1:9" x14ac:dyDescent="0.2">
      <c r="A3">
        <v>2</v>
      </c>
      <c r="B3" t="s">
        <v>46</v>
      </c>
      <c r="C3" t="s">
        <v>49</v>
      </c>
      <c r="D3" t="s">
        <v>383</v>
      </c>
      <c r="F3">
        <f t="shared" ref="F3:F66" si="0">LEN(B3)</f>
        <v>130</v>
      </c>
    </row>
    <row r="4" spans="1:9" x14ac:dyDescent="0.2">
      <c r="A4">
        <v>3</v>
      </c>
      <c r="B4" t="s">
        <v>52</v>
      </c>
      <c r="C4" t="s">
        <v>53</v>
      </c>
      <c r="D4" t="s">
        <v>383</v>
      </c>
      <c r="F4">
        <f t="shared" si="0"/>
        <v>143</v>
      </c>
    </row>
    <row r="5" spans="1:9" x14ac:dyDescent="0.2">
      <c r="A5">
        <v>4</v>
      </c>
      <c r="B5" t="s">
        <v>55</v>
      </c>
      <c r="C5" t="s">
        <v>57</v>
      </c>
      <c r="D5" t="s">
        <v>383</v>
      </c>
      <c r="F5">
        <f t="shared" si="0"/>
        <v>139</v>
      </c>
    </row>
    <row r="6" spans="1:9" x14ac:dyDescent="0.2">
      <c r="A6">
        <v>5</v>
      </c>
      <c r="B6" t="s">
        <v>59</v>
      </c>
      <c r="C6" t="s">
        <v>61</v>
      </c>
      <c r="D6" t="s">
        <v>383</v>
      </c>
      <c r="F6">
        <f t="shared" si="0"/>
        <v>140</v>
      </c>
    </row>
    <row r="7" spans="1:9" x14ac:dyDescent="0.2">
      <c r="A7">
        <v>6</v>
      </c>
      <c r="B7" t="s">
        <v>64</v>
      </c>
      <c r="C7" t="s">
        <v>66</v>
      </c>
      <c r="D7" t="s">
        <v>406</v>
      </c>
      <c r="F7">
        <f t="shared" si="0"/>
        <v>42</v>
      </c>
    </row>
    <row r="8" spans="1:9" x14ac:dyDescent="0.2">
      <c r="A8">
        <v>7</v>
      </c>
      <c r="B8" t="s">
        <v>68</v>
      </c>
      <c r="C8" t="s">
        <v>69</v>
      </c>
      <c r="D8" t="s">
        <v>385</v>
      </c>
      <c r="F8">
        <f t="shared" si="0"/>
        <v>140</v>
      </c>
    </row>
    <row r="9" spans="1:9" x14ac:dyDescent="0.2">
      <c r="A9">
        <v>8</v>
      </c>
      <c r="B9" t="s">
        <v>71</v>
      </c>
      <c r="C9" t="s">
        <v>73</v>
      </c>
      <c r="D9" t="s">
        <v>385</v>
      </c>
      <c r="F9">
        <f t="shared" si="0"/>
        <v>138</v>
      </c>
    </row>
    <row r="10" spans="1:9" x14ac:dyDescent="0.2">
      <c r="A10">
        <v>9</v>
      </c>
      <c r="B10" t="s">
        <v>76</v>
      </c>
      <c r="C10" t="s">
        <v>77</v>
      </c>
      <c r="D10" t="s">
        <v>385</v>
      </c>
      <c r="F10">
        <f t="shared" si="0"/>
        <v>131</v>
      </c>
    </row>
    <row r="11" spans="1:9" x14ac:dyDescent="0.2">
      <c r="A11">
        <v>10</v>
      </c>
      <c r="B11" t="s">
        <v>79</v>
      </c>
      <c r="C11" t="s">
        <v>81</v>
      </c>
      <c r="D11" t="s">
        <v>385</v>
      </c>
      <c r="F11">
        <f t="shared" si="0"/>
        <v>125</v>
      </c>
    </row>
    <row r="12" spans="1:9" x14ac:dyDescent="0.2">
      <c r="A12">
        <v>11</v>
      </c>
      <c r="B12" t="s">
        <v>84</v>
      </c>
      <c r="C12" t="s">
        <v>87</v>
      </c>
      <c r="D12" t="s">
        <v>385</v>
      </c>
      <c r="F12">
        <f t="shared" si="0"/>
        <v>128</v>
      </c>
    </row>
    <row r="13" spans="1:9" x14ac:dyDescent="0.2">
      <c r="A13">
        <v>12</v>
      </c>
      <c r="B13" t="s">
        <v>90</v>
      </c>
      <c r="C13" t="s">
        <v>92</v>
      </c>
      <c r="D13" t="s">
        <v>385</v>
      </c>
      <c r="F13">
        <f t="shared" si="0"/>
        <v>132</v>
      </c>
    </row>
    <row r="14" spans="1:9" x14ac:dyDescent="0.2">
      <c r="A14">
        <v>13</v>
      </c>
      <c r="B14" t="s">
        <v>95</v>
      </c>
      <c r="C14" t="s">
        <v>98</v>
      </c>
      <c r="D14" t="s">
        <v>385</v>
      </c>
      <c r="F14">
        <f t="shared" si="0"/>
        <v>117</v>
      </c>
    </row>
    <row r="15" spans="1:9" x14ac:dyDescent="0.2">
      <c r="A15">
        <v>14</v>
      </c>
      <c r="B15" t="s">
        <v>101</v>
      </c>
      <c r="C15" t="s">
        <v>103</v>
      </c>
      <c r="D15" t="s">
        <v>385</v>
      </c>
      <c r="F15">
        <f t="shared" si="0"/>
        <v>66</v>
      </c>
    </row>
    <row r="16" spans="1:9" x14ac:dyDescent="0.2">
      <c r="A16">
        <v>15</v>
      </c>
      <c r="B16" t="s">
        <v>106</v>
      </c>
      <c r="C16" t="s">
        <v>109</v>
      </c>
      <c r="D16" t="s">
        <v>385</v>
      </c>
      <c r="F16">
        <f t="shared" si="0"/>
        <v>141</v>
      </c>
    </row>
    <row r="17" spans="1:6" x14ac:dyDescent="0.2">
      <c r="A17">
        <v>16</v>
      </c>
      <c r="B17" t="s">
        <v>112</v>
      </c>
      <c r="C17" t="s">
        <v>115</v>
      </c>
      <c r="D17" t="s">
        <v>385</v>
      </c>
      <c r="F17">
        <f t="shared" si="0"/>
        <v>134</v>
      </c>
    </row>
    <row r="18" spans="1:6" x14ac:dyDescent="0.2">
      <c r="A18">
        <v>17</v>
      </c>
      <c r="B18" t="s">
        <v>118</v>
      </c>
      <c r="C18" t="s">
        <v>120</v>
      </c>
      <c r="D18" t="s">
        <v>385</v>
      </c>
      <c r="F18">
        <f t="shared" si="0"/>
        <v>112</v>
      </c>
    </row>
    <row r="19" spans="1:6" x14ac:dyDescent="0.2">
      <c r="A19">
        <v>18</v>
      </c>
      <c r="B19" t="s">
        <v>122</v>
      </c>
      <c r="C19" t="s">
        <v>124</v>
      </c>
      <c r="D19" t="s">
        <v>385</v>
      </c>
      <c r="F19">
        <f t="shared" si="0"/>
        <v>122</v>
      </c>
    </row>
    <row r="20" spans="1:6" x14ac:dyDescent="0.2">
      <c r="A20">
        <v>19</v>
      </c>
      <c r="B20" t="s">
        <v>127</v>
      </c>
      <c r="C20" t="s">
        <v>129</v>
      </c>
      <c r="D20" t="s">
        <v>384</v>
      </c>
      <c r="F20">
        <f t="shared" si="0"/>
        <v>116</v>
      </c>
    </row>
    <row r="21" spans="1:6" x14ac:dyDescent="0.2">
      <c r="A21">
        <v>20</v>
      </c>
      <c r="B21" t="s">
        <v>131</v>
      </c>
      <c r="C21" t="s">
        <v>133</v>
      </c>
      <c r="D21" t="s">
        <v>386</v>
      </c>
      <c r="E21" t="s">
        <v>387</v>
      </c>
      <c r="F21">
        <f t="shared" si="0"/>
        <v>146</v>
      </c>
    </row>
    <row r="22" spans="1:6" x14ac:dyDescent="0.2">
      <c r="A22">
        <v>21</v>
      </c>
      <c r="B22" t="s">
        <v>135</v>
      </c>
      <c r="C22" t="s">
        <v>137</v>
      </c>
      <c r="D22" t="s">
        <v>386</v>
      </c>
      <c r="E22" t="s">
        <v>387</v>
      </c>
      <c r="F22">
        <f t="shared" si="0"/>
        <v>107</v>
      </c>
    </row>
    <row r="23" spans="1:6" x14ac:dyDescent="0.2">
      <c r="A23">
        <v>22</v>
      </c>
      <c r="B23" t="s">
        <v>139</v>
      </c>
      <c r="C23" t="s">
        <v>140</v>
      </c>
      <c r="D23" t="s">
        <v>386</v>
      </c>
      <c r="E23" t="s">
        <v>387</v>
      </c>
      <c r="F23">
        <f t="shared" si="0"/>
        <v>102</v>
      </c>
    </row>
    <row r="24" spans="1:6" x14ac:dyDescent="0.2">
      <c r="A24">
        <v>23</v>
      </c>
      <c r="B24" t="s">
        <v>142</v>
      </c>
      <c r="C24" t="s">
        <v>144</v>
      </c>
      <c r="D24" t="s">
        <v>385</v>
      </c>
      <c r="F24">
        <f t="shared" si="0"/>
        <v>77</v>
      </c>
    </row>
    <row r="25" spans="1:6" x14ac:dyDescent="0.2">
      <c r="A25">
        <v>24</v>
      </c>
      <c r="B25" t="s">
        <v>147</v>
      </c>
      <c r="C25" t="s">
        <v>150</v>
      </c>
      <c r="D25" t="s">
        <v>383</v>
      </c>
      <c r="F25">
        <f t="shared" si="0"/>
        <v>130</v>
      </c>
    </row>
    <row r="26" spans="1:6" x14ac:dyDescent="0.2">
      <c r="A26">
        <v>25</v>
      </c>
      <c r="B26" t="s">
        <v>153</v>
      </c>
      <c r="C26" t="s">
        <v>155</v>
      </c>
      <c r="D26" t="s">
        <v>383</v>
      </c>
      <c r="F26">
        <f t="shared" si="0"/>
        <v>137</v>
      </c>
    </row>
    <row r="27" spans="1:6" x14ac:dyDescent="0.2">
      <c r="A27">
        <v>26</v>
      </c>
      <c r="B27" t="s">
        <v>158</v>
      </c>
      <c r="C27" t="s">
        <v>161</v>
      </c>
      <c r="D27" t="s">
        <v>382</v>
      </c>
      <c r="F27">
        <f t="shared" si="0"/>
        <v>124</v>
      </c>
    </row>
    <row r="28" spans="1:6" x14ac:dyDescent="0.2">
      <c r="A28">
        <v>27</v>
      </c>
      <c r="B28" t="s">
        <v>164</v>
      </c>
      <c r="C28" t="s">
        <v>167</v>
      </c>
      <c r="D28" t="s">
        <v>382</v>
      </c>
      <c r="F28">
        <f t="shared" si="0"/>
        <v>134</v>
      </c>
    </row>
    <row r="29" spans="1:6" x14ac:dyDescent="0.2">
      <c r="A29">
        <v>28</v>
      </c>
      <c r="B29" t="s">
        <v>169</v>
      </c>
      <c r="C29" t="s">
        <v>170</v>
      </c>
      <c r="D29" t="s">
        <v>382</v>
      </c>
      <c r="F29">
        <f t="shared" si="0"/>
        <v>124</v>
      </c>
    </row>
    <row r="30" spans="1:6" x14ac:dyDescent="0.2">
      <c r="A30">
        <v>29</v>
      </c>
      <c r="B30" t="s">
        <v>172</v>
      </c>
      <c r="C30" t="s">
        <v>174</v>
      </c>
      <c r="D30" t="s">
        <v>390</v>
      </c>
      <c r="E30" t="s">
        <v>391</v>
      </c>
      <c r="F30">
        <f t="shared" si="0"/>
        <v>41</v>
      </c>
    </row>
    <row r="31" spans="1:6" x14ac:dyDescent="0.2">
      <c r="A31">
        <v>30</v>
      </c>
      <c r="B31" t="s">
        <v>177</v>
      </c>
      <c r="C31" t="s">
        <v>179</v>
      </c>
      <c r="D31" t="s">
        <v>390</v>
      </c>
      <c r="E31" t="s">
        <v>391</v>
      </c>
      <c r="F31">
        <f t="shared" si="0"/>
        <v>87</v>
      </c>
    </row>
    <row r="32" spans="1:6" x14ac:dyDescent="0.2">
      <c r="A32">
        <v>31</v>
      </c>
      <c r="B32" t="s">
        <v>182</v>
      </c>
      <c r="C32" t="s">
        <v>183</v>
      </c>
      <c r="D32" t="s">
        <v>388</v>
      </c>
      <c r="E32" t="s">
        <v>389</v>
      </c>
      <c r="F32">
        <f t="shared" si="0"/>
        <v>120</v>
      </c>
    </row>
    <row r="33" spans="1:6" x14ac:dyDescent="0.2">
      <c r="A33">
        <v>32</v>
      </c>
      <c r="B33" t="s">
        <v>186</v>
      </c>
      <c r="C33" t="s">
        <v>188</v>
      </c>
      <c r="D33" t="s">
        <v>390</v>
      </c>
      <c r="E33" t="s">
        <v>391</v>
      </c>
      <c r="F33">
        <f t="shared" si="0"/>
        <v>127</v>
      </c>
    </row>
    <row r="34" spans="1:6" x14ac:dyDescent="0.2">
      <c r="A34">
        <v>33</v>
      </c>
      <c r="B34" t="s">
        <v>190</v>
      </c>
      <c r="C34" t="s">
        <v>193</v>
      </c>
      <c r="D34" t="s">
        <v>392</v>
      </c>
      <c r="F34">
        <f t="shared" si="0"/>
        <v>76</v>
      </c>
    </row>
    <row r="35" spans="1:6" x14ac:dyDescent="0.2">
      <c r="A35">
        <v>34</v>
      </c>
      <c r="B35" t="s">
        <v>196</v>
      </c>
      <c r="C35" t="s">
        <v>198</v>
      </c>
      <c r="D35" t="s">
        <v>383</v>
      </c>
      <c r="F35">
        <f t="shared" si="0"/>
        <v>31</v>
      </c>
    </row>
    <row r="36" spans="1:6" x14ac:dyDescent="0.2">
      <c r="A36">
        <v>35</v>
      </c>
      <c r="B36" t="s">
        <v>201</v>
      </c>
      <c r="C36" t="s">
        <v>204</v>
      </c>
      <c r="D36" t="s">
        <v>393</v>
      </c>
      <c r="F36">
        <f t="shared" si="0"/>
        <v>136</v>
      </c>
    </row>
    <row r="37" spans="1:6" x14ac:dyDescent="0.2">
      <c r="A37">
        <v>36</v>
      </c>
      <c r="B37" t="s">
        <v>207</v>
      </c>
      <c r="C37" t="s">
        <v>208</v>
      </c>
      <c r="D37" t="s">
        <v>388</v>
      </c>
      <c r="E37" t="s">
        <v>394</v>
      </c>
      <c r="F37">
        <f t="shared" si="0"/>
        <v>88</v>
      </c>
    </row>
    <row r="38" spans="1:6" x14ac:dyDescent="0.2">
      <c r="A38">
        <v>37</v>
      </c>
      <c r="B38" t="s">
        <v>210</v>
      </c>
      <c r="C38" t="s">
        <v>213</v>
      </c>
      <c r="D38" t="s">
        <v>383</v>
      </c>
      <c r="E38" t="s">
        <v>401</v>
      </c>
      <c r="F38">
        <f t="shared" si="0"/>
        <v>118</v>
      </c>
    </row>
    <row r="39" spans="1:6" x14ac:dyDescent="0.2">
      <c r="A39">
        <v>38</v>
      </c>
      <c r="B39" t="s">
        <v>216</v>
      </c>
      <c r="C39" t="s">
        <v>219</v>
      </c>
      <c r="D39" t="s">
        <v>400</v>
      </c>
      <c r="E39" t="s">
        <v>401</v>
      </c>
      <c r="F39">
        <f t="shared" si="0"/>
        <v>98</v>
      </c>
    </row>
    <row r="40" spans="1:6" x14ac:dyDescent="0.2">
      <c r="A40">
        <v>39</v>
      </c>
      <c r="B40" t="s">
        <v>222</v>
      </c>
      <c r="C40" t="s">
        <v>225</v>
      </c>
      <c r="D40" t="s">
        <v>383</v>
      </c>
      <c r="E40" t="s">
        <v>401</v>
      </c>
      <c r="F40">
        <f t="shared" si="0"/>
        <v>32</v>
      </c>
    </row>
    <row r="41" spans="1:6" x14ac:dyDescent="0.2">
      <c r="A41">
        <v>40</v>
      </c>
      <c r="B41" t="s">
        <v>228</v>
      </c>
      <c r="C41" t="s">
        <v>230</v>
      </c>
      <c r="D41" t="s">
        <v>383</v>
      </c>
      <c r="E41" t="s">
        <v>401</v>
      </c>
      <c r="F41">
        <f t="shared" si="0"/>
        <v>97</v>
      </c>
    </row>
    <row r="42" spans="1:6" x14ac:dyDescent="0.2">
      <c r="A42">
        <v>41</v>
      </c>
      <c r="B42" t="s">
        <v>233</v>
      </c>
      <c r="C42" t="s">
        <v>235</v>
      </c>
      <c r="D42" t="s">
        <v>383</v>
      </c>
      <c r="E42" t="s">
        <v>401</v>
      </c>
      <c r="F42">
        <f t="shared" si="0"/>
        <v>63</v>
      </c>
    </row>
    <row r="43" spans="1:6" x14ac:dyDescent="0.2">
      <c r="A43">
        <v>42</v>
      </c>
      <c r="B43" t="s">
        <v>238</v>
      </c>
      <c r="C43" t="s">
        <v>240</v>
      </c>
      <c r="D43" t="s">
        <v>383</v>
      </c>
      <c r="E43" t="s">
        <v>401</v>
      </c>
      <c r="F43">
        <f t="shared" si="0"/>
        <v>127</v>
      </c>
    </row>
    <row r="44" spans="1:6" x14ac:dyDescent="0.2">
      <c r="A44">
        <v>43</v>
      </c>
      <c r="B44" t="s">
        <v>243</v>
      </c>
      <c r="C44" t="s">
        <v>245</v>
      </c>
      <c r="D44" t="s">
        <v>383</v>
      </c>
      <c r="E44" t="s">
        <v>401</v>
      </c>
      <c r="F44">
        <f t="shared" si="0"/>
        <v>83</v>
      </c>
    </row>
    <row r="45" spans="1:6" x14ac:dyDescent="0.2">
      <c r="A45">
        <v>44</v>
      </c>
      <c r="B45" t="s">
        <v>248</v>
      </c>
      <c r="C45" t="s">
        <v>250</v>
      </c>
      <c r="D45" t="s">
        <v>383</v>
      </c>
      <c r="E45" t="s">
        <v>401</v>
      </c>
      <c r="F45">
        <f t="shared" si="0"/>
        <v>60</v>
      </c>
    </row>
    <row r="46" spans="1:6" x14ac:dyDescent="0.2">
      <c r="A46">
        <v>45</v>
      </c>
      <c r="B46" t="s">
        <v>253</v>
      </c>
      <c r="C46" t="s">
        <v>254</v>
      </c>
      <c r="D46" t="s">
        <v>395</v>
      </c>
      <c r="E46" t="s">
        <v>401</v>
      </c>
      <c r="F46">
        <f t="shared" si="0"/>
        <v>122</v>
      </c>
    </row>
    <row r="47" spans="1:6" x14ac:dyDescent="0.2">
      <c r="A47">
        <v>46</v>
      </c>
      <c r="B47" t="s">
        <v>256</v>
      </c>
      <c r="C47" t="s">
        <v>258</v>
      </c>
      <c r="D47" t="s">
        <v>395</v>
      </c>
      <c r="E47" t="s">
        <v>401</v>
      </c>
      <c r="F47">
        <f t="shared" si="0"/>
        <v>125</v>
      </c>
    </row>
    <row r="48" spans="1:6" x14ac:dyDescent="0.2">
      <c r="A48">
        <v>47</v>
      </c>
      <c r="B48" t="s">
        <v>260</v>
      </c>
      <c r="C48" t="s">
        <v>261</v>
      </c>
      <c r="D48" t="s">
        <v>395</v>
      </c>
      <c r="E48" t="s">
        <v>401</v>
      </c>
      <c r="F48">
        <f t="shared" si="0"/>
        <v>134</v>
      </c>
    </row>
    <row r="49" spans="1:6" x14ac:dyDescent="0.2">
      <c r="A49">
        <v>48</v>
      </c>
      <c r="B49" t="s">
        <v>263</v>
      </c>
      <c r="C49" t="s">
        <v>264</v>
      </c>
      <c r="D49" t="s">
        <v>395</v>
      </c>
      <c r="E49" t="s">
        <v>401</v>
      </c>
      <c r="F49">
        <f t="shared" si="0"/>
        <v>129</v>
      </c>
    </row>
    <row r="50" spans="1:6" x14ac:dyDescent="0.2">
      <c r="A50">
        <v>49</v>
      </c>
      <c r="B50" t="s">
        <v>266</v>
      </c>
      <c r="C50" t="s">
        <v>269</v>
      </c>
      <c r="D50" t="s">
        <v>395</v>
      </c>
      <c r="E50" t="s">
        <v>401</v>
      </c>
      <c r="F50">
        <f t="shared" si="0"/>
        <v>122</v>
      </c>
    </row>
    <row r="51" spans="1:6" x14ac:dyDescent="0.2">
      <c r="A51">
        <v>50</v>
      </c>
      <c r="B51" t="s">
        <v>272</v>
      </c>
      <c r="C51" t="s">
        <v>274</v>
      </c>
      <c r="D51" t="s">
        <v>395</v>
      </c>
      <c r="E51" t="s">
        <v>401</v>
      </c>
      <c r="F51">
        <f t="shared" si="0"/>
        <v>111</v>
      </c>
    </row>
    <row r="52" spans="1:6" x14ac:dyDescent="0.2">
      <c r="A52">
        <v>51</v>
      </c>
      <c r="B52" t="s">
        <v>277</v>
      </c>
      <c r="C52" t="s">
        <v>279</v>
      </c>
      <c r="D52" t="s">
        <v>395</v>
      </c>
      <c r="E52" t="s">
        <v>401</v>
      </c>
      <c r="F52">
        <f t="shared" si="0"/>
        <v>125</v>
      </c>
    </row>
    <row r="53" spans="1:6" x14ac:dyDescent="0.2">
      <c r="A53">
        <v>52</v>
      </c>
      <c r="B53" t="s">
        <v>282</v>
      </c>
      <c r="C53" t="s">
        <v>284</v>
      </c>
      <c r="D53" t="s">
        <v>395</v>
      </c>
      <c r="E53" t="s">
        <v>401</v>
      </c>
      <c r="F53">
        <f t="shared" si="0"/>
        <v>123</v>
      </c>
    </row>
    <row r="54" spans="1:6" x14ac:dyDescent="0.2">
      <c r="A54">
        <v>53</v>
      </c>
      <c r="B54" t="s">
        <v>286</v>
      </c>
      <c r="C54" t="s">
        <v>288</v>
      </c>
      <c r="D54" t="s">
        <v>395</v>
      </c>
      <c r="E54" t="s">
        <v>401</v>
      </c>
      <c r="F54">
        <f t="shared" si="0"/>
        <v>115</v>
      </c>
    </row>
    <row r="55" spans="1:6" x14ac:dyDescent="0.2">
      <c r="A55">
        <v>54</v>
      </c>
      <c r="B55" t="s">
        <v>291</v>
      </c>
      <c r="C55" t="s">
        <v>293</v>
      </c>
      <c r="D55" t="s">
        <v>395</v>
      </c>
      <c r="E55" t="s">
        <v>401</v>
      </c>
      <c r="F55">
        <f t="shared" si="0"/>
        <v>121</v>
      </c>
    </row>
    <row r="56" spans="1:6" x14ac:dyDescent="0.2">
      <c r="A56">
        <v>55</v>
      </c>
      <c r="B56" t="s">
        <v>296</v>
      </c>
      <c r="C56" t="s">
        <v>299</v>
      </c>
      <c r="D56" t="s">
        <v>393</v>
      </c>
      <c r="F56">
        <f t="shared" si="0"/>
        <v>142</v>
      </c>
    </row>
    <row r="57" spans="1:6" x14ac:dyDescent="0.2">
      <c r="A57">
        <v>56</v>
      </c>
      <c r="B57" t="s">
        <v>302</v>
      </c>
      <c r="C57" t="s">
        <v>306</v>
      </c>
      <c r="D57" t="s">
        <v>383</v>
      </c>
      <c r="F57">
        <f t="shared" si="0"/>
        <v>140</v>
      </c>
    </row>
    <row r="58" spans="1:6" x14ac:dyDescent="0.2">
      <c r="A58">
        <v>57</v>
      </c>
      <c r="B58" t="s">
        <v>309</v>
      </c>
      <c r="C58" t="s">
        <v>311</v>
      </c>
      <c r="D58" t="s">
        <v>383</v>
      </c>
      <c r="F58">
        <f t="shared" si="0"/>
        <v>125</v>
      </c>
    </row>
    <row r="59" spans="1:6" x14ac:dyDescent="0.2">
      <c r="A59">
        <v>58</v>
      </c>
      <c r="B59" t="s">
        <v>313</v>
      </c>
      <c r="C59" t="s">
        <v>317</v>
      </c>
      <c r="D59" t="s">
        <v>393</v>
      </c>
      <c r="F59">
        <f t="shared" si="0"/>
        <v>128</v>
      </c>
    </row>
    <row r="60" spans="1:6" x14ac:dyDescent="0.2">
      <c r="A60">
        <v>59</v>
      </c>
      <c r="B60" t="s">
        <v>320</v>
      </c>
      <c r="C60" t="s">
        <v>321</v>
      </c>
      <c r="D60" t="s">
        <v>396</v>
      </c>
      <c r="F60">
        <f t="shared" si="0"/>
        <v>82</v>
      </c>
    </row>
    <row r="61" spans="1:6" x14ac:dyDescent="0.2">
      <c r="A61">
        <v>60</v>
      </c>
      <c r="B61" t="s">
        <v>324</v>
      </c>
      <c r="C61" t="s">
        <v>326</v>
      </c>
      <c r="D61" t="s">
        <v>395</v>
      </c>
      <c r="F61">
        <f t="shared" si="0"/>
        <v>142</v>
      </c>
    </row>
    <row r="62" spans="1:6" x14ac:dyDescent="0.2">
      <c r="A62">
        <v>61</v>
      </c>
      <c r="B62" t="s">
        <v>329</v>
      </c>
      <c r="C62" t="s">
        <v>330</v>
      </c>
      <c r="D62" t="s">
        <v>395</v>
      </c>
      <c r="F62">
        <f t="shared" si="0"/>
        <v>99</v>
      </c>
    </row>
    <row r="63" spans="1:6" x14ac:dyDescent="0.2">
      <c r="A63">
        <v>62</v>
      </c>
      <c r="B63" t="s">
        <v>332</v>
      </c>
      <c r="C63" t="s">
        <v>335</v>
      </c>
      <c r="D63" t="s">
        <v>383</v>
      </c>
      <c r="F63">
        <f t="shared" si="0"/>
        <v>141</v>
      </c>
    </row>
    <row r="64" spans="1:6" x14ac:dyDescent="0.2">
      <c r="A64">
        <v>63</v>
      </c>
      <c r="B64" t="s">
        <v>338</v>
      </c>
      <c r="C64" t="s">
        <v>341</v>
      </c>
      <c r="D64" t="s">
        <v>393</v>
      </c>
      <c r="F64">
        <f t="shared" si="0"/>
        <v>138</v>
      </c>
    </row>
    <row r="65" spans="1:6" x14ac:dyDescent="0.2">
      <c r="A65">
        <v>64</v>
      </c>
      <c r="B65" t="s">
        <v>344</v>
      </c>
      <c r="C65" t="s">
        <v>346</v>
      </c>
      <c r="D65" t="s">
        <v>392</v>
      </c>
      <c r="F65">
        <f t="shared" si="0"/>
        <v>82</v>
      </c>
    </row>
    <row r="66" spans="1:6" x14ac:dyDescent="0.2">
      <c r="A66">
        <v>65</v>
      </c>
      <c r="B66" t="s">
        <v>348</v>
      </c>
      <c r="C66" t="s">
        <v>349</v>
      </c>
      <c r="D66" t="s">
        <v>393</v>
      </c>
      <c r="F66">
        <f t="shared" si="0"/>
        <v>128</v>
      </c>
    </row>
    <row r="67" spans="1:6" x14ac:dyDescent="0.2">
      <c r="A67">
        <v>66</v>
      </c>
      <c r="B67" t="s">
        <v>351</v>
      </c>
      <c r="C67" t="s">
        <v>353</v>
      </c>
      <c r="D67" t="s">
        <v>407</v>
      </c>
      <c r="E67" t="s">
        <v>399</v>
      </c>
      <c r="F67">
        <f t="shared" ref="F67:F70" si="1">LEN(B67)</f>
        <v>44</v>
      </c>
    </row>
    <row r="68" spans="1:6" x14ac:dyDescent="0.2">
      <c r="A68">
        <v>67</v>
      </c>
      <c r="B68" t="s">
        <v>356</v>
      </c>
      <c r="C68" t="s">
        <v>359</v>
      </c>
      <c r="D68" t="s">
        <v>407</v>
      </c>
      <c r="E68" t="s">
        <v>397</v>
      </c>
      <c r="F68">
        <f t="shared" si="1"/>
        <v>50</v>
      </c>
    </row>
    <row r="69" spans="1:6" x14ac:dyDescent="0.2">
      <c r="A69">
        <v>68</v>
      </c>
      <c r="B69" t="s">
        <v>362</v>
      </c>
      <c r="C69" t="s">
        <v>365</v>
      </c>
      <c r="D69" t="s">
        <v>407</v>
      </c>
      <c r="E69" t="s">
        <v>398</v>
      </c>
      <c r="F69">
        <f t="shared" si="1"/>
        <v>52</v>
      </c>
    </row>
    <row r="70" spans="1:6" x14ac:dyDescent="0.2">
      <c r="A70">
        <v>69</v>
      </c>
      <c r="B70" t="s">
        <v>368</v>
      </c>
      <c r="C70" t="s">
        <v>369</v>
      </c>
      <c r="D70" t="s">
        <v>393</v>
      </c>
      <c r="F70">
        <f t="shared" si="1"/>
        <v>132</v>
      </c>
    </row>
  </sheetData>
  <autoFilter ref="A1:I70" xr:uid="{BCB56E1E-3A48-F441-A333-0171191DE4B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43C02-1931-8D43-A28D-8884832DCC83}">
  <dimension ref="A1:B15"/>
  <sheetViews>
    <sheetView zoomScale="130" zoomScaleNormal="130" workbookViewId="0">
      <selection activeCell="B24" sqref="B24"/>
    </sheetView>
  </sheetViews>
  <sheetFormatPr baseColWidth="10" defaultRowHeight="16" x14ac:dyDescent="0.2"/>
  <cols>
    <col min="1" max="1" width="21.83203125" bestFit="1" customWidth="1"/>
  </cols>
  <sheetData>
    <row r="1" spans="1:2" x14ac:dyDescent="0.2">
      <c r="A1" t="s">
        <v>392</v>
      </c>
      <c r="B1">
        <f>COUNTIF(Analysis!D:D,A1)</f>
        <v>2</v>
      </c>
    </row>
    <row r="2" spans="1:2" x14ac:dyDescent="0.2">
      <c r="A2" t="s">
        <v>393</v>
      </c>
      <c r="B2">
        <f>COUNTIF(Analysis!D:D,A2)</f>
        <v>6</v>
      </c>
    </row>
    <row r="3" spans="1:2" x14ac:dyDescent="0.2">
      <c r="A3" t="s">
        <v>390</v>
      </c>
      <c r="B3">
        <f>COUNTIF(Analysis!D:D,A3)</f>
        <v>3</v>
      </c>
    </row>
    <row r="4" spans="1:2" x14ac:dyDescent="0.2">
      <c r="A4" t="s">
        <v>383</v>
      </c>
      <c r="B4">
        <f>COUNTIF(Analysis!D:D,A4)</f>
        <v>17</v>
      </c>
    </row>
    <row r="5" spans="1:2" x14ac:dyDescent="0.2">
      <c r="A5" t="s">
        <v>395</v>
      </c>
      <c r="B5">
        <f>COUNTIF(Analysis!D:D,A5)</f>
        <v>12</v>
      </c>
    </row>
    <row r="6" spans="1:2" x14ac:dyDescent="0.2">
      <c r="A6" t="s">
        <v>388</v>
      </c>
      <c r="B6">
        <f>COUNTIF(Analysis!D:D,A6)</f>
        <v>2</v>
      </c>
    </row>
    <row r="7" spans="1:2" x14ac:dyDescent="0.2">
      <c r="A7" t="s">
        <v>400</v>
      </c>
      <c r="B7">
        <f>COUNTIF(Analysis!D:D,A7)</f>
        <v>1</v>
      </c>
    </row>
    <row r="8" spans="1:2" x14ac:dyDescent="0.2">
      <c r="A8" t="s">
        <v>386</v>
      </c>
      <c r="B8">
        <f>COUNTIF(Analysis!D:D,A8)</f>
        <v>3</v>
      </c>
    </row>
    <row r="9" spans="1:2" x14ac:dyDescent="0.2">
      <c r="A9" t="s">
        <v>382</v>
      </c>
      <c r="B9">
        <f>COUNTIF(Analysis!D:D,A9)</f>
        <v>4</v>
      </c>
    </row>
    <row r="10" spans="1:2" x14ac:dyDescent="0.2">
      <c r="A10" t="s">
        <v>407</v>
      </c>
      <c r="B10">
        <f>COUNTIF(Analysis!D:D,A10)</f>
        <v>3</v>
      </c>
    </row>
    <row r="11" spans="1:2" x14ac:dyDescent="0.2">
      <c r="A11" t="s">
        <v>396</v>
      </c>
      <c r="B11">
        <f>COUNTIF(Analysis!D:D,A11)</f>
        <v>1</v>
      </c>
    </row>
    <row r="12" spans="1:2" x14ac:dyDescent="0.2">
      <c r="A12" t="s">
        <v>384</v>
      </c>
      <c r="B12">
        <f>COUNTIF(Analysis!D:D,A12)</f>
        <v>1</v>
      </c>
    </row>
    <row r="13" spans="1:2" x14ac:dyDescent="0.2">
      <c r="A13" t="s">
        <v>406</v>
      </c>
      <c r="B13">
        <f>COUNTIF(Analysis!D:D,A13)</f>
        <v>1</v>
      </c>
    </row>
    <row r="14" spans="1:2" x14ac:dyDescent="0.2">
      <c r="A14" t="s">
        <v>385</v>
      </c>
      <c r="B14">
        <f>COUNTIF(Analysis!D:D,A14)</f>
        <v>13</v>
      </c>
    </row>
    <row r="15" spans="1:2" x14ac:dyDescent="0.2">
      <c r="B15" s="3">
        <f>SUM(B1:B14)</f>
        <v>69</v>
      </c>
    </row>
  </sheetData>
  <sortState xmlns:xlrd2="http://schemas.microsoft.com/office/spreadsheetml/2017/richdata2" ref="A1:A70">
    <sortCondition ref="A1:A7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CB3B-43A7-F440-A08B-461CB5EC5AE0}">
  <dimension ref="A1:A62"/>
  <sheetViews>
    <sheetView tabSelected="1" zoomScale="140" zoomScaleNormal="140" workbookViewId="0">
      <selection activeCell="C3" sqref="C3"/>
    </sheetView>
  </sheetViews>
  <sheetFormatPr baseColWidth="10" defaultRowHeight="16" x14ac:dyDescent="0.2"/>
  <cols>
    <col min="1" max="1" width="15" bestFit="1" customWidth="1"/>
  </cols>
  <sheetData>
    <row r="1" spans="1:1" x14ac:dyDescent="0.2">
      <c r="A1" t="s">
        <v>370</v>
      </c>
    </row>
    <row r="2" spans="1:1" x14ac:dyDescent="0.2">
      <c r="A2" t="s">
        <v>370</v>
      </c>
    </row>
    <row r="3" spans="1:1" x14ac:dyDescent="0.2">
      <c r="A3" t="s">
        <v>370</v>
      </c>
    </row>
    <row r="4" spans="1:1" x14ac:dyDescent="0.2">
      <c r="A4" t="s">
        <v>370</v>
      </c>
    </row>
    <row r="5" spans="1:1" x14ac:dyDescent="0.2">
      <c r="A5" t="s">
        <v>370</v>
      </c>
    </row>
    <row r="6" spans="1:1" x14ac:dyDescent="0.2">
      <c r="A6" t="s">
        <v>370</v>
      </c>
    </row>
    <row r="7" spans="1:1" x14ac:dyDescent="0.2">
      <c r="A7" t="s">
        <v>370</v>
      </c>
    </row>
    <row r="8" spans="1:1" x14ac:dyDescent="0.2">
      <c r="A8" t="s">
        <v>370</v>
      </c>
    </row>
    <row r="9" spans="1:1" x14ac:dyDescent="0.2">
      <c r="A9" t="s">
        <v>370</v>
      </c>
    </row>
    <row r="10" spans="1:1" x14ac:dyDescent="0.2">
      <c r="A10" t="s">
        <v>370</v>
      </c>
    </row>
    <row r="11" spans="1:1" x14ac:dyDescent="0.2">
      <c r="A11" t="s">
        <v>370</v>
      </c>
    </row>
    <row r="12" spans="1:1" x14ac:dyDescent="0.2">
      <c r="A12" t="s">
        <v>370</v>
      </c>
    </row>
    <row r="13" spans="1:1" x14ac:dyDescent="0.2">
      <c r="A13" t="s">
        <v>370</v>
      </c>
    </row>
    <row r="14" spans="1:1" x14ac:dyDescent="0.2">
      <c r="A14" t="s">
        <v>370</v>
      </c>
    </row>
    <row r="15" spans="1:1" x14ac:dyDescent="0.2">
      <c r="A15" t="s">
        <v>370</v>
      </c>
    </row>
    <row r="16" spans="1:1" x14ac:dyDescent="0.2">
      <c r="A16" t="s">
        <v>370</v>
      </c>
    </row>
    <row r="17" spans="1:1" x14ac:dyDescent="0.2">
      <c r="A17" t="s">
        <v>371</v>
      </c>
    </row>
    <row r="18" spans="1:1" x14ac:dyDescent="0.2">
      <c r="A18" t="s">
        <v>371</v>
      </c>
    </row>
    <row r="19" spans="1:1" x14ac:dyDescent="0.2">
      <c r="A19" t="s">
        <v>370</v>
      </c>
    </row>
    <row r="20" spans="1:1" x14ac:dyDescent="0.2">
      <c r="A20" t="s">
        <v>372</v>
      </c>
    </row>
    <row r="21" spans="1:1" x14ac:dyDescent="0.2">
      <c r="A21" t="s">
        <v>373</v>
      </c>
    </row>
    <row r="22" spans="1:1" x14ac:dyDescent="0.2">
      <c r="A22" t="s">
        <v>370</v>
      </c>
    </row>
    <row r="23" spans="1:1" x14ac:dyDescent="0.2">
      <c r="A23" t="s">
        <v>373</v>
      </c>
    </row>
    <row r="24" spans="1:1" x14ac:dyDescent="0.2">
      <c r="A24" t="s">
        <v>373</v>
      </c>
    </row>
    <row r="25" spans="1:1" x14ac:dyDescent="0.2">
      <c r="A25" t="s">
        <v>370</v>
      </c>
    </row>
    <row r="26" spans="1:1" x14ac:dyDescent="0.2">
      <c r="A26" t="s">
        <v>370</v>
      </c>
    </row>
    <row r="27" spans="1:1" x14ac:dyDescent="0.2">
      <c r="A27" t="s">
        <v>370</v>
      </c>
    </row>
    <row r="28" spans="1:1" x14ac:dyDescent="0.2">
      <c r="A28" t="s">
        <v>370</v>
      </c>
    </row>
    <row r="29" spans="1:1" x14ac:dyDescent="0.2">
      <c r="A29" t="s">
        <v>370</v>
      </c>
    </row>
    <row r="30" spans="1:1" x14ac:dyDescent="0.2">
      <c r="A30" t="s">
        <v>374</v>
      </c>
    </row>
    <row r="31" spans="1:1" x14ac:dyDescent="0.2">
      <c r="A31" t="s">
        <v>374</v>
      </c>
    </row>
    <row r="32" spans="1:1" x14ac:dyDescent="0.2">
      <c r="A32" t="s">
        <v>375</v>
      </c>
    </row>
    <row r="33" spans="1:1" x14ac:dyDescent="0.2">
      <c r="A33" t="s">
        <v>374</v>
      </c>
    </row>
    <row r="34" spans="1:1" x14ac:dyDescent="0.2">
      <c r="A34" t="s">
        <v>374</v>
      </c>
    </row>
    <row r="35" spans="1:1" x14ac:dyDescent="0.2">
      <c r="A35" t="s">
        <v>376</v>
      </c>
    </row>
    <row r="36" spans="1:1" x14ac:dyDescent="0.2">
      <c r="A36" t="s">
        <v>376</v>
      </c>
    </row>
    <row r="37" spans="1:1" x14ac:dyDescent="0.2">
      <c r="A37" t="s">
        <v>376</v>
      </c>
    </row>
    <row r="38" spans="1:1" x14ac:dyDescent="0.2">
      <c r="A38" t="s">
        <v>376</v>
      </c>
    </row>
    <row r="39" spans="1:1" x14ac:dyDescent="0.2">
      <c r="A39" t="s">
        <v>376</v>
      </c>
    </row>
    <row r="40" spans="1:1" x14ac:dyDescent="0.2">
      <c r="A40" t="s">
        <v>376</v>
      </c>
    </row>
    <row r="41" spans="1:1" x14ac:dyDescent="0.2">
      <c r="A41" t="s">
        <v>376</v>
      </c>
    </row>
    <row r="42" spans="1:1" x14ac:dyDescent="0.2">
      <c r="A42" t="s">
        <v>376</v>
      </c>
    </row>
    <row r="43" spans="1:1" x14ac:dyDescent="0.2">
      <c r="A43" t="s">
        <v>376</v>
      </c>
    </row>
    <row r="44" spans="1:1" x14ac:dyDescent="0.2">
      <c r="A44" t="s">
        <v>376</v>
      </c>
    </row>
    <row r="45" spans="1:1" x14ac:dyDescent="0.2">
      <c r="A45" t="s">
        <v>376</v>
      </c>
    </row>
    <row r="46" spans="1:1" x14ac:dyDescent="0.2">
      <c r="A46" t="s">
        <v>376</v>
      </c>
    </row>
    <row r="47" spans="1:1" x14ac:dyDescent="0.2">
      <c r="A47" t="s">
        <v>376</v>
      </c>
    </row>
    <row r="48" spans="1:1" x14ac:dyDescent="0.2">
      <c r="A48" t="s">
        <v>376</v>
      </c>
    </row>
    <row r="49" spans="1:1" x14ac:dyDescent="0.2">
      <c r="A49" t="s">
        <v>376</v>
      </c>
    </row>
    <row r="50" spans="1:1" x14ac:dyDescent="0.2">
      <c r="A50" t="s">
        <v>376</v>
      </c>
    </row>
    <row r="51" spans="1:1" x14ac:dyDescent="0.2">
      <c r="A51" t="s">
        <v>376</v>
      </c>
    </row>
    <row r="52" spans="1:1" x14ac:dyDescent="0.2">
      <c r="A52" t="s">
        <v>376</v>
      </c>
    </row>
    <row r="53" spans="1:1" x14ac:dyDescent="0.2">
      <c r="A53" t="s">
        <v>374</v>
      </c>
    </row>
    <row r="54" spans="1:1" x14ac:dyDescent="0.2">
      <c r="A54" t="s">
        <v>376</v>
      </c>
    </row>
    <row r="55" spans="1:1" x14ac:dyDescent="0.2">
      <c r="A55" t="s">
        <v>374</v>
      </c>
    </row>
    <row r="56" spans="1:1" x14ac:dyDescent="0.2">
      <c r="A56" t="s">
        <v>377</v>
      </c>
    </row>
    <row r="57" spans="1:1" x14ac:dyDescent="0.2">
      <c r="A57" t="s">
        <v>376</v>
      </c>
    </row>
    <row r="58" spans="1:1" x14ac:dyDescent="0.2">
      <c r="A58" t="s">
        <v>376</v>
      </c>
    </row>
    <row r="59" spans="1:1" x14ac:dyDescent="0.2">
      <c r="A59" t="s">
        <v>374</v>
      </c>
    </row>
    <row r="60" spans="1:1" x14ac:dyDescent="0.2">
      <c r="A60" t="s">
        <v>377</v>
      </c>
    </row>
    <row r="61" spans="1:1" x14ac:dyDescent="0.2">
      <c r="A61" t="s">
        <v>377</v>
      </c>
    </row>
    <row r="62" spans="1:1" x14ac:dyDescent="0.2">
      <c r="A62" t="s">
        <v>377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6D0BF-491A-FC40-96FF-1E920777CF23}">
  <dimension ref="A1:B8"/>
  <sheetViews>
    <sheetView zoomScale="150" zoomScaleNormal="150" workbookViewId="0">
      <selection activeCell="B1" sqref="B1"/>
    </sheetView>
  </sheetViews>
  <sheetFormatPr baseColWidth="10" defaultRowHeight="16" x14ac:dyDescent="0.2"/>
  <cols>
    <col min="1" max="1" width="14.6640625" bestFit="1" customWidth="1"/>
  </cols>
  <sheetData>
    <row r="1" spans="1:2" x14ac:dyDescent="0.2">
      <c r="A1" t="s">
        <v>376</v>
      </c>
      <c r="B1">
        <f>COUNTIF(hashtags!A:A,A1)</f>
        <v>21</v>
      </c>
    </row>
    <row r="2" spans="1:2" x14ac:dyDescent="0.2">
      <c r="A2" t="s">
        <v>375</v>
      </c>
      <c r="B2">
        <f>COUNTIF(hashtags!A:A,A2)</f>
        <v>1</v>
      </c>
    </row>
    <row r="3" spans="1:2" x14ac:dyDescent="0.2">
      <c r="A3" t="s">
        <v>373</v>
      </c>
      <c r="B3">
        <f>COUNTIF(hashtags!A:A,A3)</f>
        <v>3</v>
      </c>
    </row>
    <row r="4" spans="1:2" x14ac:dyDescent="0.2">
      <c r="A4" t="s">
        <v>374</v>
      </c>
      <c r="B4">
        <f>COUNTIF(hashtags!A:A,A4)</f>
        <v>7</v>
      </c>
    </row>
    <row r="5" spans="1:2" x14ac:dyDescent="0.2">
      <c r="A5" t="s">
        <v>377</v>
      </c>
      <c r="B5">
        <f>COUNTIF(hashtags!A:A,A5)</f>
        <v>4</v>
      </c>
    </row>
    <row r="6" spans="1:2" x14ac:dyDescent="0.2">
      <c r="A6" t="s">
        <v>371</v>
      </c>
      <c r="B6">
        <f>COUNTIF(hashtags!A:A,A6)</f>
        <v>2</v>
      </c>
    </row>
    <row r="7" spans="1:2" x14ac:dyDescent="0.2">
      <c r="A7" t="s">
        <v>372</v>
      </c>
      <c r="B7">
        <f>COUNTIF(hashtags!A:A,A7)</f>
        <v>1</v>
      </c>
    </row>
    <row r="8" spans="1:2" x14ac:dyDescent="0.2">
      <c r="A8" t="s">
        <v>370</v>
      </c>
      <c r="B8">
        <f>COUNTIF(hashtags!A:A,A8)</f>
        <v>23</v>
      </c>
    </row>
  </sheetData>
  <sortState xmlns:xlrd2="http://schemas.microsoft.com/office/spreadsheetml/2017/richdata2" ref="A1:A8">
    <sortCondition ref="A1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3D165-36C2-B147-90F1-49536E15FB31}">
  <dimension ref="A1:E70"/>
  <sheetViews>
    <sheetView zoomScale="130" zoomScaleNormal="130" workbookViewId="0">
      <selection activeCell="E2" sqref="E2:E8"/>
    </sheetView>
  </sheetViews>
  <sheetFormatPr baseColWidth="10" defaultRowHeight="16" x14ac:dyDescent="0.2"/>
  <sheetData>
    <row r="1" spans="1:5" s="3" customFormat="1" x14ac:dyDescent="0.2">
      <c r="A1" s="3" t="s">
        <v>409</v>
      </c>
      <c r="B1" s="3" t="s">
        <v>408</v>
      </c>
    </row>
    <row r="2" spans="1:5" x14ac:dyDescent="0.2">
      <c r="A2" s="1">
        <v>42562</v>
      </c>
      <c r="B2">
        <f t="shared" ref="B2:B33" si="0">WEEKNUM(A2,2)</f>
        <v>29</v>
      </c>
      <c r="D2" t="s">
        <v>410</v>
      </c>
      <c r="E2">
        <f>COUNTIF(B:B,29)</f>
        <v>13</v>
      </c>
    </row>
    <row r="3" spans="1:5" x14ac:dyDescent="0.2">
      <c r="A3" s="1">
        <v>42562</v>
      </c>
      <c r="B3">
        <f t="shared" si="0"/>
        <v>29</v>
      </c>
      <c r="D3" t="s">
        <v>411</v>
      </c>
      <c r="E3">
        <f>COUNTIF(B:B,30)</f>
        <v>24</v>
      </c>
    </row>
    <row r="4" spans="1:5" x14ac:dyDescent="0.2">
      <c r="A4" s="1">
        <v>42562</v>
      </c>
      <c r="B4">
        <f t="shared" si="0"/>
        <v>29</v>
      </c>
      <c r="D4" t="s">
        <v>412</v>
      </c>
      <c r="E4">
        <f>COUNTIF(B:B,31)</f>
        <v>4</v>
      </c>
    </row>
    <row r="5" spans="1:5" x14ac:dyDescent="0.2">
      <c r="A5" s="1">
        <v>42562</v>
      </c>
      <c r="B5">
        <f t="shared" si="0"/>
        <v>29</v>
      </c>
      <c r="D5" t="s">
        <v>413</v>
      </c>
      <c r="E5">
        <f>COUNTIF(B:B,32)</f>
        <v>26</v>
      </c>
    </row>
    <row r="6" spans="1:5" x14ac:dyDescent="0.2">
      <c r="A6" s="1">
        <v>42562</v>
      </c>
      <c r="B6">
        <f t="shared" si="0"/>
        <v>29</v>
      </c>
      <c r="D6" t="s">
        <v>414</v>
      </c>
      <c r="E6">
        <f>COUNTIF(B:B,33)</f>
        <v>0</v>
      </c>
    </row>
    <row r="7" spans="1:5" x14ac:dyDescent="0.2">
      <c r="A7" s="1">
        <v>42562</v>
      </c>
      <c r="B7">
        <f t="shared" si="0"/>
        <v>29</v>
      </c>
      <c r="D7" t="s">
        <v>415</v>
      </c>
      <c r="E7">
        <f>COUNTIF(B:B,34)</f>
        <v>1</v>
      </c>
    </row>
    <row r="8" spans="1:5" x14ac:dyDescent="0.2">
      <c r="A8" s="1">
        <v>42563</v>
      </c>
      <c r="B8">
        <f t="shared" si="0"/>
        <v>29</v>
      </c>
      <c r="D8" t="s">
        <v>416</v>
      </c>
      <c r="E8">
        <f>COUNTIF(B:B,35)</f>
        <v>1</v>
      </c>
    </row>
    <row r="9" spans="1:5" x14ac:dyDescent="0.2">
      <c r="A9" s="1">
        <v>42564</v>
      </c>
      <c r="B9">
        <f t="shared" si="0"/>
        <v>29</v>
      </c>
    </row>
    <row r="10" spans="1:5" x14ac:dyDescent="0.2">
      <c r="A10" s="1">
        <v>42564</v>
      </c>
      <c r="B10">
        <f t="shared" si="0"/>
        <v>29</v>
      </c>
    </row>
    <row r="11" spans="1:5" x14ac:dyDescent="0.2">
      <c r="A11" s="1">
        <v>42564</v>
      </c>
      <c r="B11">
        <f t="shared" si="0"/>
        <v>29</v>
      </c>
    </row>
    <row r="12" spans="1:5" x14ac:dyDescent="0.2">
      <c r="A12" s="1">
        <v>42564</v>
      </c>
      <c r="B12">
        <f t="shared" si="0"/>
        <v>29</v>
      </c>
    </row>
    <row r="13" spans="1:5" x14ac:dyDescent="0.2">
      <c r="A13" s="1">
        <v>42565</v>
      </c>
      <c r="B13">
        <f t="shared" si="0"/>
        <v>29</v>
      </c>
    </row>
    <row r="14" spans="1:5" x14ac:dyDescent="0.2">
      <c r="A14" s="1">
        <v>42567</v>
      </c>
      <c r="B14">
        <f t="shared" si="0"/>
        <v>29</v>
      </c>
    </row>
    <row r="15" spans="1:5" x14ac:dyDescent="0.2">
      <c r="A15" s="1">
        <v>42569</v>
      </c>
      <c r="B15">
        <f t="shared" si="0"/>
        <v>30</v>
      </c>
    </row>
    <row r="16" spans="1:5" x14ac:dyDescent="0.2">
      <c r="A16" s="1">
        <v>42570</v>
      </c>
      <c r="B16">
        <f t="shared" si="0"/>
        <v>30</v>
      </c>
    </row>
    <row r="17" spans="1:2" x14ac:dyDescent="0.2">
      <c r="A17" s="1">
        <v>42571</v>
      </c>
      <c r="B17">
        <f t="shared" si="0"/>
        <v>30</v>
      </c>
    </row>
    <row r="18" spans="1:2" x14ac:dyDescent="0.2">
      <c r="A18" s="1">
        <v>42571</v>
      </c>
      <c r="B18">
        <f t="shared" si="0"/>
        <v>30</v>
      </c>
    </row>
    <row r="19" spans="1:2" x14ac:dyDescent="0.2">
      <c r="A19" s="1">
        <v>42571</v>
      </c>
      <c r="B19">
        <f t="shared" si="0"/>
        <v>30</v>
      </c>
    </row>
    <row r="20" spans="1:2" x14ac:dyDescent="0.2">
      <c r="A20" s="1">
        <v>42571</v>
      </c>
      <c r="B20">
        <f t="shared" si="0"/>
        <v>30</v>
      </c>
    </row>
    <row r="21" spans="1:2" x14ac:dyDescent="0.2">
      <c r="A21" s="1">
        <v>42571</v>
      </c>
      <c r="B21">
        <f t="shared" si="0"/>
        <v>30</v>
      </c>
    </row>
    <row r="22" spans="1:2" x14ac:dyDescent="0.2">
      <c r="A22" s="1">
        <v>42571</v>
      </c>
      <c r="B22">
        <f t="shared" si="0"/>
        <v>30</v>
      </c>
    </row>
    <row r="23" spans="1:2" x14ac:dyDescent="0.2">
      <c r="A23" s="1">
        <v>42571</v>
      </c>
      <c r="B23">
        <f t="shared" si="0"/>
        <v>30</v>
      </c>
    </row>
    <row r="24" spans="1:2" x14ac:dyDescent="0.2">
      <c r="A24" s="1">
        <v>42571</v>
      </c>
      <c r="B24">
        <f t="shared" si="0"/>
        <v>30</v>
      </c>
    </row>
    <row r="25" spans="1:2" x14ac:dyDescent="0.2">
      <c r="A25" s="1">
        <v>42571</v>
      </c>
      <c r="B25">
        <f t="shared" si="0"/>
        <v>30</v>
      </c>
    </row>
    <row r="26" spans="1:2" x14ac:dyDescent="0.2">
      <c r="A26" s="1">
        <v>42571</v>
      </c>
      <c r="B26">
        <f t="shared" si="0"/>
        <v>30</v>
      </c>
    </row>
    <row r="27" spans="1:2" x14ac:dyDescent="0.2">
      <c r="A27" s="1">
        <v>42572</v>
      </c>
      <c r="B27">
        <f t="shared" si="0"/>
        <v>30</v>
      </c>
    </row>
    <row r="28" spans="1:2" x14ac:dyDescent="0.2">
      <c r="A28" s="1">
        <v>42572</v>
      </c>
      <c r="B28">
        <f t="shared" si="0"/>
        <v>30</v>
      </c>
    </row>
    <row r="29" spans="1:2" x14ac:dyDescent="0.2">
      <c r="A29" s="1">
        <v>42572</v>
      </c>
      <c r="B29">
        <f t="shared" si="0"/>
        <v>30</v>
      </c>
    </row>
    <row r="30" spans="1:2" x14ac:dyDescent="0.2">
      <c r="A30" s="1">
        <v>42572</v>
      </c>
      <c r="B30">
        <f t="shared" si="0"/>
        <v>30</v>
      </c>
    </row>
    <row r="31" spans="1:2" x14ac:dyDescent="0.2">
      <c r="A31" s="1">
        <v>42572</v>
      </c>
      <c r="B31">
        <f t="shared" si="0"/>
        <v>30</v>
      </c>
    </row>
    <row r="32" spans="1:2" x14ac:dyDescent="0.2">
      <c r="A32" s="1">
        <v>42572</v>
      </c>
      <c r="B32">
        <f t="shared" si="0"/>
        <v>30</v>
      </c>
    </row>
    <row r="33" spans="1:2" x14ac:dyDescent="0.2">
      <c r="A33" s="1">
        <v>42572</v>
      </c>
      <c r="B33">
        <f t="shared" si="0"/>
        <v>30</v>
      </c>
    </row>
    <row r="34" spans="1:2" x14ac:dyDescent="0.2">
      <c r="A34" s="1">
        <v>42572</v>
      </c>
      <c r="B34">
        <f t="shared" ref="B34:B65" si="1">WEEKNUM(A34,2)</f>
        <v>30</v>
      </c>
    </row>
    <row r="35" spans="1:2" x14ac:dyDescent="0.2">
      <c r="A35" s="1">
        <v>42572</v>
      </c>
      <c r="B35">
        <f t="shared" si="1"/>
        <v>30</v>
      </c>
    </row>
    <row r="36" spans="1:2" x14ac:dyDescent="0.2">
      <c r="A36" s="1">
        <v>42572</v>
      </c>
      <c r="B36">
        <f t="shared" si="1"/>
        <v>30</v>
      </c>
    </row>
    <row r="37" spans="1:2" x14ac:dyDescent="0.2">
      <c r="A37" s="1">
        <v>42573</v>
      </c>
      <c r="B37">
        <f t="shared" si="1"/>
        <v>30</v>
      </c>
    </row>
    <row r="38" spans="1:2" x14ac:dyDescent="0.2">
      <c r="A38" s="1">
        <v>42573</v>
      </c>
      <c r="B38">
        <f t="shared" si="1"/>
        <v>30</v>
      </c>
    </row>
    <row r="39" spans="1:2" x14ac:dyDescent="0.2">
      <c r="A39" s="1">
        <v>42576</v>
      </c>
      <c r="B39">
        <f t="shared" si="1"/>
        <v>31</v>
      </c>
    </row>
    <row r="40" spans="1:2" x14ac:dyDescent="0.2">
      <c r="A40" s="1">
        <v>42576</v>
      </c>
      <c r="B40">
        <f t="shared" si="1"/>
        <v>31</v>
      </c>
    </row>
    <row r="41" spans="1:2" x14ac:dyDescent="0.2">
      <c r="A41" s="1">
        <v>42578</v>
      </c>
      <c r="B41">
        <f t="shared" si="1"/>
        <v>31</v>
      </c>
    </row>
    <row r="42" spans="1:2" x14ac:dyDescent="0.2">
      <c r="A42" s="1">
        <v>42578</v>
      </c>
      <c r="B42">
        <f t="shared" si="1"/>
        <v>31</v>
      </c>
    </row>
    <row r="43" spans="1:2" x14ac:dyDescent="0.2">
      <c r="A43" s="1">
        <v>42583</v>
      </c>
      <c r="B43">
        <f t="shared" si="1"/>
        <v>32</v>
      </c>
    </row>
    <row r="44" spans="1:2" x14ac:dyDescent="0.2">
      <c r="A44" s="1">
        <v>42583</v>
      </c>
      <c r="B44">
        <f t="shared" si="1"/>
        <v>32</v>
      </c>
    </row>
    <row r="45" spans="1:2" x14ac:dyDescent="0.2">
      <c r="A45" s="1">
        <v>42583</v>
      </c>
      <c r="B45">
        <f t="shared" si="1"/>
        <v>32</v>
      </c>
    </row>
    <row r="46" spans="1:2" x14ac:dyDescent="0.2">
      <c r="A46" s="1">
        <v>42583</v>
      </c>
      <c r="B46">
        <f t="shared" si="1"/>
        <v>32</v>
      </c>
    </row>
    <row r="47" spans="1:2" x14ac:dyDescent="0.2">
      <c r="A47" s="1">
        <v>42584</v>
      </c>
      <c r="B47">
        <f t="shared" si="1"/>
        <v>32</v>
      </c>
    </row>
    <row r="48" spans="1:2" x14ac:dyDescent="0.2">
      <c r="A48" s="1">
        <v>42584</v>
      </c>
      <c r="B48">
        <f t="shared" si="1"/>
        <v>32</v>
      </c>
    </row>
    <row r="49" spans="1:2" x14ac:dyDescent="0.2">
      <c r="A49" s="1">
        <v>42584</v>
      </c>
      <c r="B49">
        <f t="shared" si="1"/>
        <v>32</v>
      </c>
    </row>
    <row r="50" spans="1:2" x14ac:dyDescent="0.2">
      <c r="A50" s="1">
        <v>42584</v>
      </c>
      <c r="B50">
        <f t="shared" si="1"/>
        <v>32</v>
      </c>
    </row>
    <row r="51" spans="1:2" x14ac:dyDescent="0.2">
      <c r="A51" s="1">
        <v>42584</v>
      </c>
      <c r="B51">
        <f t="shared" si="1"/>
        <v>32</v>
      </c>
    </row>
    <row r="52" spans="1:2" x14ac:dyDescent="0.2">
      <c r="A52" s="1">
        <v>42584</v>
      </c>
      <c r="B52">
        <f t="shared" si="1"/>
        <v>32</v>
      </c>
    </row>
    <row r="53" spans="1:2" x14ac:dyDescent="0.2">
      <c r="A53" s="1">
        <v>42584</v>
      </c>
      <c r="B53">
        <f t="shared" si="1"/>
        <v>32</v>
      </c>
    </row>
    <row r="54" spans="1:2" x14ac:dyDescent="0.2">
      <c r="A54" s="1">
        <v>42584</v>
      </c>
      <c r="B54">
        <f t="shared" si="1"/>
        <v>32</v>
      </c>
    </row>
    <row r="55" spans="1:2" x14ac:dyDescent="0.2">
      <c r="A55" s="1">
        <v>42584</v>
      </c>
      <c r="B55">
        <f t="shared" si="1"/>
        <v>32</v>
      </c>
    </row>
    <row r="56" spans="1:2" x14ac:dyDescent="0.2">
      <c r="A56" s="1">
        <v>42584</v>
      </c>
      <c r="B56">
        <f t="shared" si="1"/>
        <v>32</v>
      </c>
    </row>
    <row r="57" spans="1:2" x14ac:dyDescent="0.2">
      <c r="A57" s="1">
        <v>42584</v>
      </c>
      <c r="B57">
        <f t="shared" si="1"/>
        <v>32</v>
      </c>
    </row>
    <row r="58" spans="1:2" x14ac:dyDescent="0.2">
      <c r="A58" s="1">
        <v>42584</v>
      </c>
      <c r="B58">
        <f t="shared" si="1"/>
        <v>32</v>
      </c>
    </row>
    <row r="59" spans="1:2" x14ac:dyDescent="0.2">
      <c r="A59" s="1">
        <v>42584</v>
      </c>
      <c r="B59">
        <f t="shared" si="1"/>
        <v>32</v>
      </c>
    </row>
    <row r="60" spans="1:2" x14ac:dyDescent="0.2">
      <c r="A60" s="1">
        <v>42584</v>
      </c>
      <c r="B60">
        <f t="shared" si="1"/>
        <v>32</v>
      </c>
    </row>
    <row r="61" spans="1:2" x14ac:dyDescent="0.2">
      <c r="A61" s="1">
        <v>42584</v>
      </c>
      <c r="B61">
        <f t="shared" si="1"/>
        <v>32</v>
      </c>
    </row>
    <row r="62" spans="1:2" x14ac:dyDescent="0.2">
      <c r="A62" s="1">
        <v>42584</v>
      </c>
      <c r="B62">
        <f t="shared" si="1"/>
        <v>32</v>
      </c>
    </row>
    <row r="63" spans="1:2" x14ac:dyDescent="0.2">
      <c r="A63" s="1">
        <v>42584</v>
      </c>
      <c r="B63">
        <f t="shared" si="1"/>
        <v>32</v>
      </c>
    </row>
    <row r="64" spans="1:2" x14ac:dyDescent="0.2">
      <c r="A64" s="1">
        <v>42584</v>
      </c>
      <c r="B64">
        <f t="shared" si="1"/>
        <v>32</v>
      </c>
    </row>
    <row r="65" spans="1:2" x14ac:dyDescent="0.2">
      <c r="A65" s="1">
        <v>42584</v>
      </c>
      <c r="B65">
        <f t="shared" si="1"/>
        <v>32</v>
      </c>
    </row>
    <row r="66" spans="1:2" x14ac:dyDescent="0.2">
      <c r="A66" s="1">
        <v>42584</v>
      </c>
      <c r="B66">
        <f t="shared" ref="B66:B97" si="2">WEEKNUM(A66,2)</f>
        <v>32</v>
      </c>
    </row>
    <row r="67" spans="1:2" x14ac:dyDescent="0.2">
      <c r="A67" s="1">
        <v>42585</v>
      </c>
      <c r="B67">
        <f t="shared" si="2"/>
        <v>32</v>
      </c>
    </row>
    <row r="68" spans="1:2" x14ac:dyDescent="0.2">
      <c r="A68" s="1">
        <v>42585</v>
      </c>
      <c r="B68">
        <f t="shared" si="2"/>
        <v>32</v>
      </c>
    </row>
    <row r="69" spans="1:2" x14ac:dyDescent="0.2">
      <c r="A69" s="1">
        <v>42598</v>
      </c>
      <c r="B69">
        <f t="shared" si="2"/>
        <v>34</v>
      </c>
    </row>
    <row r="70" spans="1:2" x14ac:dyDescent="0.2">
      <c r="A70" s="1">
        <v>42608</v>
      </c>
      <c r="B70">
        <f t="shared" si="2"/>
        <v>35</v>
      </c>
    </row>
  </sheetData>
  <sortState xmlns:xlrd2="http://schemas.microsoft.com/office/spreadsheetml/2017/richdata2" ref="A2:B70">
    <sortCondition ref="A2:A70"/>
  </sortState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M4BL</vt:lpstr>
      <vt:lpstr>Analysis</vt:lpstr>
      <vt:lpstr>Keywords</vt:lpstr>
      <vt:lpstr>hashtags</vt:lpstr>
      <vt:lpstr>hashtags-uniq</vt:lpstr>
      <vt:lpstr>tweets by week</vt:lpstr>
      <vt:lpstr>M4BL!m4blfeed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Neblitt-Jones</dc:creator>
  <cp:lastModifiedBy>Valentina Neblitt-Jones</cp:lastModifiedBy>
  <dcterms:created xsi:type="dcterms:W3CDTF">2020-11-09T22:45:44Z</dcterms:created>
  <dcterms:modified xsi:type="dcterms:W3CDTF">2020-11-17T21:32:56Z</dcterms:modified>
</cp:coreProperties>
</file>