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ngekondigd" sheetId="1" r:id="rId1"/>
    <sheet name="Aangenomen of Voltooid" sheetId="2" r:id="rId2"/>
    <sheet name="Bijna adoptie" sheetId="3" r:id="rId3"/>
    <sheet name="Geblokkeerd" sheetId="4" r:id="rId4"/>
    <sheet name="Ingediend" sheetId="5" r:id="rId5"/>
    <sheet name="Ingetrokken" sheetId="6" r:id="rId6"/>
    <sheet name="Alle initiatieven" sheetId="7" r:id="rId7"/>
  </sheets>
  <calcPr calcId="124519" fullCalcOnLoad="1"/>
</workbook>
</file>

<file path=xl/sharedStrings.xml><?xml version="1.0" encoding="utf-8"?>
<sst xmlns="http://schemas.openxmlformats.org/spreadsheetml/2006/main" count="720" uniqueCount="243">
  <si>
    <t>Naam</t>
  </si>
  <si>
    <t>Toelichting</t>
  </si>
  <si>
    <t>Type</t>
  </si>
  <si>
    <t>Impact IenW</t>
  </si>
  <si>
    <t>Status</t>
  </si>
  <si>
    <t>Niet-regelgevend</t>
  </si>
  <si>
    <t>Legislative</t>
  </si>
  <si>
    <t>Undefined</t>
  </si>
  <si>
    <t>Aangekondigd</t>
  </si>
  <si>
    <t>Aangenomen of Voltooid</t>
  </si>
  <si>
    <t>Bijna adoptie</t>
  </si>
  <si>
    <t>Geblokkeerd</t>
  </si>
  <si>
    <t>Ingediend</t>
  </si>
  <si>
    <t>Ingetrokken</t>
  </si>
  <si>
    <t>URL</t>
  </si>
  <si>
    <t>5G action plan</t>
  </si>
  <si>
    <t>Cybersecurity package</t>
  </si>
  <si>
    <t>Revision of airport charges</t>
  </si>
  <si>
    <t>Europe fit for the digital age strategy</t>
  </si>
  <si>
    <t>Future of Research and Innovation and the European Research Area</t>
  </si>
  <si>
    <t>Horizon Europe research and innovation missions (non-legislative, Q4 2020)</t>
  </si>
  <si>
    <t>Revision of the provision of air services</t>
  </si>
  <si>
    <t>A new industrial strategy</t>
  </si>
  <si>
    <t>A European Strategy for Data</t>
  </si>
  <si>
    <t>Digital Finance Strategy for the EU</t>
  </si>
  <si>
    <t>Single Market Enforcement Action Plan</t>
  </si>
  <si>
    <t>Single Market Barriers Report</t>
  </si>
  <si>
    <t>Small and medium-sized enterprises (SMEs) strategy</t>
  </si>
  <si>
    <t>Action plan on synergies between civil, defence and space industries</t>
  </si>
  <si>
    <t>Communication on Europe's digital decade: 2030 digital targets</t>
  </si>
  <si>
    <t>Digital levy and a proposal for digital levy as own resource</t>
  </si>
  <si>
    <t>Review of competition policy</t>
  </si>
  <si>
    <t>Legislative proposal on computerised reservation systems (REFIT)</t>
  </si>
  <si>
    <t>Renewed strategy for modern and safe retail payments</t>
  </si>
  <si>
    <t>Legislative proposal on multimodal digital mobility services</t>
  </si>
  <si>
    <t>Proposal of a directive on screening, registration and monitoring of asbestos in buildings</t>
  </si>
  <si>
    <t>The Single Market at 30</t>
  </si>
  <si>
    <t>Non-legislative initiative on virtual worlds, such as metaverses</t>
  </si>
  <si>
    <t>New Radio Spectrum Policy Programme</t>
  </si>
  <si>
    <t>EU regulatory framework for hyperloop</t>
  </si>
  <si>
    <t>Green Deal Industrial Plan for the Net-Zero Age</t>
  </si>
  <si>
    <t xml:space="preserve">EU space law </t>
  </si>
  <si>
    <t xml:space="preserve">Strategy on space data economy </t>
  </si>
  <si>
    <t>Digital education action plan (2021-2027)</t>
  </si>
  <si>
    <t>Legislative proposal for a new open finance framework</t>
  </si>
  <si>
    <t xml:space="preserve">Revision of the legislation on supplementary protection certificates for plant protection products (RECAST) </t>
  </si>
  <si>
    <t>Recommendation on piracy of live content</t>
  </si>
  <si>
    <t>AI liability directive</t>
  </si>
  <si>
    <t>Revision of the late payments directive</t>
  </si>
  <si>
    <t>Initiative to expand and upgrade the use of digital tools and processes in company law</t>
  </si>
  <si>
    <t xml:space="preserve">Standard essential patents (SEP) regulation </t>
  </si>
  <si>
    <t>Unitary supplementary protection certificate for plant protection products</t>
  </si>
  <si>
    <t>Proposal for a regulation on compulsory licensing for crisis management and amending Regulation (EC) 816/2006</t>
  </si>
  <si>
    <t>Unitary supplementary certificate for medicinal products</t>
  </si>
  <si>
    <t>Revision of the legislation on supplementary protection certificates for medicinal products (Recast)</t>
  </si>
  <si>
    <t xml:space="preserve"> Proposal for a regulation on privacy and electronic communications</t>
  </si>
  <si>
    <t>Allocation of slots at EU airports: common rules - recast</t>
  </si>
  <si>
    <t xml:space="preserve"> Common rules for access to the international market for coach and bus services</t>
  </si>
  <si>
    <t>Directive discontinuing seasonal changes of time</t>
  </si>
  <si>
    <t>Initiative to improve the working conditions of people working in the platform economy</t>
  </si>
  <si>
    <t>Single market emergency instrument</t>
  </si>
  <si>
    <t>Horizontal cybersecurity requirements for products with digital elements</t>
  </si>
  <si>
    <t>Revision of the Community Design Regulation</t>
  </si>
  <si>
    <t>New Product Liability Directive</t>
  </si>
  <si>
    <t>Regulation on measures to strengthen solidarity and capacities in the Union to detect, prepare for and respond to cybersecurity threats and incidents</t>
  </si>
  <si>
    <t>Revision of the Design Directive (Recast)</t>
  </si>
  <si>
    <t>Managed security services</t>
  </si>
  <si>
    <t>Proposal for a regulation on emergency procedures for the conformity assessment,
adoption of common specifications and market surveillance due to a Single Market
emergency</t>
  </si>
  <si>
    <t>Proposal for a directive of the European Parliament and of the Council on emergency procedures for the
conformity assessment, adoption of common specifications and market surveillance due to a Single Market emergency</t>
  </si>
  <si>
    <t xml:space="preserve"> Use of vehicles hired without drivers for the carriage of goods by road</t>
  </si>
  <si>
    <t>Recast of the Regulation on rail passengers’ rights and obligations</t>
  </si>
  <si>
    <t>Online platforms, the digital single market and disinformation</t>
  </si>
  <si>
    <t>White paper on artificial intelligence including follow-up</t>
  </si>
  <si>
    <t xml:space="preserve"> Proposal for a regulation establishing the Connecting Europe Facility 2021-2027</t>
  </si>
  <si>
    <t>EU Space Programme</t>
  </si>
  <si>
    <t>Proposal for a Regulation establishing Horizon Europe - the Framework Programme for Research and Innovation 2021-2027</t>
  </si>
  <si>
    <t>Proposal for a Regulation establishing the European Defence Fund</t>
  </si>
  <si>
    <t xml:space="preserve"> Proposal for a regulation establishing the Digital Europe Programme 2021-2027</t>
  </si>
  <si>
    <t>Council regulation establishing Research and Training Programme of the European Atomic Energy Community (Euratom) for the period 2021-2025</t>
  </si>
  <si>
    <t xml:space="preserve"> Programme for Single Market and Competitiveness of Enterprises</t>
  </si>
  <si>
    <t>Specific programme implementing Horizon Europe framework programme for research and innovation 2021–2027</t>
  </si>
  <si>
    <t>Proposal for a regulation establishing the European cybersecurity industrial, technology and research competence centre</t>
  </si>
  <si>
    <t>Roaming regulation review</t>
  </si>
  <si>
    <t>White Paper on levelling the playing field as regards foreign subsidies</t>
  </si>
  <si>
    <t>Common chargers for mobile phones and similar devices</t>
  </si>
  <si>
    <t>Review of the directive on security of network and information systems</t>
  </si>
  <si>
    <t>Proposal for a regulation of the European Parliament and of the Council on a single market for digital services (digital services act) and amending Directive 2000/31/EC</t>
  </si>
  <si>
    <t>The right to disconnect</t>
  </si>
  <si>
    <t>Revision of the eIDAS Regulation – European Digital Identity (EUid)</t>
  </si>
  <si>
    <t>Data act</t>
  </si>
  <si>
    <t>White Paper leading to legislative proposal on levelling the playing field for foreign subsidies</t>
  </si>
  <si>
    <t>Digital Services Act: adapting commercial and civil law rules for commercial entities operating online</t>
  </si>
  <si>
    <t>Framework of ethical aspects of artificial intelligence, robotics and related technologies</t>
  </si>
  <si>
    <t>European Parliament resolution on civil liability regime for artificial intelligence</t>
  </si>
  <si>
    <t>Digital services act: legislative-initiative report with recommendations to the European
Commission on improving the functioning of the single market.</t>
  </si>
  <si>
    <t>New design requirements and consumer rights for electronics pursuant to Directive 2009/125/EC</t>
  </si>
  <si>
    <t>Public procurement: Follow-up to the White Paper on foreign subsidies</t>
  </si>
  <si>
    <t xml:space="preserve">Review of the Database Directive </t>
  </si>
  <si>
    <t>Revision of the Machinery Directive (REFIT)</t>
  </si>
  <si>
    <t>Digital operational resilience for the financial sector</t>
  </si>
  <si>
    <t>Fintech Amending Directive: Temporary exemption for multilateral trading facilities (MTFs) and amendment of certain EU financial services directives</t>
  </si>
  <si>
    <t>Proposal for a regulation of the European Parliament and of the Council on markets in crypto-assets</t>
  </si>
  <si>
    <t>Proposal for a Regulation on a pilot regime for market infrastructures based on distributed ledger technology (DLT)</t>
  </si>
  <si>
    <t>Proposal for a regulation of the European Parliament and of the Council  on contestable and fair markets in the digital sector (Digital Markets Act)</t>
  </si>
  <si>
    <t>Proposal for a Regulation on European Data Governance</t>
  </si>
  <si>
    <t>Artificial intelligence act</t>
  </si>
  <si>
    <t>Regulation on distortive foreign subsidies</t>
  </si>
  <si>
    <t>Challenges of sports events’ organisers in the digital environment</t>
  </si>
  <si>
    <t>Proposal for a Regulation establishing the Union Secure Connectivity Programme for the period 2023-2027 ('infrastructure for Resilience, Interconnection and Security by Satellite’- IRIS²)</t>
  </si>
  <si>
    <t>European Chips Act (semi-conductors)</t>
  </si>
  <si>
    <t>Proposal to adopt an interoperable Europe act</t>
  </si>
  <si>
    <t>2030 policy programme “Path to the Digital Decade”</t>
  </si>
  <si>
    <t>Proposal for a regulation laying down measures on cybersecurity at the institutions, bodies, offices and agencies of the Union</t>
  </si>
  <si>
    <t>European Declaration on Digital Rights and Principles for the Digital Decade</t>
  </si>
  <si>
    <t>A Digital Decade for children and youth: the new European strategy for a better internet for kids (BIK+)</t>
  </si>
  <si>
    <t>Regulation establishing the European defence industry reinforcement through common procurement act (EDIPRA)</t>
  </si>
  <si>
    <t>European critical raw materials act</t>
  </si>
  <si>
    <t>Gigabit Infrastructure Act</t>
  </si>
  <si>
    <t>Data collection and sharing relating to short-term accommodation rental services</t>
  </si>
  <si>
    <t>Net-zero industry act</t>
  </si>
  <si>
    <t>Proposal for a regulation of the European Parliament and of the Council  amending Regulation (EU) 2019/1009 as regards the digital labelling of EU fertilising products</t>
  </si>
  <si>
    <t>Regulation of the European Parliament and of the Council
on establishing the Act in Support of Ammunition Production</t>
  </si>
  <si>
    <t xml:space="preserve">Strategic Technologies for Europe Platform (‘STEP’) </t>
  </si>
  <si>
    <t>European supercomputer capacity for artificial intelligence start-ups</t>
  </si>
  <si>
    <t>Market surveillance of products</t>
  </si>
  <si>
    <t>Services e-card</t>
  </si>
  <si>
    <t>Single Market Information Tool (SMIT)</t>
  </si>
  <si>
    <t>Services notification procedure</t>
  </si>
  <si>
    <t>Amendment of type approval rules for motor vehicles with respect to conformity factors for NOx emissions</t>
  </si>
  <si>
    <t>https://www.europarl.europa.eu/legislative-train/theme-a-europe-fit-for-the-digital-age/file-5g-action-plan</t>
  </si>
  <si>
    <t>https://www.europarl.europa.eu/legislative-train/theme-a-europe-fit-for-the-digital-age/file-cyber-security-package</t>
  </si>
  <si>
    <t>https://www.europarl.europa.eu/legislative-train/theme-a-europe-fit-for-the-digital-age/file-airport-charges</t>
  </si>
  <si>
    <t>https://www.europarl.europa.eu/legislative-train/theme-a-europe-fit-for-the-digital-age/file-digital-age-strategy</t>
  </si>
  <si>
    <t>https://www.europarl.europa.eu/legislative-train/theme-a-europe-fit-for-the-digital-age/file-european-research-area</t>
  </si>
  <si>
    <t>https://www.europarl.europa.eu/legislative-train/theme-a-europe-fit-for-the-digital-age/file-horizon-europe-missions</t>
  </si>
  <si>
    <t>https://www.europarl.europa.eu/legislative-train/theme-a-europe-fit-for-the-digital-age/file-air-services</t>
  </si>
  <si>
    <t>https://www.europarl.europa.eu/legislative-train/theme-a-europe-fit-for-the-digital-age/file-industrial-strategy</t>
  </si>
  <si>
    <t>https://www.europarl.europa.eu/legislative-train/theme-a-europe-fit-for-the-digital-age/file-european-data-strategy</t>
  </si>
  <si>
    <t>https://www.europarl.europa.eu/legislative-train/theme-a-europe-fit-for-the-digital-age/file-fintech-action-plan</t>
  </si>
  <si>
    <t>https://www.europarl.europa.eu/legislative-train/theme-a-europe-fit-for-the-digital-age/file-single-market-enforcement-action-plan</t>
  </si>
  <si>
    <t>https://www.europarl.europa.eu/legislative-train/theme-a-europe-fit-for-the-digital-age/file-single-market-barriers-report</t>
  </si>
  <si>
    <t>https://www.europarl.europa.eu/legislative-train/theme-a-europe-fit-for-the-digital-age/file-sme-strategy</t>
  </si>
  <si>
    <t>https://www.europarl.europa.eu/legislative-train/theme-a-europe-fit-for-the-digital-age/file-synergies-between-civil-defence-and-space-industries</t>
  </si>
  <si>
    <t>https://www.europarl.europa.eu/legislative-train/theme-a-europe-fit-for-the-digital-age/file-europe-s-digital-decade-2030-digital-targets</t>
  </si>
  <si>
    <t>https://www.europarl.europa.eu/legislative-train/theme-a-europe-fit-for-the-digital-age/file-digital-levy</t>
  </si>
  <si>
    <t>https://www.europarl.europa.eu/legislative-train/theme-a-europe-fit-for-the-digital-age/file-review-of-competition-policy</t>
  </si>
  <si>
    <t>https://www.europarl.europa.eu/legislative-train/theme-a-europe-fit-for-the-digital-age/file-computerised-reservation-systems</t>
  </si>
  <si>
    <t>https://www.europarl.europa.eu/legislative-train/theme-a-europe-fit-for-the-digital-age/file-retail-digital-payments</t>
  </si>
  <si>
    <t>https://www.europarl.europa.eu/legislative-train/theme-a-europe-fit-for-the-digital-age/file-multimodal-digital-mobility-services</t>
  </si>
  <si>
    <t>https://www.europarl.europa.eu/legislative-train/theme-a-europe-fit-for-the-digital-age/file-asbestos-in-buildings</t>
  </si>
  <si>
    <t>https://www.europarl.europa.eu/legislative-train/theme-a-europe-fit-for-the-digital-age/file-the-single-market-at-30</t>
  </si>
  <si>
    <t>https://www.europarl.europa.eu/legislative-train/theme-a-europe-fit-for-the-digital-age/file-metaverse</t>
  </si>
  <si>
    <t>https://www.europarl.europa.eu/legislative-train/theme-a-europe-fit-for-the-digital-age/file-new-radio-spectrum-policy-programme</t>
  </si>
  <si>
    <t>https://www.europarl.europa.eu/legislative-train/theme-a-europe-fit-for-the-digital-age/file-eu-regulatory-framework-for-hyperloop</t>
  </si>
  <si>
    <t>https://www.europarl.europa.eu/legislative-train/theme-a-europe-fit-for-the-digital-age/file-green-deal-industrial-plan-for-the-net-zero-age</t>
  </si>
  <si>
    <t>https://www.europarl.europa.eu/legislative-train/theme-a-europe-fit-for-the-digital-age/file-eu-space-law</t>
  </si>
  <si>
    <t>https://www.europarl.europa.eu/legislative-train/theme-a-europe-fit-for-the-digital-age/file-strategy-on-space-data-economy</t>
  </si>
  <si>
    <t>https://www.europarl.europa.eu/legislative-train/theme-a-europe-fit-for-the-digital-age/file-digital-education-action-plan</t>
  </si>
  <si>
    <t>https://www.europarl.europa.eu/legislative-train/theme-a-europe-fit-for-the-digital-age/file-new-open-finance-frameworkb</t>
  </si>
  <si>
    <t>https://www.europarl.europa.eu/legislative-train/theme-a-europe-fit-for-the-digital-age/file-supplementary-protection-certificates</t>
  </si>
  <si>
    <t>https://www.europarl.europa.eu/legislative-train/theme-a-europe-fit-for-the-digital-age/file-piracy-of-live-content</t>
  </si>
  <si>
    <t>https://www.europarl.europa.eu/legislative-train/theme-a-europe-fit-for-the-digital-age/file-ai-liability-directive</t>
  </si>
  <si>
    <t>https://www.europarl.europa.eu/legislative-train/theme-a-europe-fit-for-the-digital-age/file-late-payments-directive-revision</t>
  </si>
  <si>
    <t>https://www.europarl.europa.eu/legislative-train/theme-a-europe-fit-for-the-digital-age/file-digital-tools-and-processes-in-company-law</t>
  </si>
  <si>
    <t>https://www.europarl.europa.eu/legislative-train/theme-a-europe-fit-for-the-digital-age/file-patent-licensing-package-1</t>
  </si>
  <si>
    <t>https://www.europarl.europa.eu/legislative-train/theme-a-europe-fit-for-the-digital-age/file-patent-licensing-package-2-1</t>
  </si>
  <si>
    <t>https://www.europarl.europa.eu/legislative-train/theme-a-europe-fit-for-the-digital-age/file-compulsory-licensing-of-patents-for-crisis-management</t>
  </si>
  <si>
    <t>https://www.europarl.europa.eu/legislative-train/theme-a-europe-fit-for-the-digital-age/file-unitary-supplementary-certificate-for-medicinal-products</t>
  </si>
  <si>
    <t>https://www.europarl.europa.eu/legislative-train/theme-a-europe-fit-for-the-digital-age/file-supplementary-protection-certificates-for-medicinal-products</t>
  </si>
  <si>
    <t>https://www.europarl.europa.eu/legislative-train/theme-a-europe-fit-for-the-digital-age/file-jd-e-privacy-reform</t>
  </si>
  <si>
    <t>https://www.europarl.europa.eu/legislative-train/theme-a-europe-fit-for-the-digital-age/file-allocation-of-slots-at-eu-airports-common-rules-recast</t>
  </si>
  <si>
    <t>https://www.europarl.europa.eu/legislative-train/theme-a-europe-fit-for-the-digital-age/file-jd-common-rules-for-coach-and-bus-services</t>
  </si>
  <si>
    <t>https://www.europarl.europa.eu/legislative-train/theme-a-europe-fit-for-the-digital-age/file-discontinuing-seasonal-changes-of-time</t>
  </si>
  <si>
    <t>https://www.europarl.europa.eu/legislative-train/theme-a-europe-fit-for-the-digital-age/file-improving-working-conditions-of-platform-workers</t>
  </si>
  <si>
    <t>https://www.europarl.europa.eu/legislative-train/theme-a-europe-fit-for-the-digital-age/file-single-market-emergency-instrument</t>
  </si>
  <si>
    <t>https://www.europarl.europa.eu/legislative-train/theme-a-europe-fit-for-the-digital-age/file-european-cyber-resilience-act</t>
  </si>
  <si>
    <t>https://www.europarl.europa.eu/legislative-train/theme-a-europe-fit-for-the-digital-age/file-revision-of-the-design-directive-and-of-the-community-design-regulation</t>
  </si>
  <si>
    <t>https://www.europarl.europa.eu/legislative-train/theme-a-europe-fit-for-the-digital-age/file-new-product-liability-directive</t>
  </si>
  <si>
    <t>https://www.europarl.europa.eu/legislative-train/theme-a-europe-fit-for-the-digital-age/file-cyber-solidarity-act</t>
  </si>
  <si>
    <t>https://www.europarl.europa.eu/legislative-train/theme-a-europe-fit-for-the-digital-age/file-revision-of-the-design-directive-(recast)</t>
  </si>
  <si>
    <t>https://www.europarl.europa.eu/legislative-train/theme-a-europe-fit-for-the-digital-age/file-managed-security-services</t>
  </si>
  <si>
    <t>https://www.europarl.europa.eu/legislative-train/theme-a-europe-fit-for-the-digital-age/file-smei-package-regulation-on-emergency-procedures</t>
  </si>
  <si>
    <t>https://www.europarl.europa.eu/legislative-train/theme-a-europe-fit-for-the-digital-age/file-smei-package-directive-on-emergency-procedures</t>
  </si>
  <si>
    <t>https://www.europarl.europa.eu/legislative-train/theme-a-europe-fit-for-the-digital-age/file-jd-vehicles-hired-for-the-carriage-of-goods-by-road</t>
  </si>
  <si>
    <t>https://www.europarl.europa.eu/legislative-train/theme-a-europe-fit-for-the-digital-age/file-rail-passengers-rights-and-obligations-(recast)</t>
  </si>
  <si>
    <t>https://www.europarl.europa.eu/legislative-train/theme-a-europe-fit-for-the-digital-age/file-online-platforms-disinformation</t>
  </si>
  <si>
    <t>https://www.europarl.europa.eu/legislative-train/theme-a-europe-fit-for-the-digital-age/file-white-paper-artificial-intelligence-and-follow-up</t>
  </si>
  <si>
    <t>https://www.europarl.europa.eu/legislative-train/theme-a-europe-fit-for-the-digital-age/file-mff-cef-2021-2027</t>
  </si>
  <si>
    <t>https://www.europarl.europa.eu/legislative-train/theme-a-europe-fit-for-the-digital-age/file-mff-eu-space-programme</t>
  </si>
  <si>
    <t>https://www.europarl.europa.eu/legislative-train/theme-a-europe-fit-for-the-digital-age/file-mff-horizon-europe-fp</t>
  </si>
  <si>
    <t>https://www.europarl.europa.eu/legislative-train/theme-a-europe-fit-for-the-digital-age/file-mff-european-defence-fund</t>
  </si>
  <si>
    <t>https://www.europarl.europa.eu/legislative-train/theme-a-europe-fit-for-the-digital-age/file-mff-digital-europe-programme</t>
  </si>
  <si>
    <t>https://www.europarl.europa.eu/legislative-train/theme-a-europe-fit-for-the-digital-age/file-mff-euratom-research-programme</t>
  </si>
  <si>
    <t>https://www.europarl.europa.eu/legislative-train/theme-a-europe-fit-for-the-digital-age/file-mff-programme-for-single-market-and-competitiveness-of-enterprises</t>
  </si>
  <si>
    <t>https://www.europarl.europa.eu/legislative-train/theme-a-europe-fit-for-the-digital-age/file-mff-horizon-europe-sp</t>
  </si>
  <si>
    <t>https://www.europarl.europa.eu/legislative-train/theme-a-europe-fit-for-the-digital-age/file-european-cybersecurity-competence-centers</t>
  </si>
  <si>
    <t>https://www.europarl.europa.eu/legislative-train/theme-a-europe-fit-for-the-digital-age/file-roaming-regulation-review</t>
  </si>
  <si>
    <t>https://www.europarl.europa.eu/legislative-train/theme-a-europe-fit-for-the-digital-age/file-white-paper-instrument-on-foreign-subsidies</t>
  </si>
  <si>
    <t>https://www.europarl.europa.eu/legislative-train/theme-a-europe-fit-for-the-digital-age/file-common-chargers-for-mobile-phones</t>
  </si>
  <si>
    <t>https://www.europarl.europa.eu/legislative-train/theme-a-europe-fit-for-the-digital-age/file-review-of-the-nis-directive</t>
  </si>
  <si>
    <t>https://www.europarl.europa.eu/legislative-train/theme-a-europe-fit-for-the-digital-age/file-digital-services-act</t>
  </si>
  <si>
    <t>https://www.europarl.europa.eu/legislative-train/theme-a-europe-fit-for-the-digital-age/file-al-legislative-proposal-to-the-commission-on-the-right-to-disconnect</t>
  </si>
  <si>
    <t>https://www.europarl.europa.eu/legislative-train/theme-a-europe-fit-for-the-digital-age/file-eid</t>
  </si>
  <si>
    <t>https://www.europarl.europa.eu/legislative-train/theme-a-europe-fit-for-the-digital-age/file-data-act</t>
  </si>
  <si>
    <t>https://www.europarl.europa.eu/legislative-train/theme-a-europe-fit-for-the-digital-age/file-legislative-proposal-on-levelling-the-playing-field-for-foreign-subsidies</t>
  </si>
  <si>
    <t>https://www.europarl.europa.eu/legislative-train/theme-a-europe-fit-for-the-digital-age/file-digital-services-act-commercial-and-civil-law-rules</t>
  </si>
  <si>
    <t>https://www.europarl.europa.eu/legislative-train/theme-a-europe-fit-for-the-digital-age/file-ai-ethical-framework</t>
  </si>
  <si>
    <t>https://www.europarl.europa.eu/legislative-train/theme-a-europe-fit-for-the-digital-age/file-artificial-intelligence-civil-liability-regime</t>
  </si>
  <si>
    <t>https://www.europarl.europa.eu/legislative-train/theme-a-europe-fit-for-the-digital-age/file-digital-services-act-improving-the-functioning-of-the-single-market</t>
  </si>
  <si>
    <t>https://www.europarl.europa.eu/legislative-train/theme-a-europe-fit-for-the-digital-age/file-design-requirements-and-consumer-rights-for-electronics</t>
  </si>
  <si>
    <t>https://www.europarl.europa.eu/legislative-train/theme-a-europe-fit-for-the-digital-age/file-public-procurement</t>
  </si>
  <si>
    <t>https://www.europarl.europa.eu/legislative-train/theme-a-europe-fit-for-the-digital-age/file-review-of-the-database-directive</t>
  </si>
  <si>
    <t>https://www.europarl.europa.eu/legislative-train/theme-a-europe-fit-for-the-digital-age/file-revision-of-the-machinery-directive</t>
  </si>
  <si>
    <t>https://www.europarl.europa.eu/legislative-train/theme-a-europe-fit-for-the-digital-age/file-cross-sectoral-financial-services-act-1</t>
  </si>
  <si>
    <t>https://www.europarl.europa.eu/legislative-train/theme-a-europe-fit-for-the-digital-age/file-cross-sectoral-financial-services-act-2</t>
  </si>
  <si>
    <t>https://www.europarl.europa.eu/legislative-train/theme-a-europe-fit-for-the-digital-age/file-crypto-assets-1</t>
  </si>
  <si>
    <t>https://www.europarl.europa.eu/legislative-train/theme-a-europe-fit-for-the-digital-age/file-crypto-assets-2</t>
  </si>
  <si>
    <t>https://www.europarl.europa.eu/legislative-train/theme-a-europe-fit-for-the-digital-age/file-digital-markets-act</t>
  </si>
  <si>
    <t>https://www.europarl.europa.eu/legislative-train/theme-a-europe-fit-for-the-digital-age/file-data-governance-act</t>
  </si>
  <si>
    <t>https://www.europarl.europa.eu/legislative-train/theme-a-europe-fit-for-the-digital-age/file-regulation-on-artificial-intelligence</t>
  </si>
  <si>
    <t>https://www.europarl.europa.eu/legislative-train/theme-a-europe-fit-for-the-digital-age/file-distortive-foreign-subsidies</t>
  </si>
  <si>
    <t>https://www.europarl.europa.eu/legislative-train/theme-a-europe-fit-for-the-digital-age/file-sports-events-in-digital-environment</t>
  </si>
  <si>
    <t>https://www.europarl.europa.eu/legislative-train/theme-a-europe-fit-for-the-digital-age/file-building-an-eu-space-based-global-secure-communication-system</t>
  </si>
  <si>
    <t>https://www.europarl.europa.eu/legislative-train/theme-a-europe-fit-for-the-digital-age/file-european-chips-act-(semiconductors)</t>
  </si>
  <si>
    <t>https://www.europarl.europa.eu/legislative-train/theme-a-europe-fit-for-the-digital-age/file-eu-digital-interoperabilioty-strategy</t>
  </si>
  <si>
    <t>https://www.europarl.europa.eu/legislative-train/theme-a-europe-fit-for-the-digital-age/file-path-to-the-digital-decade</t>
  </si>
  <si>
    <t>https://www.europarl.europa.eu/legislative-train/theme-a-europe-fit-for-the-digital-age/file-proposal-for-cybersecurity-regulation</t>
  </si>
  <si>
    <t>https://www.europarl.europa.eu/legislative-train/theme-a-europe-fit-for-the-digital-age/file-declaration-on-digital-rights-and-principles</t>
  </si>
  <si>
    <t>https://www.europarl.europa.eu/legislative-train/theme-a-europe-fit-for-the-digital-age/file-better-internet-for-kids-(bik)</t>
  </si>
  <si>
    <t>https://www.europarl.europa.eu/legislative-train/theme-a-europe-fit-for-the-digital-age/file-european-defence-industry-reinforcement-through-common-procurement-act-(edirpa)</t>
  </si>
  <si>
    <t>https://www.europarl.europa.eu/legislative-train/theme-a-europe-fit-for-the-digital-age/file-european-critical-raw-material-act</t>
  </si>
  <si>
    <t>https://www.europarl.europa.eu/legislative-train/theme-a-europe-fit-for-the-digital-age/file-review-of-the-broadband-cost-reduction-directive</t>
  </si>
  <si>
    <t>https://www.europarl.europa.eu/legislative-train/theme-a-europe-fit-for-the-digital-age/file-short-term-accommodation-rental-services</t>
  </si>
  <si>
    <t>https://www.europarl.europa.eu/legislative-train/theme-a-europe-fit-for-the-digital-age/file-net-zero-industry-act</t>
  </si>
  <si>
    <t>https://www.europarl.europa.eu/legislative-train/theme-a-europe-fit-for-the-digital-age/file-digital-labelling-of-eu-fertilising-products</t>
  </si>
  <si>
    <t>https://www.europarl.europa.eu/legislative-train/theme-a-europe-fit-for-the-digital-age/file-act-in-support-of-ammunition-procurement-(asap)</t>
  </si>
  <si>
    <t>https://www.europarl.europa.eu/legislative-train/theme-a-europe-fit-for-the-digital-age/file-strategic-technologies-for-europe-platform-(‘step’)</t>
  </si>
  <si>
    <t>https://www.europarl.europa.eu/legislative-train/theme-a-europe-fit-for-the-digital-age/file-european-supercomputer-capacity-for-artificial-intelligence-start-ups</t>
  </si>
  <si>
    <t>https://www.europarl.europa.eu/legislative-train/theme-a-europe-fit-for-the-digital-age/file-market-surveillance-of-products</t>
  </si>
  <si>
    <t>https://www.europarl.europa.eu/legislative-train/theme-a-europe-fit-for-the-digital-age/file-services-e-card</t>
  </si>
  <si>
    <t>https://www.europarl.europa.eu/legislative-train/theme-a-europe-fit-for-the-digital-age/file-smit</t>
  </si>
  <si>
    <t>https://www.europarl.europa.eu/legislative-train/theme-a-europe-fit-for-the-digital-age/file-services-notification-procedure</t>
  </si>
  <si>
    <t>https://www.europarl.europa.eu/legislative-train/theme-a-europe-fit-for-the-digital-age/file-type-approval-of-motor-vehicles-conformity-factors-for-nox-emissions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</si>
</sst>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europarl.europa.eu/legislative-train/theme-a-europe-fit-for-the-digital-age/file-5g-action-plan" TargetMode="External"/><Relationship Id="rId2" Type="http://schemas.openxmlformats.org/officeDocument/2006/relationships/hyperlink" Target="https://www.europarl.europa.eu/legislative-train/theme-a-europe-fit-for-the-digital-age/file-cyber-security-package" TargetMode="External"/><Relationship Id="rId3" Type="http://schemas.openxmlformats.org/officeDocument/2006/relationships/hyperlink" Target="https://www.europarl.europa.eu/legislative-train/theme-a-europe-fit-for-the-digital-age/file-airport-charges" TargetMode="External"/><Relationship Id="rId4" Type="http://schemas.openxmlformats.org/officeDocument/2006/relationships/hyperlink" Target="https://www.europarl.europa.eu/legislative-train/theme-a-europe-fit-for-the-digital-age/file-digital-age-strategy" TargetMode="External"/><Relationship Id="rId5" Type="http://schemas.openxmlformats.org/officeDocument/2006/relationships/hyperlink" Target="https://www.europarl.europa.eu/legislative-train/theme-a-europe-fit-for-the-digital-age/file-european-research-area" TargetMode="External"/><Relationship Id="rId6" Type="http://schemas.openxmlformats.org/officeDocument/2006/relationships/hyperlink" Target="https://www.europarl.europa.eu/legislative-train/theme-a-europe-fit-for-the-digital-age/file-horizon-europe-missions" TargetMode="External"/><Relationship Id="rId7" Type="http://schemas.openxmlformats.org/officeDocument/2006/relationships/hyperlink" Target="https://www.europarl.europa.eu/legislative-train/theme-a-europe-fit-for-the-digital-age/file-air-services" TargetMode="External"/><Relationship Id="rId8" Type="http://schemas.openxmlformats.org/officeDocument/2006/relationships/hyperlink" Target="https://www.europarl.europa.eu/legislative-train/theme-a-europe-fit-for-the-digital-age/file-industrial-strategy" TargetMode="External"/><Relationship Id="rId9" Type="http://schemas.openxmlformats.org/officeDocument/2006/relationships/hyperlink" Target="https://www.europarl.europa.eu/legislative-train/theme-a-europe-fit-for-the-digital-age/file-european-data-strategy" TargetMode="External"/><Relationship Id="rId10" Type="http://schemas.openxmlformats.org/officeDocument/2006/relationships/hyperlink" Target="https://www.europarl.europa.eu/legislative-train/theme-a-europe-fit-for-the-digital-age/file-fintech-action-plan" TargetMode="External"/><Relationship Id="rId11" Type="http://schemas.openxmlformats.org/officeDocument/2006/relationships/hyperlink" Target="https://www.europarl.europa.eu/legislative-train/theme-a-europe-fit-for-the-digital-age/file-single-market-enforcement-action-plan" TargetMode="External"/><Relationship Id="rId12" Type="http://schemas.openxmlformats.org/officeDocument/2006/relationships/hyperlink" Target="https://www.europarl.europa.eu/legislative-train/theme-a-europe-fit-for-the-digital-age/file-single-market-barriers-report" TargetMode="External"/><Relationship Id="rId13" Type="http://schemas.openxmlformats.org/officeDocument/2006/relationships/hyperlink" Target="https://www.europarl.europa.eu/legislative-train/theme-a-europe-fit-for-the-digital-age/file-sme-strategy" TargetMode="External"/><Relationship Id="rId14" Type="http://schemas.openxmlformats.org/officeDocument/2006/relationships/hyperlink" Target="https://www.europarl.europa.eu/legislative-train/theme-a-europe-fit-for-the-digital-age/file-synergies-between-civil-defence-and-space-industries" TargetMode="External"/><Relationship Id="rId15" Type="http://schemas.openxmlformats.org/officeDocument/2006/relationships/hyperlink" Target="https://www.europarl.europa.eu/legislative-train/theme-a-europe-fit-for-the-digital-age/file-europe-s-digital-decade-2030-digital-targets" TargetMode="External"/><Relationship Id="rId16" Type="http://schemas.openxmlformats.org/officeDocument/2006/relationships/hyperlink" Target="https://www.europarl.europa.eu/legislative-train/theme-a-europe-fit-for-the-digital-age/file-digital-levy" TargetMode="External"/><Relationship Id="rId17" Type="http://schemas.openxmlformats.org/officeDocument/2006/relationships/hyperlink" Target="https://www.europarl.europa.eu/legislative-train/theme-a-europe-fit-for-the-digital-age/file-review-of-competition-policy" TargetMode="External"/><Relationship Id="rId18" Type="http://schemas.openxmlformats.org/officeDocument/2006/relationships/hyperlink" Target="https://www.europarl.europa.eu/legislative-train/theme-a-europe-fit-for-the-digital-age/file-computerised-reservation-systems" TargetMode="External"/><Relationship Id="rId19" Type="http://schemas.openxmlformats.org/officeDocument/2006/relationships/hyperlink" Target="https://www.europarl.europa.eu/legislative-train/theme-a-europe-fit-for-the-digital-age/file-retail-digital-payments" TargetMode="External"/><Relationship Id="rId20" Type="http://schemas.openxmlformats.org/officeDocument/2006/relationships/hyperlink" Target="https://www.europarl.europa.eu/legislative-train/theme-a-europe-fit-for-the-digital-age/file-multimodal-digital-mobility-services" TargetMode="External"/><Relationship Id="rId21" Type="http://schemas.openxmlformats.org/officeDocument/2006/relationships/hyperlink" Target="https://www.europarl.europa.eu/legislative-train/theme-a-europe-fit-for-the-digital-age/file-asbestos-in-buildings" TargetMode="External"/><Relationship Id="rId22" Type="http://schemas.openxmlformats.org/officeDocument/2006/relationships/hyperlink" Target="https://www.europarl.europa.eu/legislative-train/theme-a-europe-fit-for-the-digital-age/file-the-single-market-at-30" TargetMode="External"/><Relationship Id="rId23" Type="http://schemas.openxmlformats.org/officeDocument/2006/relationships/hyperlink" Target="https://www.europarl.europa.eu/legislative-train/theme-a-europe-fit-for-the-digital-age/file-metaverse" TargetMode="External"/><Relationship Id="rId24" Type="http://schemas.openxmlformats.org/officeDocument/2006/relationships/hyperlink" Target="https://www.europarl.europa.eu/legislative-train/theme-a-europe-fit-for-the-digital-age/file-new-radio-spectrum-policy-programme" TargetMode="External"/><Relationship Id="rId25" Type="http://schemas.openxmlformats.org/officeDocument/2006/relationships/hyperlink" Target="https://www.europarl.europa.eu/legislative-train/theme-a-europe-fit-for-the-digital-age/file-eu-regulatory-framework-for-hyperloop" TargetMode="External"/><Relationship Id="rId26" Type="http://schemas.openxmlformats.org/officeDocument/2006/relationships/hyperlink" Target="https://www.europarl.europa.eu/legislative-train/theme-a-europe-fit-for-the-digital-age/file-green-deal-industrial-plan-for-the-net-zero-age" TargetMode="External"/><Relationship Id="rId27" Type="http://schemas.openxmlformats.org/officeDocument/2006/relationships/hyperlink" Target="https://www.europarl.europa.eu/legislative-train/theme-a-europe-fit-for-the-digital-age/file-eu-space-law" TargetMode="External"/><Relationship Id="rId28" Type="http://schemas.openxmlformats.org/officeDocument/2006/relationships/hyperlink" Target="https://www.europarl.europa.eu/legislative-train/theme-a-europe-fit-for-the-digital-age/file-strategy-on-space-data-economy" TargetMode="External"/><Relationship Id="rId29" Type="http://schemas.openxmlformats.org/officeDocument/2006/relationships/hyperlink" Target="https://www.europarl.europa.eu/legislative-train/theme-a-europe-fit-for-the-digital-age/file-digital-education-action-plan" TargetMode="External"/><Relationship Id="rId30" Type="http://schemas.openxmlformats.org/officeDocument/2006/relationships/hyperlink" Target="https://www.europarl.europa.eu/legislative-train/theme-a-europe-fit-for-the-digital-age/file-new-open-finance-frameworkb" TargetMode="External"/><Relationship Id="rId31" Type="http://schemas.openxmlformats.org/officeDocument/2006/relationships/hyperlink" Target="https://www.europarl.europa.eu/legislative-train/theme-a-europe-fit-for-the-digital-age/file-supplementary-protection-certificates" TargetMode="External"/><Relationship Id="rId32" Type="http://schemas.openxmlformats.org/officeDocument/2006/relationships/hyperlink" Target="https://www.europarl.europa.eu/legislative-train/theme-a-europe-fit-for-the-digital-age/file-piracy-of-live-content" TargetMode="External"/><Relationship Id="rId33" Type="http://schemas.openxmlformats.org/officeDocument/2006/relationships/hyperlink" Target="https://www.europarl.europa.eu/legislative-train/theme-a-europe-fit-for-the-digital-age/file-ai-liability-directive" TargetMode="External"/><Relationship Id="rId34" Type="http://schemas.openxmlformats.org/officeDocument/2006/relationships/hyperlink" Target="https://www.europarl.europa.eu/legislative-train/theme-a-europe-fit-for-the-digital-age/file-late-payments-directive-revision" TargetMode="External"/><Relationship Id="rId35" Type="http://schemas.openxmlformats.org/officeDocument/2006/relationships/hyperlink" Target="https://www.europarl.europa.eu/legislative-train/theme-a-europe-fit-for-the-digital-age/file-digital-tools-and-processes-in-company-law" TargetMode="External"/><Relationship Id="rId36" Type="http://schemas.openxmlformats.org/officeDocument/2006/relationships/hyperlink" Target="https://www.europarl.europa.eu/legislative-train/theme-a-europe-fit-for-the-digital-age/file-patent-licensing-package-1" TargetMode="External"/><Relationship Id="rId37" Type="http://schemas.openxmlformats.org/officeDocument/2006/relationships/hyperlink" Target="https://www.europarl.europa.eu/legislative-train/theme-a-europe-fit-for-the-digital-age/file-patent-licensing-package-2-1" TargetMode="External"/><Relationship Id="rId38" Type="http://schemas.openxmlformats.org/officeDocument/2006/relationships/hyperlink" Target="https://www.europarl.europa.eu/legislative-train/theme-a-europe-fit-for-the-digital-age/file-compulsory-licensing-of-patents-for-crisis-management" TargetMode="External"/><Relationship Id="rId39" Type="http://schemas.openxmlformats.org/officeDocument/2006/relationships/hyperlink" Target="https://www.europarl.europa.eu/legislative-train/theme-a-europe-fit-for-the-digital-age/file-unitary-supplementary-certificate-for-medicinal-products" TargetMode="External"/><Relationship Id="rId40" Type="http://schemas.openxmlformats.org/officeDocument/2006/relationships/hyperlink" Target="https://www.europarl.europa.eu/legislative-train/theme-a-europe-fit-for-the-digital-age/file-supplementary-protection-certificates-for-medicinal-products" TargetMode="External"/><Relationship Id="rId41" Type="http://schemas.openxmlformats.org/officeDocument/2006/relationships/hyperlink" Target="https://www.europarl.europa.eu/legislative-train/theme-a-europe-fit-for-the-digital-age/file-jd-e-privacy-reform" TargetMode="External"/><Relationship Id="rId42" Type="http://schemas.openxmlformats.org/officeDocument/2006/relationships/hyperlink" Target="https://www.europarl.europa.eu/legislative-train/theme-a-europe-fit-for-the-digital-age/file-allocation-of-slots-at-eu-airports-common-rules-recast" TargetMode="External"/><Relationship Id="rId43" Type="http://schemas.openxmlformats.org/officeDocument/2006/relationships/hyperlink" Target="https://www.europarl.europa.eu/legislative-train/theme-a-europe-fit-for-the-digital-age/file-jd-common-rules-for-coach-and-bus-services" TargetMode="External"/><Relationship Id="rId44" Type="http://schemas.openxmlformats.org/officeDocument/2006/relationships/hyperlink" Target="https://www.europarl.europa.eu/legislative-train/theme-a-europe-fit-for-the-digital-age/file-discontinuing-seasonal-changes-of-time" TargetMode="External"/><Relationship Id="rId45" Type="http://schemas.openxmlformats.org/officeDocument/2006/relationships/hyperlink" Target="https://www.europarl.europa.eu/legislative-train/theme-a-europe-fit-for-the-digital-age/file-improving-working-conditions-of-platform-workers" TargetMode="External"/><Relationship Id="rId46" Type="http://schemas.openxmlformats.org/officeDocument/2006/relationships/hyperlink" Target="https://www.europarl.europa.eu/legislative-train/theme-a-europe-fit-for-the-digital-age/file-single-market-emergency-instrument" TargetMode="External"/><Relationship Id="rId47" Type="http://schemas.openxmlformats.org/officeDocument/2006/relationships/hyperlink" Target="https://www.europarl.europa.eu/legislative-train/theme-a-europe-fit-for-the-digital-age/file-european-cyber-resilience-act" TargetMode="External"/><Relationship Id="rId48" Type="http://schemas.openxmlformats.org/officeDocument/2006/relationships/hyperlink" Target="https://www.europarl.europa.eu/legislative-train/theme-a-europe-fit-for-the-digital-age/file-revision-of-the-design-directive-and-of-the-community-design-regulation" TargetMode="External"/><Relationship Id="rId49" Type="http://schemas.openxmlformats.org/officeDocument/2006/relationships/hyperlink" Target="https://www.europarl.europa.eu/legislative-train/theme-a-europe-fit-for-the-digital-age/file-new-product-liability-directive" TargetMode="External"/><Relationship Id="rId50" Type="http://schemas.openxmlformats.org/officeDocument/2006/relationships/hyperlink" Target="https://www.europarl.europa.eu/legislative-train/theme-a-europe-fit-for-the-digital-age/file-cyber-solidarity-act" TargetMode="External"/><Relationship Id="rId51" Type="http://schemas.openxmlformats.org/officeDocument/2006/relationships/hyperlink" Target="https://www.europarl.europa.eu/legislative-train/theme-a-europe-fit-for-the-digital-age/file-revision-of-the-design-directive-(recast)" TargetMode="External"/><Relationship Id="rId52" Type="http://schemas.openxmlformats.org/officeDocument/2006/relationships/hyperlink" Target="https://www.europarl.europa.eu/legislative-train/theme-a-europe-fit-for-the-digital-age/file-managed-security-services" TargetMode="External"/><Relationship Id="rId53" Type="http://schemas.openxmlformats.org/officeDocument/2006/relationships/hyperlink" Target="https://www.europarl.europa.eu/legislative-train/theme-a-europe-fit-for-the-digital-age/file-smei-package-regulation-on-emergency-procedures" TargetMode="External"/><Relationship Id="rId54" Type="http://schemas.openxmlformats.org/officeDocument/2006/relationships/hyperlink" Target="https://www.europarl.europa.eu/legislative-train/theme-a-europe-fit-for-the-digital-age/file-smei-package-directive-on-emergency-procedures" TargetMode="External"/><Relationship Id="rId55" Type="http://schemas.openxmlformats.org/officeDocument/2006/relationships/hyperlink" Target="https://www.europarl.europa.eu/legislative-train/theme-a-europe-fit-for-the-digital-age/file-jd-vehicles-hired-for-the-carriage-of-goods-by-road" TargetMode="External"/><Relationship Id="rId56" Type="http://schemas.openxmlformats.org/officeDocument/2006/relationships/hyperlink" Target="https://www.europarl.europa.eu/legislative-train/theme-a-europe-fit-for-the-digital-age/file-rail-passengers-rights-and-obligations-(recast)" TargetMode="External"/><Relationship Id="rId57" Type="http://schemas.openxmlformats.org/officeDocument/2006/relationships/hyperlink" Target="https://www.europarl.europa.eu/legislative-train/theme-a-europe-fit-for-the-digital-age/file-online-platforms-disinformation" TargetMode="External"/><Relationship Id="rId58" Type="http://schemas.openxmlformats.org/officeDocument/2006/relationships/hyperlink" Target="https://www.europarl.europa.eu/legislative-train/theme-a-europe-fit-for-the-digital-age/file-white-paper-artificial-intelligence-and-follow-up" TargetMode="External"/><Relationship Id="rId59" Type="http://schemas.openxmlformats.org/officeDocument/2006/relationships/hyperlink" Target="https://www.europarl.europa.eu/legislative-train/theme-a-europe-fit-for-the-digital-age/file-mff-cef-2021-2027" TargetMode="External"/><Relationship Id="rId60" Type="http://schemas.openxmlformats.org/officeDocument/2006/relationships/hyperlink" Target="https://www.europarl.europa.eu/legislative-train/theme-a-europe-fit-for-the-digital-age/file-mff-eu-space-programme" TargetMode="External"/><Relationship Id="rId61" Type="http://schemas.openxmlformats.org/officeDocument/2006/relationships/hyperlink" Target="https://www.europarl.europa.eu/legislative-train/theme-a-europe-fit-for-the-digital-age/file-mff-horizon-europe-fp" TargetMode="External"/><Relationship Id="rId62" Type="http://schemas.openxmlformats.org/officeDocument/2006/relationships/hyperlink" Target="https://www.europarl.europa.eu/legislative-train/theme-a-europe-fit-for-the-digital-age/file-mff-european-defence-fund" TargetMode="External"/><Relationship Id="rId63" Type="http://schemas.openxmlformats.org/officeDocument/2006/relationships/hyperlink" Target="https://www.europarl.europa.eu/legislative-train/theme-a-europe-fit-for-the-digital-age/file-mff-digital-europe-programme" TargetMode="External"/><Relationship Id="rId64" Type="http://schemas.openxmlformats.org/officeDocument/2006/relationships/hyperlink" Target="https://www.europarl.europa.eu/legislative-train/theme-a-europe-fit-for-the-digital-age/file-mff-euratom-research-programme" TargetMode="External"/><Relationship Id="rId65" Type="http://schemas.openxmlformats.org/officeDocument/2006/relationships/hyperlink" Target="https://www.europarl.europa.eu/legislative-train/theme-a-europe-fit-for-the-digital-age/file-mff-programme-for-single-market-and-competitiveness-of-enterprises" TargetMode="External"/><Relationship Id="rId66" Type="http://schemas.openxmlformats.org/officeDocument/2006/relationships/hyperlink" Target="https://www.europarl.europa.eu/legislative-train/theme-a-europe-fit-for-the-digital-age/file-mff-horizon-europe-sp" TargetMode="External"/><Relationship Id="rId67" Type="http://schemas.openxmlformats.org/officeDocument/2006/relationships/hyperlink" Target="https://www.europarl.europa.eu/legislative-train/theme-a-europe-fit-for-the-digital-age/file-european-cybersecurity-competence-centers" TargetMode="External"/><Relationship Id="rId68" Type="http://schemas.openxmlformats.org/officeDocument/2006/relationships/hyperlink" Target="https://www.europarl.europa.eu/legislative-train/theme-a-europe-fit-for-the-digital-age/file-roaming-regulation-review" TargetMode="External"/><Relationship Id="rId69" Type="http://schemas.openxmlformats.org/officeDocument/2006/relationships/hyperlink" Target="https://www.europarl.europa.eu/legislative-train/theme-a-europe-fit-for-the-digital-age/file-white-paper-instrument-on-foreign-subsidies" TargetMode="External"/><Relationship Id="rId70" Type="http://schemas.openxmlformats.org/officeDocument/2006/relationships/hyperlink" Target="https://www.europarl.europa.eu/legislative-train/theme-a-europe-fit-for-the-digital-age/file-common-chargers-for-mobile-phones" TargetMode="External"/><Relationship Id="rId71" Type="http://schemas.openxmlformats.org/officeDocument/2006/relationships/hyperlink" Target="https://www.europarl.europa.eu/legislative-train/theme-a-europe-fit-for-the-digital-age/file-review-of-the-nis-directive" TargetMode="External"/><Relationship Id="rId72" Type="http://schemas.openxmlformats.org/officeDocument/2006/relationships/hyperlink" Target="https://www.europarl.europa.eu/legislative-train/theme-a-europe-fit-for-the-digital-age/file-digital-services-act" TargetMode="External"/><Relationship Id="rId73" Type="http://schemas.openxmlformats.org/officeDocument/2006/relationships/hyperlink" Target="https://www.europarl.europa.eu/legislative-train/theme-a-europe-fit-for-the-digital-age/file-al-legislative-proposal-to-the-commission-on-the-right-to-disconnect" TargetMode="External"/><Relationship Id="rId74" Type="http://schemas.openxmlformats.org/officeDocument/2006/relationships/hyperlink" Target="https://www.europarl.europa.eu/legislative-train/theme-a-europe-fit-for-the-digital-age/file-eid" TargetMode="External"/><Relationship Id="rId75" Type="http://schemas.openxmlformats.org/officeDocument/2006/relationships/hyperlink" Target="https://www.europarl.europa.eu/legislative-train/theme-a-europe-fit-for-the-digital-age/file-data-act" TargetMode="External"/><Relationship Id="rId76" Type="http://schemas.openxmlformats.org/officeDocument/2006/relationships/hyperlink" Target="https://www.europarl.europa.eu/legislative-train/theme-a-europe-fit-for-the-digital-age/file-legislative-proposal-on-levelling-the-playing-field-for-foreign-subsidies" TargetMode="External"/><Relationship Id="rId77" Type="http://schemas.openxmlformats.org/officeDocument/2006/relationships/hyperlink" Target="https://www.europarl.europa.eu/legislative-train/theme-a-europe-fit-for-the-digital-age/file-digital-services-act-commercial-and-civil-law-rules" TargetMode="External"/><Relationship Id="rId78" Type="http://schemas.openxmlformats.org/officeDocument/2006/relationships/hyperlink" Target="https://www.europarl.europa.eu/legislative-train/theme-a-europe-fit-for-the-digital-age/file-ai-ethical-framework" TargetMode="External"/><Relationship Id="rId79" Type="http://schemas.openxmlformats.org/officeDocument/2006/relationships/hyperlink" Target="https://www.europarl.europa.eu/legislative-train/theme-a-europe-fit-for-the-digital-age/file-artificial-intelligence-civil-liability-regime" TargetMode="External"/><Relationship Id="rId80" Type="http://schemas.openxmlformats.org/officeDocument/2006/relationships/hyperlink" Target="https://www.europarl.europa.eu/legislative-train/theme-a-europe-fit-for-the-digital-age/file-digital-services-act-improving-the-functioning-of-the-single-market" TargetMode="External"/><Relationship Id="rId81" Type="http://schemas.openxmlformats.org/officeDocument/2006/relationships/hyperlink" Target="https://www.europarl.europa.eu/legislative-train/theme-a-europe-fit-for-the-digital-age/file-design-requirements-and-consumer-rights-for-electronics" TargetMode="External"/><Relationship Id="rId82" Type="http://schemas.openxmlformats.org/officeDocument/2006/relationships/hyperlink" Target="https://www.europarl.europa.eu/legislative-train/theme-a-europe-fit-for-the-digital-age/file-public-procurement" TargetMode="External"/><Relationship Id="rId83" Type="http://schemas.openxmlformats.org/officeDocument/2006/relationships/hyperlink" Target="https://www.europarl.europa.eu/legislative-train/theme-a-europe-fit-for-the-digital-age/file-review-of-the-database-directive" TargetMode="External"/><Relationship Id="rId84" Type="http://schemas.openxmlformats.org/officeDocument/2006/relationships/hyperlink" Target="https://www.europarl.europa.eu/legislative-train/theme-a-europe-fit-for-the-digital-age/file-revision-of-the-machinery-directive" TargetMode="External"/><Relationship Id="rId85" Type="http://schemas.openxmlformats.org/officeDocument/2006/relationships/hyperlink" Target="https://www.europarl.europa.eu/legislative-train/theme-a-europe-fit-for-the-digital-age/file-cross-sectoral-financial-services-act-1" TargetMode="External"/><Relationship Id="rId86" Type="http://schemas.openxmlformats.org/officeDocument/2006/relationships/hyperlink" Target="https://www.europarl.europa.eu/legislative-train/theme-a-europe-fit-for-the-digital-age/file-cross-sectoral-financial-services-act-2" TargetMode="External"/><Relationship Id="rId87" Type="http://schemas.openxmlformats.org/officeDocument/2006/relationships/hyperlink" Target="https://www.europarl.europa.eu/legislative-train/theme-a-europe-fit-for-the-digital-age/file-crypto-assets-1" TargetMode="External"/><Relationship Id="rId88" Type="http://schemas.openxmlformats.org/officeDocument/2006/relationships/hyperlink" Target="https://www.europarl.europa.eu/legislative-train/theme-a-europe-fit-for-the-digital-age/file-crypto-assets-2" TargetMode="External"/><Relationship Id="rId89" Type="http://schemas.openxmlformats.org/officeDocument/2006/relationships/hyperlink" Target="https://www.europarl.europa.eu/legislative-train/theme-a-europe-fit-for-the-digital-age/file-digital-markets-act" TargetMode="External"/><Relationship Id="rId90" Type="http://schemas.openxmlformats.org/officeDocument/2006/relationships/hyperlink" Target="https://www.europarl.europa.eu/legislative-train/theme-a-europe-fit-for-the-digital-age/file-data-governance-act" TargetMode="External"/><Relationship Id="rId91" Type="http://schemas.openxmlformats.org/officeDocument/2006/relationships/hyperlink" Target="https://www.europarl.europa.eu/legislative-train/theme-a-europe-fit-for-the-digital-age/file-regulation-on-artificial-intelligence" TargetMode="External"/><Relationship Id="rId92" Type="http://schemas.openxmlformats.org/officeDocument/2006/relationships/hyperlink" Target="https://www.europarl.europa.eu/legislative-train/theme-a-europe-fit-for-the-digital-age/file-distortive-foreign-subsidies" TargetMode="External"/><Relationship Id="rId93" Type="http://schemas.openxmlformats.org/officeDocument/2006/relationships/hyperlink" Target="https://www.europarl.europa.eu/legislative-train/theme-a-europe-fit-for-the-digital-age/file-sports-events-in-digital-environment" TargetMode="External"/><Relationship Id="rId94" Type="http://schemas.openxmlformats.org/officeDocument/2006/relationships/hyperlink" Target="https://www.europarl.europa.eu/legislative-train/theme-a-europe-fit-for-the-digital-age/file-building-an-eu-space-based-global-secure-communication-system" TargetMode="External"/><Relationship Id="rId95" Type="http://schemas.openxmlformats.org/officeDocument/2006/relationships/hyperlink" Target="https://www.europarl.europa.eu/legislative-train/theme-a-europe-fit-for-the-digital-age/file-european-chips-act-(semiconductors)" TargetMode="External"/><Relationship Id="rId96" Type="http://schemas.openxmlformats.org/officeDocument/2006/relationships/hyperlink" Target="https://www.europarl.europa.eu/legislative-train/theme-a-europe-fit-for-the-digital-age/file-eu-digital-interoperabilioty-strategy" TargetMode="External"/><Relationship Id="rId97" Type="http://schemas.openxmlformats.org/officeDocument/2006/relationships/hyperlink" Target="https://www.europarl.europa.eu/legislative-train/theme-a-europe-fit-for-the-digital-age/file-path-to-the-digital-decade" TargetMode="External"/><Relationship Id="rId98" Type="http://schemas.openxmlformats.org/officeDocument/2006/relationships/hyperlink" Target="https://www.europarl.europa.eu/legislative-train/theme-a-europe-fit-for-the-digital-age/file-proposal-for-cybersecurity-regulation" TargetMode="External"/><Relationship Id="rId99" Type="http://schemas.openxmlformats.org/officeDocument/2006/relationships/hyperlink" Target="https://www.europarl.europa.eu/legislative-train/theme-a-europe-fit-for-the-digital-age/file-declaration-on-digital-rights-and-principles" TargetMode="External"/><Relationship Id="rId100" Type="http://schemas.openxmlformats.org/officeDocument/2006/relationships/hyperlink" Target="https://www.europarl.europa.eu/legislative-train/theme-a-europe-fit-for-the-digital-age/file-better-internet-for-kids-(bik)" TargetMode="External"/><Relationship Id="rId101" Type="http://schemas.openxmlformats.org/officeDocument/2006/relationships/hyperlink" Target="https://www.europarl.europa.eu/legislative-train/theme-a-europe-fit-for-the-digital-age/file-european-defence-industry-reinforcement-through-common-procurement-act-(edirpa)" TargetMode="External"/><Relationship Id="rId102" Type="http://schemas.openxmlformats.org/officeDocument/2006/relationships/hyperlink" Target="https://www.europarl.europa.eu/legislative-train/theme-a-europe-fit-for-the-digital-age/file-european-critical-raw-material-act" TargetMode="External"/><Relationship Id="rId103" Type="http://schemas.openxmlformats.org/officeDocument/2006/relationships/hyperlink" Target="https://www.europarl.europa.eu/legislative-train/theme-a-europe-fit-for-the-digital-age/file-review-of-the-broadband-cost-reduction-directive" TargetMode="External"/><Relationship Id="rId104" Type="http://schemas.openxmlformats.org/officeDocument/2006/relationships/hyperlink" Target="https://www.europarl.europa.eu/legislative-train/theme-a-europe-fit-for-the-digital-age/file-short-term-accommodation-rental-services" TargetMode="External"/><Relationship Id="rId105" Type="http://schemas.openxmlformats.org/officeDocument/2006/relationships/hyperlink" Target="https://www.europarl.europa.eu/legislative-train/theme-a-europe-fit-for-the-digital-age/file-net-zero-industry-act" TargetMode="External"/><Relationship Id="rId106" Type="http://schemas.openxmlformats.org/officeDocument/2006/relationships/hyperlink" Target="https://www.europarl.europa.eu/legislative-train/theme-a-europe-fit-for-the-digital-age/file-digital-labelling-of-eu-fertilising-products" TargetMode="External"/><Relationship Id="rId107" Type="http://schemas.openxmlformats.org/officeDocument/2006/relationships/hyperlink" Target="https://www.europarl.europa.eu/legislative-train/theme-a-europe-fit-for-the-digital-age/file-act-in-support-of-ammunition-procurement-(asap)" TargetMode="External"/><Relationship Id="rId108" Type="http://schemas.openxmlformats.org/officeDocument/2006/relationships/hyperlink" Target="https://www.europarl.europa.eu/legislative-train/theme-a-europe-fit-for-the-digital-age/file-strategic-technologies-for-europe-platform-(&#8216;step&#8217;)" TargetMode="External"/><Relationship Id="rId109" Type="http://schemas.openxmlformats.org/officeDocument/2006/relationships/hyperlink" Target="https://www.europarl.europa.eu/legislative-train/theme-a-europe-fit-for-the-digital-age/file-european-supercomputer-capacity-for-artificial-intelligence-start-ups" TargetMode="External"/><Relationship Id="rId110" Type="http://schemas.openxmlformats.org/officeDocument/2006/relationships/hyperlink" Target="https://www.europarl.europa.eu/legislative-train/theme-a-europe-fit-for-the-digital-age/file-market-surveillance-of-products" TargetMode="External"/><Relationship Id="rId111" Type="http://schemas.openxmlformats.org/officeDocument/2006/relationships/hyperlink" Target="https://www.europarl.europa.eu/legislative-train/theme-a-europe-fit-for-the-digital-age/file-services-e-card" TargetMode="External"/><Relationship Id="rId112" Type="http://schemas.openxmlformats.org/officeDocument/2006/relationships/hyperlink" Target="https://www.europarl.europa.eu/legislative-train/theme-a-europe-fit-for-the-digital-age/file-smit" TargetMode="External"/><Relationship Id="rId113" Type="http://schemas.openxmlformats.org/officeDocument/2006/relationships/hyperlink" Target="https://www.europarl.europa.eu/legislative-train/theme-a-europe-fit-for-the-digital-age/file-services-notification-procedure" TargetMode="External"/><Relationship Id="rId114" Type="http://schemas.openxmlformats.org/officeDocument/2006/relationships/hyperlink" Target="https://www.europarl.europa.eu/legislative-train/theme-a-europe-fit-for-the-digital-age/file-type-approval-of-motor-vehicles-conformity-factors-for-nox-emis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HYPERLINK("https://www.europarl.europa.eu/legislative-train/theme-a-europe-fit-for-the-digital-age/file-5g-action-plan", "5G action plan")</f>
        <v>0</v>
      </c>
      <c r="C2" t="s">
        <v>5</v>
      </c>
      <c r="E2" t="s">
        <v>8</v>
      </c>
    </row>
    <row r="3" spans="1:5">
      <c r="A3">
        <f>HYPERLINK("https://www.europarl.europa.eu/legislative-train/theme-a-europe-fit-for-the-digital-age/file-cyber-security-package", "Cybersecurity package")</f>
        <v>0</v>
      </c>
      <c r="C3" t="s">
        <v>5</v>
      </c>
      <c r="E3" t="s">
        <v>8</v>
      </c>
    </row>
    <row r="4" spans="1:5">
      <c r="A4">
        <f>HYPERLINK("https://www.europarl.europa.eu/legislative-train/theme-a-europe-fit-for-the-digital-age/file-airport-charges", "Revision of airport charges")</f>
        <v>0</v>
      </c>
      <c r="C4" t="s">
        <v>6</v>
      </c>
      <c r="E4" t="s">
        <v>8</v>
      </c>
    </row>
    <row r="5" spans="1:5">
      <c r="A5">
        <f>HYPERLINK("https://www.europarl.europa.eu/legislative-train/theme-a-europe-fit-for-the-digital-age/file-digital-age-strategy", "Europe fit for the digital age strategy")</f>
        <v>0</v>
      </c>
      <c r="C5" t="s">
        <v>6</v>
      </c>
      <c r="E5" t="s">
        <v>8</v>
      </c>
    </row>
    <row r="6" spans="1:5">
      <c r="A6">
        <f>HYPERLINK("https://www.europarl.europa.eu/legislative-train/theme-a-europe-fit-for-the-digital-age/file-european-research-area", "Future of Research and Innovation and the European Research Area")</f>
        <v>0</v>
      </c>
      <c r="C6" t="s">
        <v>6</v>
      </c>
      <c r="E6" t="s">
        <v>8</v>
      </c>
    </row>
    <row r="7" spans="1:5">
      <c r="A7">
        <f>HYPERLINK("https://www.europarl.europa.eu/legislative-train/theme-a-europe-fit-for-the-digital-age/file-horizon-europe-missions", "Horizon Europe research and innovation missions (non-legislative, Q4 2020)")</f>
        <v>0</v>
      </c>
      <c r="C7" t="s">
        <v>5</v>
      </c>
      <c r="E7" t="s">
        <v>8</v>
      </c>
    </row>
    <row r="8" spans="1:5">
      <c r="A8">
        <f>HYPERLINK("https://www.europarl.europa.eu/legislative-train/theme-a-europe-fit-for-the-digital-age/file-air-services", "Revision of the provision of air services")</f>
        <v>0</v>
      </c>
      <c r="C8" t="s">
        <v>6</v>
      </c>
      <c r="E8" t="s">
        <v>8</v>
      </c>
    </row>
    <row r="9" spans="1:5">
      <c r="A9">
        <f>HYPERLINK("https://www.europarl.europa.eu/legislative-train/theme-a-europe-fit-for-the-digital-age/file-industrial-strategy", "A new industrial strategy")</f>
        <v>0</v>
      </c>
      <c r="C9" t="s">
        <v>5</v>
      </c>
      <c r="E9" t="s">
        <v>8</v>
      </c>
    </row>
    <row r="10" spans="1:5">
      <c r="A10">
        <f>HYPERLINK("https://www.europarl.europa.eu/legislative-train/theme-a-europe-fit-for-the-digital-age/file-european-data-strategy", "A European Strategy for Data")</f>
        <v>0</v>
      </c>
      <c r="C10" t="s">
        <v>5</v>
      </c>
      <c r="E10" t="s">
        <v>8</v>
      </c>
    </row>
    <row r="11" spans="1:5">
      <c r="A11">
        <f>HYPERLINK("https://www.europarl.europa.eu/legislative-train/theme-a-europe-fit-for-the-digital-age/file-fintech-action-plan", "Digital Finance Strategy for the EU")</f>
        <v>0</v>
      </c>
      <c r="C11" t="s">
        <v>5</v>
      </c>
      <c r="E11" t="s">
        <v>8</v>
      </c>
    </row>
    <row r="12" spans="1:5">
      <c r="A12">
        <f>HYPERLINK("https://www.europarl.europa.eu/legislative-train/theme-a-europe-fit-for-the-digital-age/file-single-market-enforcement-action-plan", "Single Market Enforcement Action Plan")</f>
        <v>0</v>
      </c>
      <c r="C12" t="s">
        <v>5</v>
      </c>
      <c r="E12" t="s">
        <v>8</v>
      </c>
    </row>
    <row r="13" spans="1:5">
      <c r="A13">
        <f>HYPERLINK("https://www.europarl.europa.eu/legislative-train/theme-a-europe-fit-for-the-digital-age/file-single-market-barriers-report", "Single Market Barriers Report")</f>
        <v>0</v>
      </c>
      <c r="C13" t="s">
        <v>5</v>
      </c>
      <c r="E13" t="s">
        <v>8</v>
      </c>
    </row>
    <row r="14" spans="1:5">
      <c r="A14">
        <f>HYPERLINK("https://www.europarl.europa.eu/legislative-train/theme-a-europe-fit-for-the-digital-age/file-sme-strategy", "Small and medium-sized enterprises (SMEs) strategy")</f>
        <v>0</v>
      </c>
      <c r="C14" t="s">
        <v>5</v>
      </c>
      <c r="E14" t="s">
        <v>8</v>
      </c>
    </row>
    <row r="15" spans="1:5">
      <c r="A15">
        <f>HYPERLINK("https://www.europarl.europa.eu/legislative-train/theme-a-europe-fit-for-the-digital-age/file-synergies-between-civil-defence-and-space-industries", "Action plan on synergies between civil, defence and space industries")</f>
        <v>0</v>
      </c>
      <c r="C15" t="s">
        <v>5</v>
      </c>
      <c r="E15" t="s">
        <v>8</v>
      </c>
    </row>
    <row r="16" spans="1:5">
      <c r="A16">
        <f>HYPERLINK("https://www.europarl.europa.eu/legislative-train/theme-a-europe-fit-for-the-digital-age/file-europe-s-digital-decade-2030-digital-targets", "Communication on Europe's digital decade: 2030 digital targets")</f>
        <v>0</v>
      </c>
      <c r="C16" t="s">
        <v>5</v>
      </c>
      <c r="E16" t="s">
        <v>8</v>
      </c>
    </row>
    <row r="17" spans="1:5">
      <c r="A17">
        <f>HYPERLINK("https://www.europarl.europa.eu/legislative-train/theme-a-europe-fit-for-the-digital-age/file-digital-levy", "Digital levy and a proposal for digital levy as own resource")</f>
        <v>0</v>
      </c>
      <c r="C17" t="s">
        <v>6</v>
      </c>
      <c r="E17" t="s">
        <v>8</v>
      </c>
    </row>
    <row r="18" spans="1:5">
      <c r="A18">
        <f>HYPERLINK("https://www.europarl.europa.eu/legislative-train/theme-a-europe-fit-for-the-digital-age/file-review-of-competition-policy", "Review of competition policy")</f>
        <v>0</v>
      </c>
      <c r="C18" t="s">
        <v>6</v>
      </c>
      <c r="E18" t="s">
        <v>8</v>
      </c>
    </row>
    <row r="19" spans="1:5">
      <c r="A19">
        <f>HYPERLINK("https://www.europarl.europa.eu/legislative-train/theme-a-europe-fit-for-the-digital-age/file-computerised-reservation-systems", "Legislative proposal on computerised reservation systems (REFIT)")</f>
        <v>0</v>
      </c>
      <c r="C19" t="s">
        <v>6</v>
      </c>
      <c r="E19" t="s">
        <v>8</v>
      </c>
    </row>
    <row r="20" spans="1:5">
      <c r="A20">
        <f>HYPERLINK("https://www.europarl.europa.eu/legislative-train/theme-a-europe-fit-for-the-digital-age/file-retail-digital-payments", "Renewed strategy for modern and safe retail payments")</f>
        <v>0</v>
      </c>
      <c r="C20" t="s">
        <v>5</v>
      </c>
      <c r="E20" t="s">
        <v>8</v>
      </c>
    </row>
    <row r="21" spans="1:5">
      <c r="A21">
        <f>HYPERLINK("https://www.europarl.europa.eu/legislative-train/theme-a-europe-fit-for-the-digital-age/file-multimodal-digital-mobility-services", "Legislative proposal on multimodal digital mobility services")</f>
        <v>0</v>
      </c>
      <c r="C21" t="s">
        <v>6</v>
      </c>
      <c r="E21" t="s">
        <v>8</v>
      </c>
    </row>
    <row r="22" spans="1:5">
      <c r="A22">
        <f>HYPERLINK("https://www.europarl.europa.eu/legislative-train/theme-a-europe-fit-for-the-digital-age/file-asbestos-in-buildings", "Proposal of a directive on screening, registration and monitoring of asbestos in buildings")</f>
        <v>0</v>
      </c>
      <c r="C22" t="s">
        <v>6</v>
      </c>
      <c r="E22" t="s">
        <v>8</v>
      </c>
    </row>
    <row r="23" spans="1:5">
      <c r="A23">
        <f>HYPERLINK("https://www.europarl.europa.eu/legislative-train/theme-a-europe-fit-for-the-digital-age/file-the-single-market-at-30", "The Single Market at 30")</f>
        <v>0</v>
      </c>
      <c r="C23" t="s">
        <v>6</v>
      </c>
      <c r="E23" t="s">
        <v>8</v>
      </c>
    </row>
    <row r="24" spans="1:5">
      <c r="A24">
        <f>HYPERLINK("https://www.europarl.europa.eu/legislative-train/theme-a-europe-fit-for-the-digital-age/file-metaverse", "Non-legislative initiative on virtual worlds, such as metaverses")</f>
        <v>0</v>
      </c>
      <c r="C24" t="s">
        <v>5</v>
      </c>
      <c r="E24" t="s">
        <v>8</v>
      </c>
    </row>
    <row r="25" spans="1:5">
      <c r="A25">
        <f>HYPERLINK("https://www.europarl.europa.eu/legislative-train/theme-a-europe-fit-for-the-digital-age/file-new-radio-spectrum-policy-programme", "New Radio Spectrum Policy Programme")</f>
        <v>0</v>
      </c>
      <c r="C25" t="s">
        <v>6</v>
      </c>
      <c r="E25" t="s">
        <v>8</v>
      </c>
    </row>
    <row r="26" spans="1:5">
      <c r="A26">
        <f>HYPERLINK("https://www.europarl.europa.eu/legislative-train/theme-a-europe-fit-for-the-digital-age/file-eu-regulatory-framework-for-hyperloop", "EU regulatory framework for hyperloop")</f>
        <v>0</v>
      </c>
      <c r="C26" t="s">
        <v>6</v>
      </c>
      <c r="E26" t="s">
        <v>8</v>
      </c>
    </row>
    <row r="27" spans="1:5">
      <c r="A27">
        <f>HYPERLINK("https://www.europarl.europa.eu/legislative-train/theme-a-europe-fit-for-the-digital-age/file-green-deal-industrial-plan-for-the-net-zero-age", "Green Deal Industrial Plan for the Net-Zero Age")</f>
        <v>0</v>
      </c>
      <c r="C27" t="s">
        <v>5</v>
      </c>
      <c r="E27" t="s">
        <v>8</v>
      </c>
    </row>
    <row r="28" spans="1:5">
      <c r="A28">
        <f>HYPERLINK("https://www.europarl.europa.eu/legislative-train/theme-a-europe-fit-for-the-digital-age/file-eu-space-law", "EU space law ")</f>
        <v>0</v>
      </c>
      <c r="C28" t="s">
        <v>6</v>
      </c>
      <c r="E28" t="s">
        <v>8</v>
      </c>
    </row>
    <row r="29" spans="1:5">
      <c r="A29">
        <f>HYPERLINK("https://www.europarl.europa.eu/legislative-train/theme-a-europe-fit-for-the-digital-age/file-strategy-on-space-data-economy", "Strategy on space data economy ")</f>
        <v>0</v>
      </c>
      <c r="C29" t="s">
        <v>7</v>
      </c>
      <c r="E2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HYPERLINK("https://www.europarl.europa.eu/legislative-train/theme-a-europe-fit-for-the-digital-age/file-jd-vehicles-hired-for-the-carriage-of-goods-by-road", " Use of vehicles hired without drivers for the carriage of goods by road")</f>
        <v>0</v>
      </c>
      <c r="C2" t="s">
        <v>6</v>
      </c>
      <c r="E2" t="s">
        <v>9</v>
      </c>
    </row>
    <row r="3" spans="1:5">
      <c r="A3">
        <f>HYPERLINK("https://www.europarl.europa.eu/legislative-train/theme-a-europe-fit-for-the-digital-age/file-rail-passengers-rights-and-obligations-(recast)", "Recast of the Regulation on rail passengers’ rights and obligations")</f>
        <v>0</v>
      </c>
      <c r="C3" t="s">
        <v>6</v>
      </c>
      <c r="E3" t="s">
        <v>9</v>
      </c>
    </row>
    <row r="4" spans="1:5">
      <c r="A4">
        <f>HYPERLINK("https://www.europarl.europa.eu/legislative-train/theme-a-europe-fit-for-the-digital-age/file-online-platforms-disinformation", "Online platforms, the digital single market and disinformation")</f>
        <v>0</v>
      </c>
      <c r="C4" t="s">
        <v>5</v>
      </c>
      <c r="E4" t="s">
        <v>9</v>
      </c>
    </row>
    <row r="5" spans="1:5">
      <c r="A5">
        <f>HYPERLINK("https://www.europarl.europa.eu/legislative-train/theme-a-europe-fit-for-the-digital-age/file-white-paper-artificial-intelligence-and-follow-up", "White paper on artificial intelligence including follow-up")</f>
        <v>0</v>
      </c>
      <c r="C5" t="s">
        <v>5</v>
      </c>
      <c r="E5" t="s">
        <v>9</v>
      </c>
    </row>
    <row r="6" spans="1:5">
      <c r="A6">
        <f>HYPERLINK("https://www.europarl.europa.eu/legislative-train/theme-a-europe-fit-for-the-digital-age/file-mff-cef-2021-2027", " Proposal for a regulation establishing the Connecting Europe Facility 2021-2027")</f>
        <v>0</v>
      </c>
      <c r="C6" t="s">
        <v>6</v>
      </c>
      <c r="E6" t="s">
        <v>9</v>
      </c>
    </row>
    <row r="7" spans="1:5">
      <c r="A7">
        <f>HYPERLINK("https://www.europarl.europa.eu/legislative-train/theme-a-europe-fit-for-the-digital-age/file-mff-eu-space-programme", "EU Space Programme")</f>
        <v>0</v>
      </c>
      <c r="C7" t="s">
        <v>6</v>
      </c>
      <c r="E7" t="s">
        <v>9</v>
      </c>
    </row>
    <row r="8" spans="1:5">
      <c r="A8">
        <f>HYPERLINK("https://www.europarl.europa.eu/legislative-train/theme-a-europe-fit-for-the-digital-age/file-mff-horizon-europe-fp", "Proposal for a Regulation establishing Horizon Europe - the Framework Programme for Research and Innovation 2021-2027")</f>
        <v>0</v>
      </c>
      <c r="C8" t="s">
        <v>6</v>
      </c>
      <c r="E8" t="s">
        <v>9</v>
      </c>
    </row>
    <row r="9" spans="1:5">
      <c r="A9">
        <f>HYPERLINK("https://www.europarl.europa.eu/legislative-train/theme-a-europe-fit-for-the-digital-age/file-mff-european-defence-fund", "Proposal for a Regulation establishing the European Defence Fund")</f>
        <v>0</v>
      </c>
      <c r="C9" t="s">
        <v>6</v>
      </c>
      <c r="E9" t="s">
        <v>9</v>
      </c>
    </row>
    <row r="10" spans="1:5">
      <c r="A10">
        <f>HYPERLINK("https://www.europarl.europa.eu/legislative-train/theme-a-europe-fit-for-the-digital-age/file-mff-digital-europe-programme", " Proposal for a regulation establishing the Digital Europe Programme 2021-2027")</f>
        <v>0</v>
      </c>
      <c r="C10" t="s">
        <v>6</v>
      </c>
      <c r="E10" t="s">
        <v>9</v>
      </c>
    </row>
    <row r="11" spans="1:5">
      <c r="A11">
        <f>HYPERLINK("https://www.europarl.europa.eu/legislative-train/theme-a-europe-fit-for-the-digital-age/file-mff-euratom-research-programme", "Council regulation establishing Research and Training Programme of the European Atomic Energy Community (Euratom) for the period 2021-2025")</f>
        <v>0</v>
      </c>
      <c r="C11" t="s">
        <v>6</v>
      </c>
      <c r="E11" t="s">
        <v>9</v>
      </c>
    </row>
    <row r="12" spans="1:5">
      <c r="A12">
        <f>HYPERLINK("https://www.europarl.europa.eu/legislative-train/theme-a-europe-fit-for-the-digital-age/file-mff-programme-for-single-market-and-competitiveness-of-enterprises", " Programme for Single Market and Competitiveness of Enterprises")</f>
        <v>0</v>
      </c>
      <c r="C12" t="s">
        <v>6</v>
      </c>
      <c r="E12" t="s">
        <v>9</v>
      </c>
    </row>
    <row r="13" spans="1:5">
      <c r="A13">
        <f>HYPERLINK("https://www.europarl.europa.eu/legislative-train/theme-a-europe-fit-for-the-digital-age/file-mff-horizon-europe-sp", "Specific programme implementing Horizon Europe framework programme for research and innovation 2021–2027")</f>
        <v>0</v>
      </c>
      <c r="C13" t="s">
        <v>6</v>
      </c>
      <c r="E13" t="s">
        <v>9</v>
      </c>
    </row>
    <row r="14" spans="1:5">
      <c r="A14">
        <f>HYPERLINK("https://www.europarl.europa.eu/legislative-train/theme-a-europe-fit-for-the-digital-age/file-european-cybersecurity-competence-centers", "Proposal for a regulation establishing the European cybersecurity industrial, technology and research competence centre")</f>
        <v>0</v>
      </c>
      <c r="C14" t="s">
        <v>6</v>
      </c>
      <c r="E14" t="s">
        <v>9</v>
      </c>
    </row>
    <row r="15" spans="1:5">
      <c r="A15">
        <f>HYPERLINK("https://www.europarl.europa.eu/legislative-train/theme-a-europe-fit-for-the-digital-age/file-roaming-regulation-review", "Roaming regulation review")</f>
        <v>0</v>
      </c>
      <c r="C15" t="s">
        <v>6</v>
      </c>
      <c r="E15" t="s">
        <v>9</v>
      </c>
    </row>
    <row r="16" spans="1:5">
      <c r="A16">
        <f>HYPERLINK("https://www.europarl.europa.eu/legislative-train/theme-a-europe-fit-for-the-digital-age/file-white-paper-instrument-on-foreign-subsidies", "White Paper on levelling the playing field as regards foreign subsidies")</f>
        <v>0</v>
      </c>
      <c r="C16" t="s">
        <v>5</v>
      </c>
      <c r="E16" t="s">
        <v>9</v>
      </c>
    </row>
    <row r="17" spans="1:5">
      <c r="A17">
        <f>HYPERLINK("https://www.europarl.europa.eu/legislative-train/theme-a-europe-fit-for-the-digital-age/file-common-chargers-for-mobile-phones", "Common chargers for mobile phones and similar devices")</f>
        <v>0</v>
      </c>
      <c r="C17" t="s">
        <v>6</v>
      </c>
      <c r="E17" t="s">
        <v>9</v>
      </c>
    </row>
    <row r="18" spans="1:5">
      <c r="A18">
        <f>HYPERLINK("https://www.europarl.europa.eu/legislative-train/theme-a-europe-fit-for-the-digital-age/file-review-of-the-nis-directive", "Review of the directive on security of network and information systems")</f>
        <v>0</v>
      </c>
      <c r="C18" t="s">
        <v>6</v>
      </c>
      <c r="E18" t="s">
        <v>9</v>
      </c>
    </row>
    <row r="19" spans="1:5">
      <c r="A19">
        <f>HYPERLINK("https://www.europarl.europa.eu/legislative-train/theme-a-europe-fit-for-the-digital-age/file-digital-services-act", "Proposal for a regulation of the European Parliament and of the Council on a single market for digital services (digital services act) and amending Directive 2000/31/EC")</f>
        <v>0</v>
      </c>
      <c r="C19" t="s">
        <v>6</v>
      </c>
      <c r="E19" t="s">
        <v>9</v>
      </c>
    </row>
    <row r="20" spans="1:5">
      <c r="A20">
        <f>HYPERLINK("https://www.europarl.europa.eu/legislative-train/theme-a-europe-fit-for-the-digital-age/file-al-legislative-proposal-to-the-commission-on-the-right-to-disconnect", "The right to disconnect")</f>
        <v>0</v>
      </c>
      <c r="C20" t="s">
        <v>6</v>
      </c>
      <c r="E20" t="s">
        <v>9</v>
      </c>
    </row>
    <row r="21" spans="1:5">
      <c r="A21">
        <f>HYPERLINK("https://www.europarl.europa.eu/legislative-train/theme-a-europe-fit-for-the-digital-age/file-eid", "Revision of the eIDAS Regulation – European Digital Identity (EUid)")</f>
        <v>0</v>
      </c>
      <c r="C21" t="s">
        <v>6</v>
      </c>
      <c r="E21" t="s">
        <v>9</v>
      </c>
    </row>
    <row r="22" spans="1:5">
      <c r="A22">
        <f>HYPERLINK("https://www.europarl.europa.eu/legislative-train/theme-a-europe-fit-for-the-digital-age/file-data-act", "Data act")</f>
        <v>0</v>
      </c>
      <c r="C22" t="s">
        <v>6</v>
      </c>
      <c r="E22" t="s">
        <v>9</v>
      </c>
    </row>
    <row r="23" spans="1:5">
      <c r="A23">
        <f>HYPERLINK("https://www.europarl.europa.eu/legislative-train/theme-a-europe-fit-for-the-digital-age/file-legislative-proposal-on-levelling-the-playing-field-for-foreign-subsidies", "White Paper leading to legislative proposal on levelling the playing field for foreign subsidies")</f>
        <v>0</v>
      </c>
      <c r="C23" t="s">
        <v>5</v>
      </c>
      <c r="E23" t="s">
        <v>9</v>
      </c>
    </row>
    <row r="24" spans="1:5">
      <c r="A24">
        <f>HYPERLINK("https://www.europarl.europa.eu/legislative-train/theme-a-europe-fit-for-the-digital-age/file-digital-services-act-commercial-and-civil-law-rules", "Digital Services Act: adapting commercial and civil law rules for commercial entities operating online")</f>
        <v>0</v>
      </c>
      <c r="C24" t="s">
        <v>6</v>
      </c>
      <c r="E24" t="s">
        <v>9</v>
      </c>
    </row>
    <row r="25" spans="1:5">
      <c r="A25">
        <f>HYPERLINK("https://www.europarl.europa.eu/legislative-train/theme-a-europe-fit-for-the-digital-age/file-ai-ethical-framework", "Framework of ethical aspects of artificial intelligence, robotics and related technologies")</f>
        <v>0</v>
      </c>
      <c r="C25" t="s">
        <v>6</v>
      </c>
      <c r="E25" t="s">
        <v>9</v>
      </c>
    </row>
    <row r="26" spans="1:5">
      <c r="A26">
        <f>HYPERLINK("https://www.europarl.europa.eu/legislative-train/theme-a-europe-fit-for-the-digital-age/file-artificial-intelligence-civil-liability-regime", "European Parliament resolution on civil liability regime for artificial intelligence")</f>
        <v>0</v>
      </c>
      <c r="C26" t="s">
        <v>6</v>
      </c>
      <c r="E26" t="s">
        <v>9</v>
      </c>
    </row>
    <row r="27" spans="1:5">
      <c r="A27">
        <f>HYPERLINK("https://www.europarl.europa.eu/legislative-train/theme-a-europe-fit-for-the-digital-age/file-digital-services-act-improving-the-functioning-of-the-single-market", "Digital services act: legislative-initiative report with recommendations to the European
Commission on improving the functioning of the single market.")</f>
        <v>0</v>
      </c>
      <c r="C27" t="s">
        <v>6</v>
      </c>
      <c r="E27" t="s">
        <v>9</v>
      </c>
    </row>
    <row r="28" spans="1:5">
      <c r="A28">
        <f>HYPERLINK("https://www.europarl.europa.eu/legislative-train/theme-a-europe-fit-for-the-digital-age/file-design-requirements-and-consumer-rights-for-electronics", "New design requirements and consumer rights for electronics pursuant to Directive 2009/125/EC")</f>
        <v>0</v>
      </c>
      <c r="C28" t="s">
        <v>5</v>
      </c>
      <c r="E28" t="s">
        <v>9</v>
      </c>
    </row>
    <row r="29" spans="1:5">
      <c r="A29">
        <f>HYPERLINK("https://www.europarl.europa.eu/legislative-train/theme-a-europe-fit-for-the-digital-age/file-public-procurement", "Public procurement: Follow-up to the White Paper on foreign subsidies")</f>
        <v>0</v>
      </c>
      <c r="C29" t="s">
        <v>5</v>
      </c>
      <c r="E29" t="s">
        <v>9</v>
      </c>
    </row>
    <row r="30" spans="1:5">
      <c r="A30">
        <f>HYPERLINK("https://www.europarl.europa.eu/legislative-train/theme-a-europe-fit-for-the-digital-age/file-review-of-the-database-directive", "Review of the Database Directive ")</f>
        <v>0</v>
      </c>
      <c r="C30" t="s">
        <v>6</v>
      </c>
      <c r="E30" t="s">
        <v>9</v>
      </c>
    </row>
    <row r="31" spans="1:5">
      <c r="A31">
        <f>HYPERLINK("https://www.europarl.europa.eu/legislative-train/theme-a-europe-fit-for-the-digital-age/file-revision-of-the-machinery-directive", "Revision of the Machinery Directive (REFIT)")</f>
        <v>0</v>
      </c>
      <c r="C31" t="s">
        <v>6</v>
      </c>
      <c r="E31" t="s">
        <v>9</v>
      </c>
    </row>
    <row r="32" spans="1:5">
      <c r="A32">
        <f>HYPERLINK("https://www.europarl.europa.eu/legislative-train/theme-a-europe-fit-for-the-digital-age/file-cross-sectoral-financial-services-act-1", "Digital operational resilience for the financial sector")</f>
        <v>0</v>
      </c>
      <c r="C32" t="s">
        <v>6</v>
      </c>
      <c r="E32" t="s">
        <v>9</v>
      </c>
    </row>
    <row r="33" spans="1:5">
      <c r="A33">
        <f>HYPERLINK("https://www.europarl.europa.eu/legislative-train/theme-a-europe-fit-for-the-digital-age/file-cross-sectoral-financial-services-act-2", "Fintech Amending Directive: Temporary exemption for multilateral trading facilities (MTFs) and amendment of certain EU financial services directives")</f>
        <v>0</v>
      </c>
      <c r="C33" t="s">
        <v>6</v>
      </c>
      <c r="E33" t="s">
        <v>9</v>
      </c>
    </row>
    <row r="34" spans="1:5">
      <c r="A34">
        <f>HYPERLINK("https://www.europarl.europa.eu/legislative-train/theme-a-europe-fit-for-the-digital-age/file-crypto-assets-1", "Proposal for a regulation of the European Parliament and of the Council on markets in crypto-assets")</f>
        <v>0</v>
      </c>
      <c r="C34" t="s">
        <v>6</v>
      </c>
      <c r="E34" t="s">
        <v>9</v>
      </c>
    </row>
    <row r="35" spans="1:5">
      <c r="A35">
        <f>HYPERLINK("https://www.europarl.europa.eu/legislative-train/theme-a-europe-fit-for-the-digital-age/file-crypto-assets-2", "Proposal for a Regulation on a pilot regime for market infrastructures based on distributed ledger technology (DLT)")</f>
        <v>0</v>
      </c>
      <c r="C35" t="s">
        <v>6</v>
      </c>
      <c r="E35" t="s">
        <v>9</v>
      </c>
    </row>
    <row r="36" spans="1:5">
      <c r="A36">
        <f>HYPERLINK("https://www.europarl.europa.eu/legislative-train/theme-a-europe-fit-for-the-digital-age/file-digital-markets-act", "Proposal for a regulation of the European Parliament and of the Council  on contestable and fair markets in the digital sector (Digital Markets Act)")</f>
        <v>0</v>
      </c>
      <c r="C36" t="s">
        <v>6</v>
      </c>
      <c r="E36" t="s">
        <v>9</v>
      </c>
    </row>
    <row r="37" spans="1:5">
      <c r="A37">
        <f>HYPERLINK("https://www.europarl.europa.eu/legislative-train/theme-a-europe-fit-for-the-digital-age/file-data-governance-act", "Proposal for a Regulation on European Data Governance")</f>
        <v>0</v>
      </c>
      <c r="C37" t="s">
        <v>6</v>
      </c>
      <c r="E37" t="s">
        <v>9</v>
      </c>
    </row>
    <row r="38" spans="1:5">
      <c r="A38">
        <f>HYPERLINK("https://www.europarl.europa.eu/legislative-train/theme-a-europe-fit-for-the-digital-age/file-regulation-on-artificial-intelligence", "Artificial intelligence act")</f>
        <v>0</v>
      </c>
      <c r="C38" t="s">
        <v>6</v>
      </c>
      <c r="E38" t="s">
        <v>9</v>
      </c>
    </row>
    <row r="39" spans="1:5">
      <c r="A39">
        <f>HYPERLINK("https://www.europarl.europa.eu/legislative-train/theme-a-europe-fit-for-the-digital-age/file-distortive-foreign-subsidies", "Regulation on distortive foreign subsidies")</f>
        <v>0</v>
      </c>
      <c r="C39" t="s">
        <v>6</v>
      </c>
      <c r="E39" t="s">
        <v>9</v>
      </c>
    </row>
    <row r="40" spans="1:5">
      <c r="A40">
        <f>HYPERLINK("https://www.europarl.europa.eu/legislative-train/theme-a-europe-fit-for-the-digital-age/file-sports-events-in-digital-environment", "Challenges of sports events’ organisers in the digital environment")</f>
        <v>0</v>
      </c>
      <c r="C40" t="s">
        <v>6</v>
      </c>
      <c r="E40" t="s">
        <v>9</v>
      </c>
    </row>
    <row r="41" spans="1:5">
      <c r="A41">
        <f>HYPERLINK("https://www.europarl.europa.eu/legislative-train/theme-a-europe-fit-for-the-digital-age/file-building-an-eu-space-based-global-secure-communication-system", "Proposal for a Regulation establishing the Union Secure Connectivity Programme for the period 2023-2027 ('infrastructure for Resilience, Interconnection and Security by Satellite’- IRIS²)")</f>
        <v>0</v>
      </c>
      <c r="C41" t="s">
        <v>6</v>
      </c>
      <c r="E41" t="s">
        <v>9</v>
      </c>
    </row>
    <row r="42" spans="1:5">
      <c r="A42">
        <f>HYPERLINK("https://www.europarl.europa.eu/legislative-train/theme-a-europe-fit-for-the-digital-age/file-european-chips-act-(semiconductors)", "European Chips Act (semi-conductors)")</f>
        <v>0</v>
      </c>
      <c r="C42" t="s">
        <v>6</v>
      </c>
      <c r="E42" t="s">
        <v>9</v>
      </c>
    </row>
    <row r="43" spans="1:5">
      <c r="A43">
        <f>HYPERLINK("https://www.europarl.europa.eu/legislative-train/theme-a-europe-fit-for-the-digital-age/file-eu-digital-interoperabilioty-strategy", "Proposal to adopt an interoperable Europe act")</f>
        <v>0</v>
      </c>
      <c r="C43" t="s">
        <v>6</v>
      </c>
      <c r="E43" t="s">
        <v>9</v>
      </c>
    </row>
    <row r="44" spans="1:5">
      <c r="A44">
        <f>HYPERLINK("https://www.europarl.europa.eu/legislative-train/theme-a-europe-fit-for-the-digital-age/file-path-to-the-digital-decade", "2030 policy programme “Path to the Digital Decade”")</f>
        <v>0</v>
      </c>
      <c r="C44" t="s">
        <v>6</v>
      </c>
      <c r="E44" t="s">
        <v>9</v>
      </c>
    </row>
    <row r="45" spans="1:5">
      <c r="A45">
        <f>HYPERLINK("https://www.europarl.europa.eu/legislative-train/theme-a-europe-fit-for-the-digital-age/file-proposal-for-cybersecurity-regulation", "Proposal for a regulation laying down measures on cybersecurity at the institutions, bodies, offices and agencies of the Union")</f>
        <v>0</v>
      </c>
      <c r="C45" t="s">
        <v>6</v>
      </c>
      <c r="E45" t="s">
        <v>9</v>
      </c>
    </row>
    <row r="46" spans="1:5">
      <c r="A46">
        <f>HYPERLINK("https://www.europarl.europa.eu/legislative-train/theme-a-europe-fit-for-the-digital-age/file-declaration-on-digital-rights-and-principles", "European Declaration on Digital Rights and Principles for the Digital Decade")</f>
        <v>0</v>
      </c>
      <c r="C46" t="s">
        <v>5</v>
      </c>
      <c r="E46" t="s">
        <v>9</v>
      </c>
    </row>
    <row r="47" spans="1:5">
      <c r="A47">
        <f>HYPERLINK("https://www.europarl.europa.eu/legislative-train/theme-a-europe-fit-for-the-digital-age/file-better-internet-for-kids-(bik)", "A Digital Decade for children and youth: the new European strategy for a better internet for kids (BIK+)")</f>
        <v>0</v>
      </c>
      <c r="C47" t="s">
        <v>5</v>
      </c>
      <c r="E47" t="s">
        <v>9</v>
      </c>
    </row>
    <row r="48" spans="1:5">
      <c r="A48">
        <f>HYPERLINK("https://www.europarl.europa.eu/legislative-train/theme-a-europe-fit-for-the-digital-age/file-european-defence-industry-reinforcement-through-common-procurement-act-(edirpa)", "Regulation establishing the European defence industry reinforcement through common procurement act (EDIPRA)")</f>
        <v>0</v>
      </c>
      <c r="C48" t="s">
        <v>6</v>
      </c>
      <c r="E48" t="s">
        <v>9</v>
      </c>
    </row>
    <row r="49" spans="1:5">
      <c r="A49">
        <f>HYPERLINK("https://www.europarl.europa.eu/legislative-train/theme-a-europe-fit-for-the-digital-age/file-european-critical-raw-material-act", "European critical raw materials act")</f>
        <v>0</v>
      </c>
      <c r="C49" t="s">
        <v>6</v>
      </c>
      <c r="E49" t="s">
        <v>9</v>
      </c>
    </row>
    <row r="50" spans="1:5">
      <c r="A50">
        <f>HYPERLINK("https://www.europarl.europa.eu/legislative-train/theme-a-europe-fit-for-the-digital-age/file-review-of-the-broadband-cost-reduction-directive", "Gigabit Infrastructure Act")</f>
        <v>0</v>
      </c>
      <c r="C50" t="s">
        <v>6</v>
      </c>
      <c r="E50" t="s">
        <v>9</v>
      </c>
    </row>
    <row r="51" spans="1:5">
      <c r="A51">
        <f>HYPERLINK("https://www.europarl.europa.eu/legislative-train/theme-a-europe-fit-for-the-digital-age/file-short-term-accommodation-rental-services", "Data collection and sharing relating to short-term accommodation rental services")</f>
        <v>0</v>
      </c>
      <c r="C51" t="s">
        <v>6</v>
      </c>
      <c r="E51" t="s">
        <v>9</v>
      </c>
    </row>
    <row r="52" spans="1:5">
      <c r="A52">
        <f>HYPERLINK("https://www.europarl.europa.eu/legislative-train/theme-a-europe-fit-for-the-digital-age/file-net-zero-industry-act", "Net-zero industry act")</f>
        <v>0</v>
      </c>
      <c r="C52" t="s">
        <v>6</v>
      </c>
      <c r="E52" t="s">
        <v>9</v>
      </c>
    </row>
    <row r="53" spans="1:5">
      <c r="A53">
        <f>HYPERLINK("https://www.europarl.europa.eu/legislative-train/theme-a-europe-fit-for-the-digital-age/file-digital-labelling-of-eu-fertilising-products", "Proposal for a regulation of the European Parliament and of the Council  amending Regulation (EU) 2019/1009 as regards the digital labelling of EU fertilising products")</f>
        <v>0</v>
      </c>
      <c r="C53" t="s">
        <v>6</v>
      </c>
      <c r="E53" t="s">
        <v>9</v>
      </c>
    </row>
    <row r="54" spans="1:5">
      <c r="A54">
        <f>HYPERLINK("https://www.europarl.europa.eu/legislative-train/theme-a-europe-fit-for-the-digital-age/file-act-in-support-of-ammunition-procurement-(asap)", "Regulation of the European Parliament and of the Council
on establishing the Act in Support of Ammunition Production")</f>
        <v>0</v>
      </c>
      <c r="C54" t="s">
        <v>6</v>
      </c>
      <c r="E54" t="s">
        <v>9</v>
      </c>
    </row>
    <row r="55" spans="1:5">
      <c r="A55">
        <f>HYPERLINK("https://www.europarl.europa.eu/legislative-train/theme-a-europe-fit-for-the-digital-age/file-strategic-technologies-for-europe-platform-(‘step’)", "Strategic Technologies for Europe Platform (‘STEP’) ")</f>
        <v>0</v>
      </c>
      <c r="C55" t="s">
        <v>6</v>
      </c>
      <c r="E55" t="s">
        <v>9</v>
      </c>
    </row>
    <row r="56" spans="1:5">
      <c r="A56">
        <f>HYPERLINK("https://www.europarl.europa.eu/legislative-train/theme-a-europe-fit-for-the-digital-age/file-european-supercomputer-capacity-for-artificial-intelligence-start-ups", "European supercomputer capacity for artificial intelligence start-ups")</f>
        <v>0</v>
      </c>
      <c r="C56" t="s">
        <v>6</v>
      </c>
      <c r="E5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HYPERLINK("https://www.europarl.europa.eu/legislative-train/theme-a-europe-fit-for-the-digital-age/file-improving-working-conditions-of-platform-workers", "Initiative to improve the working conditions of people working in the platform economy")</f>
        <v>0</v>
      </c>
      <c r="C2" t="s">
        <v>6</v>
      </c>
      <c r="E2" t="s">
        <v>10</v>
      </c>
    </row>
    <row r="3" spans="1:5">
      <c r="A3">
        <f>HYPERLINK("https://www.europarl.europa.eu/legislative-train/theme-a-europe-fit-for-the-digital-age/file-single-market-emergency-instrument", "Single market emergency instrument")</f>
        <v>0</v>
      </c>
      <c r="C3" t="s">
        <v>6</v>
      </c>
      <c r="E3" t="s">
        <v>10</v>
      </c>
    </row>
    <row r="4" spans="1:5">
      <c r="A4">
        <f>HYPERLINK("https://www.europarl.europa.eu/legislative-train/theme-a-europe-fit-for-the-digital-age/file-european-cyber-resilience-act", "Horizontal cybersecurity requirements for products with digital elements")</f>
        <v>0</v>
      </c>
      <c r="C4" t="s">
        <v>6</v>
      </c>
      <c r="E4" t="s">
        <v>10</v>
      </c>
    </row>
    <row r="5" spans="1:5">
      <c r="A5">
        <f>HYPERLINK("https://www.europarl.europa.eu/legislative-train/theme-a-europe-fit-for-the-digital-age/file-revision-of-the-design-directive-and-of-the-community-design-regulation", "Revision of the Community Design Regulation")</f>
        <v>0</v>
      </c>
      <c r="C5" t="s">
        <v>6</v>
      </c>
      <c r="E5" t="s">
        <v>10</v>
      </c>
    </row>
    <row r="6" spans="1:5">
      <c r="A6">
        <f>HYPERLINK("https://www.europarl.europa.eu/legislative-train/theme-a-europe-fit-for-the-digital-age/file-new-product-liability-directive", "New Product Liability Directive")</f>
        <v>0</v>
      </c>
      <c r="C6" t="s">
        <v>6</v>
      </c>
      <c r="E6" t="s">
        <v>10</v>
      </c>
    </row>
    <row r="7" spans="1:5">
      <c r="A7">
        <f>HYPERLINK("https://www.europarl.europa.eu/legislative-train/theme-a-europe-fit-for-the-digital-age/file-cyber-solidarity-act", "Regulation on measures to strengthen solidarity and capacities in the Union to detect, prepare for and respond to cybersecurity threats and incidents")</f>
        <v>0</v>
      </c>
      <c r="C7" t="s">
        <v>6</v>
      </c>
      <c r="E7" t="s">
        <v>10</v>
      </c>
    </row>
    <row r="8" spans="1:5">
      <c r="A8">
        <f>HYPERLINK("https://www.europarl.europa.eu/legislative-train/theme-a-europe-fit-for-the-digital-age/file-revision-of-the-design-directive-(recast)", "Revision of the Design Directive (Recast)")</f>
        <v>0</v>
      </c>
      <c r="C8" t="s">
        <v>6</v>
      </c>
      <c r="E8" t="s">
        <v>10</v>
      </c>
    </row>
    <row r="9" spans="1:5">
      <c r="A9">
        <f>HYPERLINK("https://www.europarl.europa.eu/legislative-train/theme-a-europe-fit-for-the-digital-age/file-managed-security-services", "Managed security services")</f>
        <v>0</v>
      </c>
      <c r="C9" t="s">
        <v>6</v>
      </c>
      <c r="E9" t="s">
        <v>10</v>
      </c>
    </row>
    <row r="10" spans="1:5">
      <c r="A10">
        <f>HYPERLINK("https://www.europarl.europa.eu/legislative-train/theme-a-europe-fit-for-the-digital-age/file-smei-package-regulation-on-emergency-procedures", "Proposal for a regulation on emergency procedures for the conformity assessment,
adoption of common specifications and market surveillance due to a Single Market
emergency")</f>
        <v>0</v>
      </c>
      <c r="C10" t="s">
        <v>6</v>
      </c>
      <c r="E10" t="s">
        <v>10</v>
      </c>
    </row>
    <row r="11" spans="1:5">
      <c r="A11">
        <f>HYPERLINK("https://www.europarl.europa.eu/legislative-train/theme-a-europe-fit-for-the-digital-age/file-smei-package-directive-on-emergency-procedures", "Proposal for a directive of the European Parliament and of the Council on emergency procedures for the
conformity assessment, adoption of common specifications and market surveillance due to a Single Market emergency")</f>
        <v>0</v>
      </c>
      <c r="C11" t="s">
        <v>6</v>
      </c>
      <c r="E1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HYPERLINK("https://www.europarl.europa.eu/legislative-train/theme-a-europe-fit-for-the-digital-age/file-jd-e-privacy-reform", " Proposal for a regulation on privacy and electronic communications")</f>
        <v>0</v>
      </c>
      <c r="C2" t="s">
        <v>6</v>
      </c>
      <c r="E2" t="s">
        <v>11</v>
      </c>
    </row>
    <row r="3" spans="1:5">
      <c r="A3">
        <f>HYPERLINK("https://www.europarl.europa.eu/legislative-train/theme-a-europe-fit-for-the-digital-age/file-allocation-of-slots-at-eu-airports-common-rules-recast", "Allocation of slots at EU airports: common rules - recast")</f>
        <v>0</v>
      </c>
      <c r="C3" t="s">
        <v>6</v>
      </c>
      <c r="E3" t="s">
        <v>11</v>
      </c>
    </row>
    <row r="4" spans="1:5">
      <c r="A4">
        <f>HYPERLINK("https://www.europarl.europa.eu/legislative-train/theme-a-europe-fit-for-the-digital-age/file-jd-common-rules-for-coach-and-bus-services", " Common rules for access to the international market for coach and bus services")</f>
        <v>0</v>
      </c>
      <c r="C4" t="s">
        <v>6</v>
      </c>
      <c r="E4" t="s">
        <v>11</v>
      </c>
    </row>
    <row r="5" spans="1:5">
      <c r="A5">
        <f>HYPERLINK("https://www.europarl.europa.eu/legislative-train/theme-a-europe-fit-for-the-digital-age/file-discontinuing-seasonal-changes-of-time", "Directive discontinuing seasonal changes of time")</f>
        <v>0</v>
      </c>
      <c r="C5" t="s">
        <v>6</v>
      </c>
      <c r="E5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HYPERLINK("https://www.europarl.europa.eu/legislative-train/theme-a-europe-fit-for-the-digital-age/file-digital-education-action-plan", "Digital education action plan (2021-2027)")</f>
        <v>0</v>
      </c>
      <c r="C2" t="s">
        <v>5</v>
      </c>
      <c r="E2" t="s">
        <v>12</v>
      </c>
    </row>
    <row r="3" spans="1:5">
      <c r="A3">
        <f>HYPERLINK("https://www.europarl.europa.eu/legislative-train/theme-a-europe-fit-for-the-digital-age/file-new-open-finance-frameworkb", "Legislative proposal for a new open finance framework")</f>
        <v>0</v>
      </c>
      <c r="C3" t="s">
        <v>6</v>
      </c>
      <c r="E3" t="s">
        <v>12</v>
      </c>
    </row>
    <row r="4" spans="1:5">
      <c r="A4">
        <f>HYPERLINK("https://www.europarl.europa.eu/legislative-train/theme-a-europe-fit-for-the-digital-age/file-supplementary-protection-certificates", "Revision of the legislation on supplementary protection certificates for plant protection products (RECAST) ")</f>
        <v>0</v>
      </c>
      <c r="C4" t="s">
        <v>6</v>
      </c>
      <c r="E4" t="s">
        <v>12</v>
      </c>
    </row>
    <row r="5" spans="1:5">
      <c r="A5">
        <f>HYPERLINK("https://www.europarl.europa.eu/legislative-train/theme-a-europe-fit-for-the-digital-age/file-piracy-of-live-content", "Recommendation on piracy of live content")</f>
        <v>0</v>
      </c>
      <c r="C5" t="s">
        <v>5</v>
      </c>
      <c r="E5" t="s">
        <v>12</v>
      </c>
    </row>
    <row r="6" spans="1:5">
      <c r="A6">
        <f>HYPERLINK("https://www.europarl.europa.eu/legislative-train/theme-a-europe-fit-for-the-digital-age/file-ai-liability-directive", "AI liability directive")</f>
        <v>0</v>
      </c>
      <c r="C6" t="s">
        <v>6</v>
      </c>
      <c r="E6" t="s">
        <v>12</v>
      </c>
    </row>
    <row r="7" spans="1:5">
      <c r="A7">
        <f>HYPERLINK("https://www.europarl.europa.eu/legislative-train/theme-a-europe-fit-for-the-digital-age/file-late-payments-directive-revision", "Revision of the late payments directive")</f>
        <v>0</v>
      </c>
      <c r="C7" t="s">
        <v>6</v>
      </c>
      <c r="E7" t="s">
        <v>12</v>
      </c>
    </row>
    <row r="8" spans="1:5">
      <c r="A8">
        <f>HYPERLINK("https://www.europarl.europa.eu/legislative-train/theme-a-europe-fit-for-the-digital-age/file-digital-tools-and-processes-in-company-law", "Initiative to expand and upgrade the use of digital tools and processes in company law")</f>
        <v>0</v>
      </c>
      <c r="C8" t="s">
        <v>6</v>
      </c>
      <c r="E8" t="s">
        <v>12</v>
      </c>
    </row>
    <row r="9" spans="1:5">
      <c r="A9">
        <f>HYPERLINK("https://www.europarl.europa.eu/legislative-train/theme-a-europe-fit-for-the-digital-age/file-patent-licensing-package-1", "Standard essential patents (SEP) regulation ")</f>
        <v>0</v>
      </c>
      <c r="C9" t="s">
        <v>6</v>
      </c>
      <c r="E9" t="s">
        <v>12</v>
      </c>
    </row>
    <row r="10" spans="1:5">
      <c r="A10">
        <f>HYPERLINK("https://www.europarl.europa.eu/legislative-train/theme-a-europe-fit-for-the-digital-age/file-patent-licensing-package-2-1", "Unitary supplementary protection certificate for plant protection products")</f>
        <v>0</v>
      </c>
      <c r="C10" t="s">
        <v>6</v>
      </c>
      <c r="E10" t="s">
        <v>12</v>
      </c>
    </row>
    <row r="11" spans="1:5">
      <c r="A11">
        <f>HYPERLINK("https://www.europarl.europa.eu/legislative-train/theme-a-europe-fit-for-the-digital-age/file-compulsory-licensing-of-patents-for-crisis-management", "Proposal for a regulation on compulsory licensing for crisis management and amending Regulation (EC) 816/2006")</f>
        <v>0</v>
      </c>
      <c r="C11" t="s">
        <v>6</v>
      </c>
      <c r="E11" t="s">
        <v>12</v>
      </c>
    </row>
    <row r="12" spans="1:5">
      <c r="A12">
        <f>HYPERLINK("https://www.europarl.europa.eu/legislative-train/theme-a-europe-fit-for-the-digital-age/file-unitary-supplementary-certificate-for-medicinal-products", "Unitary supplementary certificate for medicinal products")</f>
        <v>0</v>
      </c>
      <c r="C12" t="s">
        <v>6</v>
      </c>
      <c r="E12" t="s">
        <v>12</v>
      </c>
    </row>
    <row r="13" spans="1:5">
      <c r="A13">
        <f>HYPERLINK("https://www.europarl.europa.eu/legislative-train/theme-a-europe-fit-for-the-digital-age/file-supplementary-protection-certificates-for-medicinal-products", "Revision of the legislation on supplementary protection certificates for medicinal products (Recast)")</f>
        <v>0</v>
      </c>
      <c r="C13" t="s">
        <v>6</v>
      </c>
      <c r="E1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f>HYPERLINK("https://www.europarl.europa.eu/legislative-train/theme-a-europe-fit-for-the-digital-age/file-market-surveillance-of-products", "Market surveillance of products")</f>
        <v>0</v>
      </c>
      <c r="C2" t="s">
        <v>6</v>
      </c>
      <c r="E2" t="s">
        <v>13</v>
      </c>
    </row>
    <row r="3" spans="1:5">
      <c r="A3">
        <f>HYPERLINK("https://www.europarl.europa.eu/legislative-train/theme-a-europe-fit-for-the-digital-age/file-services-e-card", "Services e-card")</f>
        <v>0</v>
      </c>
      <c r="C3" t="s">
        <v>6</v>
      </c>
      <c r="E3" t="s">
        <v>13</v>
      </c>
    </row>
    <row r="4" spans="1:5">
      <c r="A4">
        <f>HYPERLINK("https://www.europarl.europa.eu/legislative-train/theme-a-europe-fit-for-the-digital-age/file-smit", "Single Market Information Tool (SMIT)")</f>
        <v>0</v>
      </c>
      <c r="C4" t="s">
        <v>6</v>
      </c>
      <c r="E4" t="s">
        <v>13</v>
      </c>
    </row>
    <row r="5" spans="1:5">
      <c r="A5">
        <f>HYPERLINK("https://www.europarl.europa.eu/legislative-train/theme-a-europe-fit-for-the-digital-age/file-services-notification-procedure", "Services notification procedure")</f>
        <v>0</v>
      </c>
      <c r="C5" t="s">
        <v>6</v>
      </c>
      <c r="E5" t="s">
        <v>13</v>
      </c>
    </row>
    <row r="6" spans="1:5">
      <c r="A6">
        <f>HYPERLINK("https://www.europarl.europa.eu/legislative-train/theme-a-europe-fit-for-the-digital-age/file-type-approval-of-motor-vehicles-conformity-factors-for-nox-emissions", "Amendment of type approval rules for motor vehicles with respect to conformity factors for NOx emissions")</f>
        <v>0</v>
      </c>
      <c r="C6" t="s">
        <v>6</v>
      </c>
      <c r="E6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</v>
      </c>
    </row>
    <row r="2" spans="1:7">
      <c r="A2" s="1">
        <v>1</v>
      </c>
      <c r="B2" t="s">
        <v>15</v>
      </c>
      <c r="D2" t="s">
        <v>5</v>
      </c>
      <c r="F2" t="s">
        <v>8</v>
      </c>
      <c r="G2" s="2" t="s">
        <v>129</v>
      </c>
    </row>
    <row r="3" spans="1:7">
      <c r="A3" s="1">
        <v>2</v>
      </c>
      <c r="B3" t="s">
        <v>16</v>
      </c>
      <c r="D3" t="s">
        <v>5</v>
      </c>
      <c r="F3" t="s">
        <v>8</v>
      </c>
      <c r="G3" s="2" t="s">
        <v>130</v>
      </c>
    </row>
    <row r="4" spans="1:7">
      <c r="A4" s="1">
        <v>3</v>
      </c>
      <c r="B4" t="s">
        <v>17</v>
      </c>
      <c r="D4" t="s">
        <v>6</v>
      </c>
      <c r="F4" t="s">
        <v>8</v>
      </c>
      <c r="G4" s="2" t="s">
        <v>131</v>
      </c>
    </row>
    <row r="5" spans="1:7">
      <c r="A5" s="1">
        <v>4</v>
      </c>
      <c r="B5" t="s">
        <v>18</v>
      </c>
      <c r="D5" t="s">
        <v>6</v>
      </c>
      <c r="F5" t="s">
        <v>8</v>
      </c>
      <c r="G5" s="2" t="s">
        <v>132</v>
      </c>
    </row>
    <row r="6" spans="1:7">
      <c r="A6" s="1">
        <v>5</v>
      </c>
      <c r="B6" t="s">
        <v>19</v>
      </c>
      <c r="D6" t="s">
        <v>6</v>
      </c>
      <c r="F6" t="s">
        <v>8</v>
      </c>
      <c r="G6" s="2" t="s">
        <v>133</v>
      </c>
    </row>
    <row r="7" spans="1:7">
      <c r="A7" s="1">
        <v>6</v>
      </c>
      <c r="B7" t="s">
        <v>20</v>
      </c>
      <c r="D7" t="s">
        <v>5</v>
      </c>
      <c r="F7" t="s">
        <v>8</v>
      </c>
      <c r="G7" s="2" t="s">
        <v>134</v>
      </c>
    </row>
    <row r="8" spans="1:7">
      <c r="A8" s="1">
        <v>7</v>
      </c>
      <c r="B8" t="s">
        <v>21</v>
      </c>
      <c r="D8" t="s">
        <v>6</v>
      </c>
      <c r="F8" t="s">
        <v>8</v>
      </c>
      <c r="G8" s="2" t="s">
        <v>135</v>
      </c>
    </row>
    <row r="9" spans="1:7">
      <c r="A9" s="1">
        <v>8</v>
      </c>
      <c r="B9" t="s">
        <v>22</v>
      </c>
      <c r="D9" t="s">
        <v>5</v>
      </c>
      <c r="F9" t="s">
        <v>8</v>
      </c>
      <c r="G9" s="2" t="s">
        <v>136</v>
      </c>
    </row>
    <row r="10" spans="1:7">
      <c r="A10" s="1">
        <v>9</v>
      </c>
      <c r="B10" t="s">
        <v>23</v>
      </c>
      <c r="D10" t="s">
        <v>5</v>
      </c>
      <c r="F10" t="s">
        <v>8</v>
      </c>
      <c r="G10" s="2" t="s">
        <v>137</v>
      </c>
    </row>
    <row r="11" spans="1:7">
      <c r="A11" s="1">
        <v>10</v>
      </c>
      <c r="B11" t="s">
        <v>24</v>
      </c>
      <c r="D11" t="s">
        <v>5</v>
      </c>
      <c r="F11" t="s">
        <v>8</v>
      </c>
      <c r="G11" s="2" t="s">
        <v>138</v>
      </c>
    </row>
    <row r="12" spans="1:7">
      <c r="A12" s="1">
        <v>11</v>
      </c>
      <c r="B12" t="s">
        <v>25</v>
      </c>
      <c r="D12" t="s">
        <v>5</v>
      </c>
      <c r="F12" t="s">
        <v>8</v>
      </c>
      <c r="G12" s="2" t="s">
        <v>139</v>
      </c>
    </row>
    <row r="13" spans="1:7">
      <c r="A13" s="1">
        <v>12</v>
      </c>
      <c r="B13" t="s">
        <v>26</v>
      </c>
      <c r="D13" t="s">
        <v>5</v>
      </c>
      <c r="F13" t="s">
        <v>8</v>
      </c>
      <c r="G13" s="2" t="s">
        <v>140</v>
      </c>
    </row>
    <row r="14" spans="1:7">
      <c r="A14" s="1">
        <v>13</v>
      </c>
      <c r="B14" t="s">
        <v>27</v>
      </c>
      <c r="D14" t="s">
        <v>5</v>
      </c>
      <c r="F14" t="s">
        <v>8</v>
      </c>
      <c r="G14" s="2" t="s">
        <v>141</v>
      </c>
    </row>
    <row r="15" spans="1:7">
      <c r="A15" s="1">
        <v>14</v>
      </c>
      <c r="B15" t="s">
        <v>28</v>
      </c>
      <c r="D15" t="s">
        <v>5</v>
      </c>
      <c r="F15" t="s">
        <v>8</v>
      </c>
      <c r="G15" s="2" t="s">
        <v>142</v>
      </c>
    </row>
    <row r="16" spans="1:7">
      <c r="A16" s="1">
        <v>15</v>
      </c>
      <c r="B16" t="s">
        <v>29</v>
      </c>
      <c r="D16" t="s">
        <v>5</v>
      </c>
      <c r="F16" t="s">
        <v>8</v>
      </c>
      <c r="G16" s="2" t="s">
        <v>143</v>
      </c>
    </row>
    <row r="17" spans="1:7">
      <c r="A17" s="1">
        <v>16</v>
      </c>
      <c r="B17" t="s">
        <v>30</v>
      </c>
      <c r="D17" t="s">
        <v>6</v>
      </c>
      <c r="F17" t="s">
        <v>8</v>
      </c>
      <c r="G17" s="2" t="s">
        <v>144</v>
      </c>
    </row>
    <row r="18" spans="1:7">
      <c r="A18" s="1">
        <v>17</v>
      </c>
      <c r="B18" t="s">
        <v>31</v>
      </c>
      <c r="D18" t="s">
        <v>6</v>
      </c>
      <c r="F18" t="s">
        <v>8</v>
      </c>
      <c r="G18" s="2" t="s">
        <v>145</v>
      </c>
    </row>
    <row r="19" spans="1:7">
      <c r="A19" s="1">
        <v>18</v>
      </c>
      <c r="B19" t="s">
        <v>32</v>
      </c>
      <c r="D19" t="s">
        <v>6</v>
      </c>
      <c r="F19" t="s">
        <v>8</v>
      </c>
      <c r="G19" s="2" t="s">
        <v>146</v>
      </c>
    </row>
    <row r="20" spans="1:7">
      <c r="A20" s="1">
        <v>19</v>
      </c>
      <c r="B20" t="s">
        <v>33</v>
      </c>
      <c r="D20" t="s">
        <v>5</v>
      </c>
      <c r="F20" t="s">
        <v>8</v>
      </c>
      <c r="G20" s="2" t="s">
        <v>147</v>
      </c>
    </row>
    <row r="21" spans="1:7">
      <c r="A21" s="1">
        <v>20</v>
      </c>
      <c r="B21" t="s">
        <v>34</v>
      </c>
      <c r="D21" t="s">
        <v>6</v>
      </c>
      <c r="F21" t="s">
        <v>8</v>
      </c>
      <c r="G21" s="2" t="s">
        <v>148</v>
      </c>
    </row>
    <row r="22" spans="1:7">
      <c r="A22" s="1">
        <v>21</v>
      </c>
      <c r="B22" t="s">
        <v>35</v>
      </c>
      <c r="D22" t="s">
        <v>6</v>
      </c>
      <c r="F22" t="s">
        <v>8</v>
      </c>
      <c r="G22" s="2" t="s">
        <v>149</v>
      </c>
    </row>
    <row r="23" spans="1:7">
      <c r="A23" s="1">
        <v>22</v>
      </c>
      <c r="B23" t="s">
        <v>36</v>
      </c>
      <c r="D23" t="s">
        <v>6</v>
      </c>
      <c r="F23" t="s">
        <v>8</v>
      </c>
      <c r="G23" s="2" t="s">
        <v>150</v>
      </c>
    </row>
    <row r="24" spans="1:7">
      <c r="A24" s="1">
        <v>23</v>
      </c>
      <c r="B24" t="s">
        <v>37</v>
      </c>
      <c r="D24" t="s">
        <v>5</v>
      </c>
      <c r="F24" t="s">
        <v>8</v>
      </c>
      <c r="G24" s="2" t="s">
        <v>151</v>
      </c>
    </row>
    <row r="25" spans="1:7">
      <c r="A25" s="1">
        <v>24</v>
      </c>
      <c r="B25" t="s">
        <v>38</v>
      </c>
      <c r="D25" t="s">
        <v>6</v>
      </c>
      <c r="F25" t="s">
        <v>8</v>
      </c>
      <c r="G25" s="2" t="s">
        <v>152</v>
      </c>
    </row>
    <row r="26" spans="1:7">
      <c r="A26" s="1">
        <v>25</v>
      </c>
      <c r="B26" t="s">
        <v>39</v>
      </c>
      <c r="D26" t="s">
        <v>6</v>
      </c>
      <c r="F26" t="s">
        <v>8</v>
      </c>
      <c r="G26" s="2" t="s">
        <v>153</v>
      </c>
    </row>
    <row r="27" spans="1:7">
      <c r="A27" s="1">
        <v>26</v>
      </c>
      <c r="B27" t="s">
        <v>40</v>
      </c>
      <c r="D27" t="s">
        <v>5</v>
      </c>
      <c r="F27" t="s">
        <v>8</v>
      </c>
      <c r="G27" s="2" t="s">
        <v>154</v>
      </c>
    </row>
    <row r="28" spans="1:7">
      <c r="A28" s="1">
        <v>27</v>
      </c>
      <c r="B28" t="s">
        <v>41</v>
      </c>
      <c r="D28" t="s">
        <v>6</v>
      </c>
      <c r="F28" t="s">
        <v>8</v>
      </c>
      <c r="G28" s="2" t="s">
        <v>155</v>
      </c>
    </row>
    <row r="29" spans="1:7">
      <c r="A29" s="1">
        <v>28</v>
      </c>
      <c r="B29" t="s">
        <v>42</v>
      </c>
      <c r="D29" t="s">
        <v>7</v>
      </c>
      <c r="F29" t="s">
        <v>8</v>
      </c>
      <c r="G29" s="2" t="s">
        <v>156</v>
      </c>
    </row>
    <row r="30" spans="1:7">
      <c r="A30" s="1">
        <v>29</v>
      </c>
      <c r="B30" t="s">
        <v>43</v>
      </c>
      <c r="D30" t="s">
        <v>5</v>
      </c>
      <c r="F30" t="s">
        <v>12</v>
      </c>
      <c r="G30" s="2" t="s">
        <v>157</v>
      </c>
    </row>
    <row r="31" spans="1:7">
      <c r="A31" s="1">
        <v>30</v>
      </c>
      <c r="B31" t="s">
        <v>44</v>
      </c>
      <c r="D31" t="s">
        <v>6</v>
      </c>
      <c r="F31" t="s">
        <v>12</v>
      </c>
      <c r="G31" s="2" t="s">
        <v>158</v>
      </c>
    </row>
    <row r="32" spans="1:7">
      <c r="A32" s="1">
        <v>31</v>
      </c>
      <c r="B32" t="s">
        <v>45</v>
      </c>
      <c r="D32" t="s">
        <v>6</v>
      </c>
      <c r="F32" t="s">
        <v>12</v>
      </c>
      <c r="G32" s="2" t="s">
        <v>159</v>
      </c>
    </row>
    <row r="33" spans="1:7">
      <c r="A33" s="1">
        <v>32</v>
      </c>
      <c r="B33" t="s">
        <v>46</v>
      </c>
      <c r="D33" t="s">
        <v>5</v>
      </c>
      <c r="F33" t="s">
        <v>12</v>
      </c>
      <c r="G33" s="2" t="s">
        <v>160</v>
      </c>
    </row>
    <row r="34" spans="1:7">
      <c r="A34" s="1">
        <v>33</v>
      </c>
      <c r="B34" t="s">
        <v>47</v>
      </c>
      <c r="D34" t="s">
        <v>6</v>
      </c>
      <c r="F34" t="s">
        <v>12</v>
      </c>
      <c r="G34" s="2" t="s">
        <v>161</v>
      </c>
    </row>
    <row r="35" spans="1:7">
      <c r="A35" s="1">
        <v>34</v>
      </c>
      <c r="B35" t="s">
        <v>48</v>
      </c>
      <c r="D35" t="s">
        <v>6</v>
      </c>
      <c r="F35" t="s">
        <v>12</v>
      </c>
      <c r="G35" s="2" t="s">
        <v>162</v>
      </c>
    </row>
    <row r="36" spans="1:7">
      <c r="A36" s="1">
        <v>35</v>
      </c>
      <c r="B36" t="s">
        <v>49</v>
      </c>
      <c r="D36" t="s">
        <v>6</v>
      </c>
      <c r="F36" t="s">
        <v>12</v>
      </c>
      <c r="G36" s="2" t="s">
        <v>163</v>
      </c>
    </row>
    <row r="37" spans="1:7">
      <c r="A37" s="1">
        <v>36</v>
      </c>
      <c r="B37" t="s">
        <v>50</v>
      </c>
      <c r="D37" t="s">
        <v>6</v>
      </c>
      <c r="F37" t="s">
        <v>12</v>
      </c>
      <c r="G37" s="2" t="s">
        <v>164</v>
      </c>
    </row>
    <row r="38" spans="1:7">
      <c r="A38" s="1">
        <v>37</v>
      </c>
      <c r="B38" t="s">
        <v>51</v>
      </c>
      <c r="D38" t="s">
        <v>6</v>
      </c>
      <c r="F38" t="s">
        <v>12</v>
      </c>
      <c r="G38" s="2" t="s">
        <v>165</v>
      </c>
    </row>
    <row r="39" spans="1:7">
      <c r="A39" s="1">
        <v>38</v>
      </c>
      <c r="B39" t="s">
        <v>52</v>
      </c>
      <c r="D39" t="s">
        <v>6</v>
      </c>
      <c r="F39" t="s">
        <v>12</v>
      </c>
      <c r="G39" s="2" t="s">
        <v>166</v>
      </c>
    </row>
    <row r="40" spans="1:7">
      <c r="A40" s="1">
        <v>39</v>
      </c>
      <c r="B40" t="s">
        <v>53</v>
      </c>
      <c r="D40" t="s">
        <v>6</v>
      </c>
      <c r="F40" t="s">
        <v>12</v>
      </c>
      <c r="G40" s="2" t="s">
        <v>167</v>
      </c>
    </row>
    <row r="41" spans="1:7">
      <c r="A41" s="1">
        <v>40</v>
      </c>
      <c r="B41" t="s">
        <v>54</v>
      </c>
      <c r="D41" t="s">
        <v>6</v>
      </c>
      <c r="F41" t="s">
        <v>12</v>
      </c>
      <c r="G41" s="2" t="s">
        <v>168</v>
      </c>
    </row>
    <row r="42" spans="1:7">
      <c r="A42" s="1">
        <v>41</v>
      </c>
      <c r="B42" t="s">
        <v>55</v>
      </c>
      <c r="D42" t="s">
        <v>6</v>
      </c>
      <c r="F42" t="s">
        <v>11</v>
      </c>
      <c r="G42" s="2" t="s">
        <v>169</v>
      </c>
    </row>
    <row r="43" spans="1:7">
      <c r="A43" s="1">
        <v>42</v>
      </c>
      <c r="B43" t="s">
        <v>56</v>
      </c>
      <c r="D43" t="s">
        <v>6</v>
      </c>
      <c r="F43" t="s">
        <v>11</v>
      </c>
      <c r="G43" s="2" t="s">
        <v>170</v>
      </c>
    </row>
    <row r="44" spans="1:7">
      <c r="A44" s="1">
        <v>43</v>
      </c>
      <c r="B44" t="s">
        <v>57</v>
      </c>
      <c r="D44" t="s">
        <v>6</v>
      </c>
      <c r="F44" t="s">
        <v>11</v>
      </c>
      <c r="G44" s="2" t="s">
        <v>171</v>
      </c>
    </row>
    <row r="45" spans="1:7">
      <c r="A45" s="1">
        <v>44</v>
      </c>
      <c r="B45" t="s">
        <v>58</v>
      </c>
      <c r="D45" t="s">
        <v>6</v>
      </c>
      <c r="F45" t="s">
        <v>11</v>
      </c>
      <c r="G45" s="2" t="s">
        <v>172</v>
      </c>
    </row>
    <row r="46" spans="1:7">
      <c r="A46" s="1">
        <v>45</v>
      </c>
      <c r="B46" t="s">
        <v>59</v>
      </c>
      <c r="D46" t="s">
        <v>6</v>
      </c>
      <c r="F46" t="s">
        <v>10</v>
      </c>
      <c r="G46" s="2" t="s">
        <v>173</v>
      </c>
    </row>
    <row r="47" spans="1:7">
      <c r="A47" s="1">
        <v>46</v>
      </c>
      <c r="B47" t="s">
        <v>60</v>
      </c>
      <c r="D47" t="s">
        <v>6</v>
      </c>
      <c r="F47" t="s">
        <v>10</v>
      </c>
      <c r="G47" s="2" t="s">
        <v>174</v>
      </c>
    </row>
    <row r="48" spans="1:7">
      <c r="A48" s="1">
        <v>47</v>
      </c>
      <c r="B48" t="s">
        <v>61</v>
      </c>
      <c r="D48" t="s">
        <v>6</v>
      </c>
      <c r="F48" t="s">
        <v>10</v>
      </c>
      <c r="G48" s="2" t="s">
        <v>175</v>
      </c>
    </row>
    <row r="49" spans="1:7">
      <c r="A49" s="1">
        <v>48</v>
      </c>
      <c r="B49" t="s">
        <v>62</v>
      </c>
      <c r="D49" t="s">
        <v>6</v>
      </c>
      <c r="F49" t="s">
        <v>10</v>
      </c>
      <c r="G49" s="2" t="s">
        <v>176</v>
      </c>
    </row>
    <row r="50" spans="1:7">
      <c r="A50" s="1">
        <v>49</v>
      </c>
      <c r="B50" t="s">
        <v>63</v>
      </c>
      <c r="D50" t="s">
        <v>6</v>
      </c>
      <c r="F50" t="s">
        <v>10</v>
      </c>
      <c r="G50" s="2" t="s">
        <v>177</v>
      </c>
    </row>
    <row r="51" spans="1:7">
      <c r="A51" s="1">
        <v>50</v>
      </c>
      <c r="B51" t="s">
        <v>64</v>
      </c>
      <c r="D51" t="s">
        <v>6</v>
      </c>
      <c r="F51" t="s">
        <v>10</v>
      </c>
      <c r="G51" s="2" t="s">
        <v>178</v>
      </c>
    </row>
    <row r="52" spans="1:7">
      <c r="A52" s="1">
        <v>51</v>
      </c>
      <c r="B52" t="s">
        <v>65</v>
      </c>
      <c r="D52" t="s">
        <v>6</v>
      </c>
      <c r="F52" t="s">
        <v>10</v>
      </c>
      <c r="G52" s="2" t="s">
        <v>179</v>
      </c>
    </row>
    <row r="53" spans="1:7">
      <c r="A53" s="1">
        <v>52</v>
      </c>
      <c r="B53" t="s">
        <v>66</v>
      </c>
      <c r="D53" t="s">
        <v>6</v>
      </c>
      <c r="F53" t="s">
        <v>10</v>
      </c>
      <c r="G53" s="2" t="s">
        <v>180</v>
      </c>
    </row>
    <row r="54" spans="1:7">
      <c r="A54" s="1">
        <v>53</v>
      </c>
      <c r="B54" t="s">
        <v>67</v>
      </c>
      <c r="D54" t="s">
        <v>6</v>
      </c>
      <c r="F54" t="s">
        <v>10</v>
      </c>
      <c r="G54" s="2" t="s">
        <v>181</v>
      </c>
    </row>
    <row r="55" spans="1:7">
      <c r="A55" s="1">
        <v>54</v>
      </c>
      <c r="B55" t="s">
        <v>68</v>
      </c>
      <c r="D55" t="s">
        <v>6</v>
      </c>
      <c r="F55" t="s">
        <v>10</v>
      </c>
      <c r="G55" s="2" t="s">
        <v>182</v>
      </c>
    </row>
    <row r="56" spans="1:7">
      <c r="A56" s="1">
        <v>55</v>
      </c>
      <c r="B56" t="s">
        <v>69</v>
      </c>
      <c r="D56" t="s">
        <v>6</v>
      </c>
      <c r="F56" t="s">
        <v>9</v>
      </c>
      <c r="G56" s="2" t="s">
        <v>183</v>
      </c>
    </row>
    <row r="57" spans="1:7">
      <c r="A57" s="1">
        <v>56</v>
      </c>
      <c r="B57" t="s">
        <v>70</v>
      </c>
      <c r="D57" t="s">
        <v>6</v>
      </c>
      <c r="F57" t="s">
        <v>9</v>
      </c>
      <c r="G57" s="2" t="s">
        <v>184</v>
      </c>
    </row>
    <row r="58" spans="1:7">
      <c r="A58" s="1">
        <v>57</v>
      </c>
      <c r="B58" t="s">
        <v>71</v>
      </c>
      <c r="D58" t="s">
        <v>5</v>
      </c>
      <c r="F58" t="s">
        <v>9</v>
      </c>
      <c r="G58" s="2" t="s">
        <v>185</v>
      </c>
    </row>
    <row r="59" spans="1:7">
      <c r="A59" s="1">
        <v>58</v>
      </c>
      <c r="B59" t="s">
        <v>72</v>
      </c>
      <c r="D59" t="s">
        <v>5</v>
      </c>
      <c r="F59" t="s">
        <v>9</v>
      </c>
      <c r="G59" s="2" t="s">
        <v>186</v>
      </c>
    </row>
    <row r="60" spans="1:7">
      <c r="A60" s="1">
        <v>59</v>
      </c>
      <c r="B60" t="s">
        <v>73</v>
      </c>
      <c r="D60" t="s">
        <v>6</v>
      </c>
      <c r="F60" t="s">
        <v>9</v>
      </c>
      <c r="G60" s="2" t="s">
        <v>187</v>
      </c>
    </row>
    <row r="61" spans="1:7">
      <c r="A61" s="1">
        <v>60</v>
      </c>
      <c r="B61" t="s">
        <v>74</v>
      </c>
      <c r="D61" t="s">
        <v>6</v>
      </c>
      <c r="F61" t="s">
        <v>9</v>
      </c>
      <c r="G61" s="2" t="s">
        <v>188</v>
      </c>
    </row>
    <row r="62" spans="1:7">
      <c r="A62" s="1">
        <v>61</v>
      </c>
      <c r="B62" t="s">
        <v>75</v>
      </c>
      <c r="D62" t="s">
        <v>6</v>
      </c>
      <c r="F62" t="s">
        <v>9</v>
      </c>
      <c r="G62" s="2" t="s">
        <v>189</v>
      </c>
    </row>
    <row r="63" spans="1:7">
      <c r="A63" s="1">
        <v>62</v>
      </c>
      <c r="B63" t="s">
        <v>76</v>
      </c>
      <c r="D63" t="s">
        <v>6</v>
      </c>
      <c r="F63" t="s">
        <v>9</v>
      </c>
      <c r="G63" s="2" t="s">
        <v>190</v>
      </c>
    </row>
    <row r="64" spans="1:7">
      <c r="A64" s="1">
        <v>63</v>
      </c>
      <c r="B64" t="s">
        <v>77</v>
      </c>
      <c r="D64" t="s">
        <v>6</v>
      </c>
      <c r="F64" t="s">
        <v>9</v>
      </c>
      <c r="G64" s="2" t="s">
        <v>191</v>
      </c>
    </row>
    <row r="65" spans="1:7">
      <c r="A65" s="1">
        <v>64</v>
      </c>
      <c r="B65" t="s">
        <v>78</v>
      </c>
      <c r="D65" t="s">
        <v>6</v>
      </c>
      <c r="F65" t="s">
        <v>9</v>
      </c>
      <c r="G65" s="2" t="s">
        <v>192</v>
      </c>
    </row>
    <row r="66" spans="1:7">
      <c r="A66" s="1">
        <v>65</v>
      </c>
      <c r="B66" t="s">
        <v>79</v>
      </c>
      <c r="D66" t="s">
        <v>6</v>
      </c>
      <c r="F66" t="s">
        <v>9</v>
      </c>
      <c r="G66" s="2" t="s">
        <v>193</v>
      </c>
    </row>
    <row r="67" spans="1:7">
      <c r="A67" s="1">
        <v>66</v>
      </c>
      <c r="B67" t="s">
        <v>80</v>
      </c>
      <c r="D67" t="s">
        <v>6</v>
      </c>
      <c r="F67" t="s">
        <v>9</v>
      </c>
      <c r="G67" s="2" t="s">
        <v>194</v>
      </c>
    </row>
    <row r="68" spans="1:7">
      <c r="A68" s="1">
        <v>67</v>
      </c>
      <c r="B68" t="s">
        <v>81</v>
      </c>
      <c r="D68" t="s">
        <v>6</v>
      </c>
      <c r="F68" t="s">
        <v>9</v>
      </c>
      <c r="G68" s="2" t="s">
        <v>195</v>
      </c>
    </row>
    <row r="69" spans="1:7">
      <c r="A69" s="1">
        <v>68</v>
      </c>
      <c r="B69" t="s">
        <v>82</v>
      </c>
      <c r="D69" t="s">
        <v>6</v>
      </c>
      <c r="F69" t="s">
        <v>9</v>
      </c>
      <c r="G69" s="2" t="s">
        <v>196</v>
      </c>
    </row>
    <row r="70" spans="1:7">
      <c r="A70" s="1">
        <v>69</v>
      </c>
      <c r="B70" t="s">
        <v>83</v>
      </c>
      <c r="D70" t="s">
        <v>5</v>
      </c>
      <c r="F70" t="s">
        <v>9</v>
      </c>
      <c r="G70" s="2" t="s">
        <v>197</v>
      </c>
    </row>
    <row r="71" spans="1:7">
      <c r="A71" s="1">
        <v>70</v>
      </c>
      <c r="B71" t="s">
        <v>84</v>
      </c>
      <c r="D71" t="s">
        <v>6</v>
      </c>
      <c r="F71" t="s">
        <v>9</v>
      </c>
      <c r="G71" s="2" t="s">
        <v>198</v>
      </c>
    </row>
    <row r="72" spans="1:7">
      <c r="A72" s="1">
        <v>71</v>
      </c>
      <c r="B72" t="s">
        <v>85</v>
      </c>
      <c r="D72" t="s">
        <v>6</v>
      </c>
      <c r="F72" t="s">
        <v>9</v>
      </c>
      <c r="G72" s="2" t="s">
        <v>199</v>
      </c>
    </row>
    <row r="73" spans="1:7">
      <c r="A73" s="1">
        <v>72</v>
      </c>
      <c r="B73" t="s">
        <v>86</v>
      </c>
      <c r="D73" t="s">
        <v>6</v>
      </c>
      <c r="F73" t="s">
        <v>9</v>
      </c>
      <c r="G73" s="2" t="s">
        <v>200</v>
      </c>
    </row>
    <row r="74" spans="1:7">
      <c r="A74" s="1">
        <v>73</v>
      </c>
      <c r="B74" t="s">
        <v>87</v>
      </c>
      <c r="D74" t="s">
        <v>6</v>
      </c>
      <c r="F74" t="s">
        <v>9</v>
      </c>
      <c r="G74" s="2" t="s">
        <v>201</v>
      </c>
    </row>
    <row r="75" spans="1:7">
      <c r="A75" s="1">
        <v>74</v>
      </c>
      <c r="B75" t="s">
        <v>88</v>
      </c>
      <c r="D75" t="s">
        <v>6</v>
      </c>
      <c r="F75" t="s">
        <v>9</v>
      </c>
      <c r="G75" s="2" t="s">
        <v>202</v>
      </c>
    </row>
    <row r="76" spans="1:7">
      <c r="A76" s="1">
        <v>75</v>
      </c>
      <c r="B76" t="s">
        <v>89</v>
      </c>
      <c r="D76" t="s">
        <v>6</v>
      </c>
      <c r="F76" t="s">
        <v>9</v>
      </c>
      <c r="G76" s="2" t="s">
        <v>203</v>
      </c>
    </row>
    <row r="77" spans="1:7">
      <c r="A77" s="1">
        <v>76</v>
      </c>
      <c r="B77" t="s">
        <v>90</v>
      </c>
      <c r="D77" t="s">
        <v>5</v>
      </c>
      <c r="F77" t="s">
        <v>9</v>
      </c>
      <c r="G77" s="2" t="s">
        <v>204</v>
      </c>
    </row>
    <row r="78" spans="1:7">
      <c r="A78" s="1">
        <v>77</v>
      </c>
      <c r="B78" t="s">
        <v>91</v>
      </c>
      <c r="D78" t="s">
        <v>6</v>
      </c>
      <c r="F78" t="s">
        <v>9</v>
      </c>
      <c r="G78" s="2" t="s">
        <v>205</v>
      </c>
    </row>
    <row r="79" spans="1:7">
      <c r="A79" s="1">
        <v>78</v>
      </c>
      <c r="B79" t="s">
        <v>92</v>
      </c>
      <c r="D79" t="s">
        <v>6</v>
      </c>
      <c r="F79" t="s">
        <v>9</v>
      </c>
      <c r="G79" s="2" t="s">
        <v>206</v>
      </c>
    </row>
    <row r="80" spans="1:7">
      <c r="A80" s="1">
        <v>79</v>
      </c>
      <c r="B80" t="s">
        <v>93</v>
      </c>
      <c r="D80" t="s">
        <v>6</v>
      </c>
      <c r="F80" t="s">
        <v>9</v>
      </c>
      <c r="G80" s="2" t="s">
        <v>207</v>
      </c>
    </row>
    <row r="81" spans="1:7">
      <c r="A81" s="1">
        <v>80</v>
      </c>
      <c r="B81" t="s">
        <v>94</v>
      </c>
      <c r="D81" t="s">
        <v>6</v>
      </c>
      <c r="F81" t="s">
        <v>9</v>
      </c>
      <c r="G81" s="2" t="s">
        <v>208</v>
      </c>
    </row>
    <row r="82" spans="1:7">
      <c r="A82" s="1">
        <v>81</v>
      </c>
      <c r="B82" t="s">
        <v>95</v>
      </c>
      <c r="D82" t="s">
        <v>5</v>
      </c>
      <c r="F82" t="s">
        <v>9</v>
      </c>
      <c r="G82" s="2" t="s">
        <v>209</v>
      </c>
    </row>
    <row r="83" spans="1:7">
      <c r="A83" s="1">
        <v>82</v>
      </c>
      <c r="B83" t="s">
        <v>96</v>
      </c>
      <c r="D83" t="s">
        <v>5</v>
      </c>
      <c r="F83" t="s">
        <v>9</v>
      </c>
      <c r="G83" s="2" t="s">
        <v>210</v>
      </c>
    </row>
    <row r="84" spans="1:7">
      <c r="A84" s="1">
        <v>83</v>
      </c>
      <c r="B84" t="s">
        <v>97</v>
      </c>
      <c r="D84" t="s">
        <v>6</v>
      </c>
      <c r="F84" t="s">
        <v>9</v>
      </c>
      <c r="G84" s="2" t="s">
        <v>211</v>
      </c>
    </row>
    <row r="85" spans="1:7">
      <c r="A85" s="1">
        <v>84</v>
      </c>
      <c r="B85" t="s">
        <v>98</v>
      </c>
      <c r="D85" t="s">
        <v>6</v>
      </c>
      <c r="F85" t="s">
        <v>9</v>
      </c>
      <c r="G85" s="2" t="s">
        <v>212</v>
      </c>
    </row>
    <row r="86" spans="1:7">
      <c r="A86" s="1">
        <v>85</v>
      </c>
      <c r="B86" t="s">
        <v>99</v>
      </c>
      <c r="D86" t="s">
        <v>6</v>
      </c>
      <c r="F86" t="s">
        <v>9</v>
      </c>
      <c r="G86" s="2" t="s">
        <v>213</v>
      </c>
    </row>
    <row r="87" spans="1:7">
      <c r="A87" s="1">
        <v>86</v>
      </c>
      <c r="B87" t="s">
        <v>100</v>
      </c>
      <c r="D87" t="s">
        <v>6</v>
      </c>
      <c r="F87" t="s">
        <v>9</v>
      </c>
      <c r="G87" s="2" t="s">
        <v>214</v>
      </c>
    </row>
    <row r="88" spans="1:7">
      <c r="A88" s="1">
        <v>87</v>
      </c>
      <c r="B88" t="s">
        <v>101</v>
      </c>
      <c r="D88" t="s">
        <v>6</v>
      </c>
      <c r="F88" t="s">
        <v>9</v>
      </c>
      <c r="G88" s="2" t="s">
        <v>215</v>
      </c>
    </row>
    <row r="89" spans="1:7">
      <c r="A89" s="1">
        <v>88</v>
      </c>
      <c r="B89" t="s">
        <v>102</v>
      </c>
      <c r="D89" t="s">
        <v>6</v>
      </c>
      <c r="F89" t="s">
        <v>9</v>
      </c>
      <c r="G89" s="2" t="s">
        <v>216</v>
      </c>
    </row>
    <row r="90" spans="1:7">
      <c r="A90" s="1">
        <v>89</v>
      </c>
      <c r="B90" t="s">
        <v>103</v>
      </c>
      <c r="D90" t="s">
        <v>6</v>
      </c>
      <c r="F90" t="s">
        <v>9</v>
      </c>
      <c r="G90" s="2" t="s">
        <v>217</v>
      </c>
    </row>
    <row r="91" spans="1:7">
      <c r="A91" s="1">
        <v>90</v>
      </c>
      <c r="B91" t="s">
        <v>104</v>
      </c>
      <c r="D91" t="s">
        <v>6</v>
      </c>
      <c r="F91" t="s">
        <v>9</v>
      </c>
      <c r="G91" s="2" t="s">
        <v>218</v>
      </c>
    </row>
    <row r="92" spans="1:7">
      <c r="A92" s="1">
        <v>91</v>
      </c>
      <c r="B92" t="s">
        <v>105</v>
      </c>
      <c r="D92" t="s">
        <v>6</v>
      </c>
      <c r="F92" t="s">
        <v>9</v>
      </c>
      <c r="G92" s="2" t="s">
        <v>219</v>
      </c>
    </row>
    <row r="93" spans="1:7">
      <c r="A93" s="1">
        <v>92</v>
      </c>
      <c r="B93" t="s">
        <v>106</v>
      </c>
      <c r="D93" t="s">
        <v>6</v>
      </c>
      <c r="F93" t="s">
        <v>9</v>
      </c>
      <c r="G93" s="2" t="s">
        <v>220</v>
      </c>
    </row>
    <row r="94" spans="1:7">
      <c r="A94" s="1">
        <v>93</v>
      </c>
      <c r="B94" t="s">
        <v>107</v>
      </c>
      <c r="D94" t="s">
        <v>6</v>
      </c>
      <c r="F94" t="s">
        <v>9</v>
      </c>
      <c r="G94" s="2" t="s">
        <v>221</v>
      </c>
    </row>
    <row r="95" spans="1:7">
      <c r="A95" s="1">
        <v>94</v>
      </c>
      <c r="B95" t="s">
        <v>108</v>
      </c>
      <c r="D95" t="s">
        <v>6</v>
      </c>
      <c r="F95" t="s">
        <v>9</v>
      </c>
      <c r="G95" s="2" t="s">
        <v>222</v>
      </c>
    </row>
    <row r="96" spans="1:7">
      <c r="A96" s="1">
        <v>95</v>
      </c>
      <c r="B96" t="s">
        <v>109</v>
      </c>
      <c r="D96" t="s">
        <v>6</v>
      </c>
      <c r="F96" t="s">
        <v>9</v>
      </c>
      <c r="G96" s="2" t="s">
        <v>223</v>
      </c>
    </row>
    <row r="97" spans="1:7">
      <c r="A97" s="1">
        <v>96</v>
      </c>
      <c r="B97" t="s">
        <v>110</v>
      </c>
      <c r="D97" t="s">
        <v>6</v>
      </c>
      <c r="F97" t="s">
        <v>9</v>
      </c>
      <c r="G97" s="2" t="s">
        <v>224</v>
      </c>
    </row>
    <row r="98" spans="1:7">
      <c r="A98" s="1">
        <v>97</v>
      </c>
      <c r="B98" t="s">
        <v>111</v>
      </c>
      <c r="D98" t="s">
        <v>6</v>
      </c>
      <c r="F98" t="s">
        <v>9</v>
      </c>
      <c r="G98" s="2" t="s">
        <v>225</v>
      </c>
    </row>
    <row r="99" spans="1:7">
      <c r="A99" s="1">
        <v>98</v>
      </c>
      <c r="B99" t="s">
        <v>112</v>
      </c>
      <c r="D99" t="s">
        <v>6</v>
      </c>
      <c r="F99" t="s">
        <v>9</v>
      </c>
      <c r="G99" s="2" t="s">
        <v>226</v>
      </c>
    </row>
    <row r="100" spans="1:7">
      <c r="A100" s="1">
        <v>99</v>
      </c>
      <c r="B100" t="s">
        <v>113</v>
      </c>
      <c r="D100" t="s">
        <v>5</v>
      </c>
      <c r="F100" t="s">
        <v>9</v>
      </c>
      <c r="G100" s="2" t="s">
        <v>227</v>
      </c>
    </row>
    <row r="101" spans="1:7">
      <c r="A101" s="1">
        <v>100</v>
      </c>
      <c r="B101" t="s">
        <v>114</v>
      </c>
      <c r="D101" t="s">
        <v>5</v>
      </c>
      <c r="F101" t="s">
        <v>9</v>
      </c>
      <c r="G101" s="2" t="s">
        <v>228</v>
      </c>
    </row>
    <row r="102" spans="1:7">
      <c r="A102" s="1">
        <v>101</v>
      </c>
      <c r="B102" t="s">
        <v>115</v>
      </c>
      <c r="D102" t="s">
        <v>6</v>
      </c>
      <c r="F102" t="s">
        <v>9</v>
      </c>
      <c r="G102" s="2" t="s">
        <v>229</v>
      </c>
    </row>
    <row r="103" spans="1:7">
      <c r="A103" s="1">
        <v>102</v>
      </c>
      <c r="B103" t="s">
        <v>116</v>
      </c>
      <c r="D103" t="s">
        <v>6</v>
      </c>
      <c r="F103" t="s">
        <v>9</v>
      </c>
      <c r="G103" s="2" t="s">
        <v>230</v>
      </c>
    </row>
    <row r="104" spans="1:7">
      <c r="A104" s="1">
        <v>103</v>
      </c>
      <c r="B104" t="s">
        <v>117</v>
      </c>
      <c r="D104" t="s">
        <v>6</v>
      </c>
      <c r="F104" t="s">
        <v>9</v>
      </c>
      <c r="G104" s="2" t="s">
        <v>231</v>
      </c>
    </row>
    <row r="105" spans="1:7">
      <c r="A105" s="1">
        <v>104</v>
      </c>
      <c r="B105" t="s">
        <v>118</v>
      </c>
      <c r="D105" t="s">
        <v>6</v>
      </c>
      <c r="F105" t="s">
        <v>9</v>
      </c>
      <c r="G105" s="2" t="s">
        <v>232</v>
      </c>
    </row>
    <row r="106" spans="1:7">
      <c r="A106" s="1">
        <v>105</v>
      </c>
      <c r="B106" t="s">
        <v>119</v>
      </c>
      <c r="D106" t="s">
        <v>6</v>
      </c>
      <c r="F106" t="s">
        <v>9</v>
      </c>
      <c r="G106" s="2" t="s">
        <v>233</v>
      </c>
    </row>
    <row r="107" spans="1:7">
      <c r="A107" s="1">
        <v>106</v>
      </c>
      <c r="B107" t="s">
        <v>120</v>
      </c>
      <c r="D107" t="s">
        <v>6</v>
      </c>
      <c r="F107" t="s">
        <v>9</v>
      </c>
      <c r="G107" s="2" t="s">
        <v>234</v>
      </c>
    </row>
    <row r="108" spans="1:7">
      <c r="A108" s="1">
        <v>107</v>
      </c>
      <c r="B108" t="s">
        <v>121</v>
      </c>
      <c r="D108" t="s">
        <v>6</v>
      </c>
      <c r="F108" t="s">
        <v>9</v>
      </c>
      <c r="G108" s="2" t="s">
        <v>235</v>
      </c>
    </row>
    <row r="109" spans="1:7">
      <c r="A109" s="1">
        <v>108</v>
      </c>
      <c r="B109" t="s">
        <v>122</v>
      </c>
      <c r="D109" t="s">
        <v>6</v>
      </c>
      <c r="F109" t="s">
        <v>9</v>
      </c>
      <c r="G109" s="2" t="s">
        <v>236</v>
      </c>
    </row>
    <row r="110" spans="1:7">
      <c r="A110" s="1">
        <v>109</v>
      </c>
      <c r="B110" t="s">
        <v>123</v>
      </c>
      <c r="D110" t="s">
        <v>6</v>
      </c>
      <c r="F110" t="s">
        <v>9</v>
      </c>
      <c r="G110" s="2" t="s">
        <v>237</v>
      </c>
    </row>
    <row r="111" spans="1:7">
      <c r="A111" s="1">
        <v>110</v>
      </c>
      <c r="B111" t="s">
        <v>124</v>
      </c>
      <c r="D111" t="s">
        <v>6</v>
      </c>
      <c r="F111" t="s">
        <v>13</v>
      </c>
      <c r="G111" s="2" t="s">
        <v>238</v>
      </c>
    </row>
    <row r="112" spans="1:7">
      <c r="A112" s="1">
        <v>111</v>
      </c>
      <c r="B112" t="s">
        <v>125</v>
      </c>
      <c r="D112" t="s">
        <v>6</v>
      </c>
      <c r="F112" t="s">
        <v>13</v>
      </c>
      <c r="G112" s="2" t="s">
        <v>239</v>
      </c>
    </row>
    <row r="113" spans="1:7">
      <c r="A113" s="1">
        <v>112</v>
      </c>
      <c r="B113" t="s">
        <v>126</v>
      </c>
      <c r="D113" t="s">
        <v>6</v>
      </c>
      <c r="F113" t="s">
        <v>13</v>
      </c>
      <c r="G113" s="2" t="s">
        <v>240</v>
      </c>
    </row>
    <row r="114" spans="1:7">
      <c r="A114" s="1">
        <v>113</v>
      </c>
      <c r="B114" t="s">
        <v>127</v>
      </c>
      <c r="D114" t="s">
        <v>6</v>
      </c>
      <c r="F114" t="s">
        <v>13</v>
      </c>
      <c r="G114" s="2" t="s">
        <v>241</v>
      </c>
    </row>
    <row r="115" spans="1:7">
      <c r="A115" s="1">
        <v>114</v>
      </c>
      <c r="B115" t="s">
        <v>128</v>
      </c>
      <c r="D115" t="s">
        <v>6</v>
      </c>
      <c r="F115" t="s">
        <v>13</v>
      </c>
      <c r="G115" s="2" t="s">
        <v>242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Aangekondigd</vt:lpstr>
      <vt:lpstr>Aangenomen of Voltooid</vt:lpstr>
      <vt:lpstr>Bijna adoptie</vt:lpstr>
      <vt:lpstr>Geblokkeerd</vt:lpstr>
      <vt:lpstr>Ingediend</vt:lpstr>
      <vt:lpstr>Ingetrokken</vt:lpstr>
      <vt:lpstr>Alle initiatieven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2024-10-02T08:49:27Z</dcterms:created>
  <dcterms:modified xsi:type="dcterms:W3CDTF">2024-10-02T08:49:27Z</dcterms:modified>
</cp:coreProperties>
</file>