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angekondigd" sheetId="1" r:id="rId1"/>
    <sheet name="Alle initiatieven" sheetId="2" r:id="rId2"/>
    <sheet name="Aangenomen of Voltooid" sheetId="3" r:id="rId3"/>
    <sheet name="Bijna adoptie" sheetId="4" r:id="rId4"/>
    <sheet name="Geblokkeerd" sheetId="5" r:id="rId5"/>
    <sheet name="Ingediend" sheetId="6" r:id="rId6"/>
    <sheet name="Ingetrokken" sheetId="7" r:id="rId7"/>
    <sheet name="Log" sheetId="8" r:id="rId8"/>
  </sheets>
  <calcPr calcId="124519" fullCalcOnLoad="1"/>
</workbook>
</file>

<file path=xl/sharedStrings.xml><?xml version="1.0" encoding="utf-8"?>
<sst xmlns="http://schemas.openxmlformats.org/spreadsheetml/2006/main" count="3729" uniqueCount="367">
  <si>
    <t>Niet-regelgevend</t>
  </si>
  <si>
    <t>Legislative</t>
  </si>
  <si>
    <t>Undefined</t>
  </si>
  <si>
    <t>Aangekondigd</t>
  </si>
  <si>
    <t>Naam</t>
  </si>
  <si>
    <t>Toelichting</t>
  </si>
  <si>
    <t>Type</t>
  </si>
  <si>
    <t>Impact IenW</t>
  </si>
  <si>
    <t>Status</t>
  </si>
  <si>
    <t>Details</t>
  </si>
  <si>
    <t>URL</t>
  </si>
  <si>
    <t>5G action plan</t>
  </si>
  <si>
    <t>Cybersecurity package</t>
  </si>
  <si>
    <t>Revision of airport charges</t>
  </si>
  <si>
    <t>Europe fit for the digital age strategy</t>
  </si>
  <si>
    <t>Future of Research and Innovation and the European Research Area</t>
  </si>
  <si>
    <t>Horizon Europe research and innovation missions (non-legislative, Q4 2020)</t>
  </si>
  <si>
    <t>Revision of the provision of air services</t>
  </si>
  <si>
    <t>A new industrial strategy</t>
  </si>
  <si>
    <t>A European Strategy for Data</t>
  </si>
  <si>
    <t>Digital Finance Strategy for the EU</t>
  </si>
  <si>
    <t>Single Market Enforcement Action Plan</t>
  </si>
  <si>
    <t>Single Market Barriers Report</t>
  </si>
  <si>
    <t>Small and medium-sized enterprises (SMEs) strategy</t>
  </si>
  <si>
    <t>Action plan on synergies between civil, defence and space industries</t>
  </si>
  <si>
    <t>Communication on Europe's digital decade: 2030 digital targets</t>
  </si>
  <si>
    <t>Digital levy and a proposal for digital levy as own resource</t>
  </si>
  <si>
    <t>Review of competition policy</t>
  </si>
  <si>
    <t>Legislative proposal on computerised reservation systems (REFIT)</t>
  </si>
  <si>
    <t>Renewed strategy for modern and safe retail payments</t>
  </si>
  <si>
    <t>Legislative proposal on multimodal digital mobility services</t>
  </si>
  <si>
    <t>Proposal of a directive on screening, registration and monitoring of asbestos in buildings</t>
  </si>
  <si>
    <t>The Single Market at 30</t>
  </si>
  <si>
    <t>Non-legislative initiative on virtual worlds, such as metaverses</t>
  </si>
  <si>
    <t>New Radio Spectrum Policy Programme</t>
  </si>
  <si>
    <t>EU regulatory framework for hyperloop</t>
  </si>
  <si>
    <t>Green Deal Industrial Plan for the Net-Zero Age</t>
  </si>
  <si>
    <t xml:space="preserve">EU space law </t>
  </si>
  <si>
    <t xml:space="preserve">Strategy on space data economy </t>
  </si>
  <si>
    <t>Digital education action plan (2021-2027)</t>
  </si>
  <si>
    <t>Legislative proposal for a new open finance framework</t>
  </si>
  <si>
    <t xml:space="preserve">Revision of the legislation on supplementary protection certificates for plant protection products (RECAST) </t>
  </si>
  <si>
    <t>Recommendation on piracy of live content</t>
  </si>
  <si>
    <t>AI liability directive</t>
  </si>
  <si>
    <t>Revision of the late payments directive</t>
  </si>
  <si>
    <t>Initiative to expand and upgrade the use of digital tools and processes in company law</t>
  </si>
  <si>
    <t xml:space="preserve">Standard essential patents (SEP) regulation </t>
  </si>
  <si>
    <t>Unitary supplementary protection certificate for plant protection products</t>
  </si>
  <si>
    <t>Proposal for a regulation on compulsory licensing for crisis management and amending Regulation (EC) 816/2006</t>
  </si>
  <si>
    <t>Unitary supplementary certificate for medicinal products</t>
  </si>
  <si>
    <t>Revision of the legislation on supplementary protection certificates for medicinal products (Recast)</t>
  </si>
  <si>
    <t xml:space="preserve"> Proposal for a regulation on privacy and electronic communications</t>
  </si>
  <si>
    <t>Allocation of slots at EU airports: common rules - recast</t>
  </si>
  <si>
    <t xml:space="preserve"> Common rules for access to the international market for coach and bus services</t>
  </si>
  <si>
    <t>Directive discontinuing seasonal changes of time</t>
  </si>
  <si>
    <t>Initiative to improve the working conditions of people working in the platform economy</t>
  </si>
  <si>
    <t>Single market emergency instrument</t>
  </si>
  <si>
    <t>Horizontal cybersecurity requirements for products with digital elements</t>
  </si>
  <si>
    <t>Revision of the Community Design Regulation</t>
  </si>
  <si>
    <t>New Product Liability Directive</t>
  </si>
  <si>
    <t>Regulation on measures to strengthen solidarity and capacities in the Union to detect, prepare for and respond to cybersecurity threats and incidents</t>
  </si>
  <si>
    <t>Revision of the Design Directive (Recast)</t>
  </si>
  <si>
    <t>Managed security services</t>
  </si>
  <si>
    <t>Proposal for a regulation on emergency procedures for the conformity assessment,
adoption of common specifications and market surveillance due to a Single Market
emergency</t>
  </si>
  <si>
    <t>Proposal for a directive of the European Parliament and of the Council on emergency procedures for the
conformity assessment, adoption of common specifications and market surveillance due to a Single Market emergency</t>
  </si>
  <si>
    <t xml:space="preserve"> Use of vehicles hired without drivers for the carriage of goods by road</t>
  </si>
  <si>
    <t>Recast of the Regulation on rail passengers’ rights and obligations</t>
  </si>
  <si>
    <t>Online platforms, the digital single market and disinformation</t>
  </si>
  <si>
    <t>White paper on artificial intelligence including follow-up</t>
  </si>
  <si>
    <t xml:space="preserve"> Proposal for a regulation establishing the Connecting Europe Facility 2021-2027</t>
  </si>
  <si>
    <t>EU Space Programme</t>
  </si>
  <si>
    <t>Proposal for a Regulation establishing Horizon Europe - the Framework Programme for Research and Innovation 2021-2027</t>
  </si>
  <si>
    <t>Proposal for a Regulation establishing the European Defence Fund</t>
  </si>
  <si>
    <t xml:space="preserve"> Proposal for a regulation establishing the Digital Europe Programme 2021-2027</t>
  </si>
  <si>
    <t>Council regulation establishing Research and Training Programme of the European Atomic Energy Community (Euratom) for the period 2021-2025</t>
  </si>
  <si>
    <t xml:space="preserve"> Programme for Single Market and Competitiveness of Enterprises</t>
  </si>
  <si>
    <t>Specific programme implementing Horizon Europe framework programme for research and innovation 2021–2027</t>
  </si>
  <si>
    <t>Proposal for a regulation establishing the European cybersecurity industrial, technology and research competence centre</t>
  </si>
  <si>
    <t>Roaming regulation review</t>
  </si>
  <si>
    <t>White Paper on levelling the playing field as regards foreign subsidies</t>
  </si>
  <si>
    <t>Common chargers for mobile phones and similar devices</t>
  </si>
  <si>
    <t>Review of the directive on security of network and information systems</t>
  </si>
  <si>
    <t>Proposal for a regulation of the European Parliament and of the Council on a single market for digital services (digital services act) and amending Directive 2000/31/EC</t>
  </si>
  <si>
    <t>The right to disconnect</t>
  </si>
  <si>
    <t>Revision of the eIDAS Regulation – European Digital Identity (EUid)</t>
  </si>
  <si>
    <t>Data act</t>
  </si>
  <si>
    <t>White Paper leading to legislative proposal on levelling the playing field for foreign subsidies</t>
  </si>
  <si>
    <t>Digital Services Act: adapting commercial and civil law rules for commercial entities operating online</t>
  </si>
  <si>
    <t>Framework of ethical aspects of artificial intelligence, robotics and related technologies</t>
  </si>
  <si>
    <t>European Parliament resolution on civil liability regime for artificial intelligence</t>
  </si>
  <si>
    <t>Digital services act: legislative-initiative report with recommendations to the European
Commission on improving the functioning of the single market.</t>
  </si>
  <si>
    <t>New design requirements and consumer rights for electronics pursuant to Directive 2009/125/EC</t>
  </si>
  <si>
    <t>Public procurement: Follow-up to the White Paper on foreign subsidies</t>
  </si>
  <si>
    <t xml:space="preserve">Review of the Database Directive </t>
  </si>
  <si>
    <t>Revision of the Machinery Directive (REFIT)</t>
  </si>
  <si>
    <t>Digital operational resilience for the financial sector</t>
  </si>
  <si>
    <t>Fintech Amending Directive: Temporary exemption for multilateral trading facilities (MTFs) and amendment of certain EU financial services directives</t>
  </si>
  <si>
    <t>Proposal for a regulation of the European Parliament and of the Council on markets in crypto-assets</t>
  </si>
  <si>
    <t>Proposal for a Regulation on a pilot regime for market infrastructures based on distributed ledger technology (DLT)</t>
  </si>
  <si>
    <t>Proposal for a regulation of the European Parliament and of the Council  on contestable and fair markets in the digital sector (Digital Markets Act)</t>
  </si>
  <si>
    <t>Proposal for a Regulation on European Data Governance</t>
  </si>
  <si>
    <t>Artificial intelligence act</t>
  </si>
  <si>
    <t>Regulation on distortive foreign subsidies</t>
  </si>
  <si>
    <t>Challenges of sports events’ organisers in the digital environment</t>
  </si>
  <si>
    <t>Proposal for a Regulation establishing the Union Secure Connectivity Programme for the period 2023-2027 ('infrastructure for Resilience, Interconnection and Security by Satellite’- IRIS²)</t>
  </si>
  <si>
    <t>European Chips Act (semi-conductors)</t>
  </si>
  <si>
    <t>Proposal to adopt an interoperable Europe act</t>
  </si>
  <si>
    <t>2030 policy programme “Path to the Digital Decade”</t>
  </si>
  <si>
    <t>Proposal for a regulation laying down measures on cybersecurity at the institutions, bodies, offices and agencies of the Union</t>
  </si>
  <si>
    <t>European Declaration on Digital Rights and Principles for the Digital Decade</t>
  </si>
  <si>
    <t>A Digital Decade for children and youth: the new European strategy for a better internet for kids (BIK+)</t>
  </si>
  <si>
    <t>Regulation establishing the European defence industry reinforcement through common procurement act (EDIPRA)</t>
  </si>
  <si>
    <t>European critical raw materials act</t>
  </si>
  <si>
    <t>Gigabit Infrastructure Act</t>
  </si>
  <si>
    <t>Data collection and sharing relating to short-term accommodation rental services</t>
  </si>
  <si>
    <t>Net-zero industry act</t>
  </si>
  <si>
    <t>Proposal for a regulation of the European Parliament and of the Council  amending Regulation (EU) 2019/1009 as regards the digital labelling of EU fertilising products</t>
  </si>
  <si>
    <t>Regulation of the European Parliament and of the Council
on establishing the Act in Support of Ammunition Production</t>
  </si>
  <si>
    <t xml:space="preserve">Strategic Technologies for Europe Platform (‘STEP’) </t>
  </si>
  <si>
    <t>European supercomputer capacity for artificial intelligence start-ups</t>
  </si>
  <si>
    <t>Market surveillance of products</t>
  </si>
  <si>
    <t>Services e-card</t>
  </si>
  <si>
    <t>Single Market Information Tool (SMIT)</t>
  </si>
  <si>
    <t>Services notification procedure</t>
  </si>
  <si>
    <t>Amendment of type approval rules for motor vehicles with respect to conformity factors for NOx emissions</t>
  </si>
  <si>
    <t>Ingediend</t>
  </si>
  <si>
    <t>Geblokkeerd</t>
  </si>
  <si>
    <t>Bijna adoptie</t>
  </si>
  <si>
    <t>Aangenomen of Voltooid</t>
  </si>
  <si>
    <t>Ingetrokken</t>
  </si>
  <si>
    <t>The previous European Commission presented a non-legislative measure in a communication '5G for Europe: an action plan', which foresees a common EU calendar for a coordinated 5G commercial launch in 2020, as well as joint work with Member States and industry stakeholders to identify and allocate spectrum bands for 5G, organise pan-European 5G trials as of 2018, promote common global 5G standards and encourage the adoption of national 5G deployment roadmaps across all EU Member States. Furthermore, Commission has set three related objectives for 2025: 
All main socio-economic drivers, such as schools, universities, research centres, transport hubs, all providers of public services such as hospitals and administrations, and enterprises relying on digital technologies, should have access to extremely high – gigabit connectivity (allowing users to download/upload 1 gigabit of data per second).
All European households, rural or urban, should have access to connectivity offering a download speed of at least 100 Mbps (megabit per second), which can be upgraded to Gbps (gigabit per second).
All urban areas as well as major roads and railways should have uninterrupted 5G coverage, the fifth generation of wireless communication systems. As an interim target, 5G should be commercially available in at least one major city in each EU Member State by 2020.
 On 1 June 2017, the European Parliament adopted the resolution ’Internet connectivity for growth, competitiveness and cohesion: European gigabit society and 5G'. It welcomes the Commission’s strategy and supports its targets, while calling for an explicit 5G deployment timetable including a technology-neutral approach that tackles the digital divide, and an ambitious 5G financing strategy. 
 On 2 December 2016 at the Transport, Telecommunications and Energy Council, ministers expressed their support for the connectivity objectives in the telecom framework overhaul proposals and agreed on the need to work together to achieve them, including on 5G. 
 On 1 March 2018, an agreement on spectrum for 5G was reached between the European Parliament and the Council negotiation teams as part of the Electronic Communications Code trilogue discussions. Parliament adopted the agreement in plenary on 14 November 2018 and the Council adopted the Electronic Communications Code on 4 December 2018. 
 Other aspects of the 5G action plan as detailed above on the strategic connectivity objectives for 2025 are ongoing.  
 On 12 March 2019, Parliament adopted in plenary a resolution calling for action at EU level on the security threats linked to China’s growing technological presence in the EU. The resolution asks the Commission to mandate ENISA (the EU Cybersecurity Agency) to work on a certification scheme ensuring that the rollout of 5G in the EU meets the highest security standards. 
 On 9 October 2019, Member States, with the support of the Commission and ENISA, published a report on the EU coordinated risk assessment on cybersecurity in 5G networks. On 3 December 2019, the Council published its conclusions on mitigating security risks regarding 5G deployment in the EU. 
 On 29 January 2020, the Commission published the 5G toolkit prepared by the NIS cooperation group with mitigating measures. 
 In its conclusions from October 2020, the European Council asked the Commission to support the acceleration for the deployment of very high capacity and secure network infrastructures such as 5G all over the EU. To ensure this, it also urged all Member States to submit their national plans on the roll-out of 5G by the end of 2020, as set out in the 5G action plan and to consider the the 5G cybersecurity toolbox 
 On 9 March 2021 the Commission published its connectivity targets under the digital decade communication, to support the digital transformation of Europe. As part of them, all EU households should have gigabit connectivity and all populated areas should be covered by 5G by 2030.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In December 2021 the EU put forward the first large-scale 6G research and innovation work programme and in December 2022 the second one. 
 On 18 October 2022 the Commission announced in its work program 2023 a legislative initiative to establish the new radio spectrum policy programme (RSPP 2.0) in Q3 2023. 
 On 23 February 2023 the Commission presented a set of actions aimed to make gigabit connectivity available to all citizens and businesses across the EU by 2030 (see related wagon on the Gigabit Infrastructure Act', ). 
 The Commission has stressed in its second progress report published on 15 June 2023 on the implementation of the 5G EU toolbox by the NIS cooperation group that Chinese vendors Huawei and ZTE represent a materially higher risk than other 5G suppliers do. Therefore, Member States’ decision to restrict or exclude Huawei and ZTE from 5G networks are justified and compliant with the EU toolbox on 5G cybersecurity and those suppliers would be progressively phased out from existing connectivity services of the Commission sites. 
 In February 2024, the Commission presented a White Paper on How to master Europe's digital infrastructure needs?, analyzing the rollout of future connectivity networks, and recommending more EU competences in spectrum management, for successful 5G roll-out completion and future 6G deployment.   
 According to the second digital decade report published in July 2024, there is still a gap to meet the 5G targets: coverage of high quality 5G extends only to merely 50% of the EU territory, with the large majority of the deployment of 5G not being stand alone. References: 
EP Legislative Observatory, Procedure file on Internet connectivity for growth, competitiveness and cohesion: European gigabit society and 5G, 2016/2305(INI)
European Commission, White Paper - How to master Europe’s digital infrastructure needs?, COM(2024) 81 final
European Commission, Communication from the Commission: Implementation of the 5G cybersecurity Toolbox, C(2023) 4049 final.
European Commission, Recommendation on a common Union toolbox for reducing the cost of deploying very high capacity networks and ensuring timely and investment-friendly access to 5G radio spectrum, to foster connectivity in support of economic recovery from the COVID-19 crisis in the Union, C(2020) 6270
European Commission, 5G for Europe: an action plan, COM(2016) 588
European Commission, Recommendation on cybersecurity of 5G networks, C(2019) 2335
European Commission, Report on the EU coordinated risk assessment on cybersecurity in Fifth Generation (5G) networks, 9 October 2019
European Commission, 5G deployment in the EU-implementing the toolbox, COM(2020)50
European Commission, 2030 Digital Compass: the European way for the Digital Decade, COM(2021)118
European Council, Conclusions, 1 and 2 October 2020
 Further reading: 
European Parliament, EPRS,  Path to the digital decade programme, legislative briefing, February, 2023
European Parliament, EPRS, A future-proof network for the EU: Full fibre and 5G, briefing, April 2024
European Parliament, EPRS, Gigabit infrastructure act, legislative briefing, June, 2024
European Parliament, EPRS, The path to 6G, briefing, January 2024
 Author: Maria del Mar Negreiro Achiaga, Members' Research Service, legislative-train@europarl.europa.eu</t>
  </si>
  <si>
    <t>Cybersecurity remains a priority area for further action in the years to come under the new political guidelines for the new European Commission 2019-2024.  
 On 29 January 2020, the Commission published the 5G toolkit prepared by the NIS cooperation group with cybersecurity mitigating measures. This major step is part of the implementation of the European Commission recommendation adopted in March 2019 to ensure a high level of cybersecurity of 5G networks across the EU.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by now both adopted: a Directive on measures for high common level of cybersecurity across the Union (see related wagon ‘NIS 2') and a new Directive on the resilience of critical entities (see related wagon in train 5). 
 On Monday 22 March 2021, the European Council adopted its conclusions on the cybersecurity strategy with the work of the coming years: among others the design of a network of operational centers (SoC) and the common cyber unit, the finalization of the 5G toolbox, the establishment of security standards, the defense of strong encryption (yet allowing access by law enforcement), strengthening both the cyber diplomacy toolbox planning its own action plan (see related wagon in train 4). 
 In a resolution adopted on 10 June 2021, Parliament calls for connected products and associated services, including supply chains, to be made secure-by-design, resilient to cyber incidents, and quickly patched if vulnerabilities are discovered. The text also demands legislation imposing cybersecurity requirements for apps, software, embedded software (that control various devices and machines that are not computers) and operating systems (software that runs a computer’s basic functions) by 2023. The resolution, adopted with 670 votes to 4, with 12 abstentions, and comes in response to the EU’s cybersecurity strategy for the digital decade.  
 During the State of the Union speech on 15 September 2021, the Commission's president also announced an initiative to create an European cyber defence policy with roadmap on security and defence technologies. This has been also accomplished since then. The EU policy on cyber defence is built around four pillars that cover a wide range of initiatives that will help the EU and Member States to be better able to detect, deter and defend against cyberattacks.  
 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(see related wagon) 
 On 9 March 2022 European governments adopted a declaration in an informal meeting of telecommunications ministers organised by the French Presidency to reinforce the EU’s cybersecurity capacities, including establishing a new fund and increasing EU funding to support national efforts.  
 On 23 May 2022 the Council approved conclusions on developing the EU’s cyber posture, which concerns the overall cybersecurity strength and resilience in relation to cyber threats and on 21 June 2022 it adopted the framework for a coordinated EU response to hybrid campaigns. 
 On 15 September 2022 the Commission presented a legislative proposal known as the EU Cyber Resilience Act, which covers a broad range of devices, including hardware, software and applications and would impose obligations on manufacturers, importers, and distributors of these products across their whole life cycle. (see related wagon). 
 On 18 October 2022 the Commission announced in its work programme 2023 a non-legislative initiative to establish the cybersecurity eskills academy in Q3 2023. This was launched on 18 April 2023 together with a proposal entitled the EU Cyber Solidarity Act to strengthen cybersecurity capacities in the EU (see related wagons) and a proposal to amend the Cybersecurity Act to enable, by means of Commission implementing acts, to adopt European cybersecurity certification schemes for ‘managed security services’. 
 On 21 May 2024 Council adopted conclusions on the future of cybersecurity, which underline the following:  
future focus should be on the implementation; 
cyber roles and responsibilities should be clarified; 
we need to support micro, small and medium sized companies in facing technological challenges; 
we need a multistakeholder approach in addressing the skills gap; 
we need to take into account the international dimension. 
 The conclusions invite the European Commission and the High Representative to present a revised cybersecurity strategy to address the increase of cyber threats. References: 
European Commission, The EU's Cybersecurity Strategy for the Digital Decade, JOIN(2020) 18
European Commission, Directive on measures for high common level of cybersecurity across the Union (revised NIS Directive or ‘NIS 2'),COM(2020) 823
European Commission, Directive on the resilience of critical entities, COM(2020) 829 
European Commission, Proposal for a Regulation on ENISA, the "EU Cybersecurity Agency", and repealing Regulation (EU) 526/2013, and on Information and Communication Technology cybersecurity certification (''Cybersecurity Act'') 2017/0225(COD)
European Council, Conclusions on the EU cybersecurity strategy, 22 March 2021
European Commission Communication on the Cybersecurity Skills Academy COM(2023)207.
Council Conclusions on the Future of Cybersecurity: implement and protect together, 21 May 2024
 Further reading: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 February 2021
 Author: Maria del Mar Negreiro Achiaga, Members' Research Service, legislative-train@europarl.europa.eu</t>
  </si>
  <si>
    <t>Directive 2009/12 on airport charges (Airport Charges Directive) is about charges paid by airport users (i.e. airlines) for the use of airport facilities, charges related to the landing, take-off, lighting and parking of aircraft, as well as to the processing of passengers and freight. While airport charges are levied on airlines, their cost is ultimately paid for indirectly by passengers and freight customers via ticket prices and freight forwarding fees. 
 The Airport Charges Directive applies to airports with over five million passenger movements per year, and to at least the largest airport in each Member State. The objectives of the directive are: to provide greater transparency about how airport charges are calculated; to ensure that airports do not discriminate among airlines in the application of airport charges (unless duly justified); to establish regular consultations between airports and airlines and, lastly, to establish an independent supervisory authority in each Member State charged with settling disputes between airports and airlines over airport charges, and overseeing the directive's implementation. 
 In May 2014, the Commission published a report COM(2014) 278 on the application of the Airport Charges Directive. The report emphasizes that it is too early to draw any final conclusions on the impact of the directive, noting that it was not until early 2013 that notification of the full transposition of the directive had been received from all Member States. 
 To examine the application of airport charges in more detail, the Commission created in an expert group in May 2014, the Thessaloniki Forum of Airport Charges Regulators. The purpose of the group is to help exchange best practices on airport charge regulations in the Member States, to discuss their findings on the application of the Airport Charges Directive and to engage in common reflection on the necessary principles for airport charges in the EU. 
 According to the Aviation Strategy’s indicative action plan, a study or evaluation on the Airport Charges Directive 2009/12/EC was scheduled to be held in 2016-2017. The Commission published the evaluation roadmap in September 2016 and an Inception Impact Assessment in November 2017. In December 2017, the Commission published the support study to the ex-post evaluation of the directive, which was carried out by an external contractor. The Commission also launched from April to June 2018 a public consultation on charges for the use of airport infrastructure. The Commission published an evaluation of Directive 2009/12 on 9 July 2019, in which it concludes that, although the Airport Charges Directive has improved airport charges-setting, it has not fully met all of its objectives.  
 The European Parliament has adopted a number of resolutions which discuss the issue of airport charges. In its resolution of 2 July 2013, Parliament underlined that 'the competitiveness of Union carriers is hampered at global level by factors such as the lack of a level playing field owing to, for example, different national taxes, congested airports, high ATM and airport charges'. In its resolution of 16 February 2017, Parliament mentioned that the Commission's evaluation of the Airport Charges Directive should help to clarify whether the current provisions are an effective tool to promote competition or whether a reform is needed. 
 The Commission’s work programme for 2020, adopted on 29 January 2020, listed under the policy objective on aviation services package that falls under 'A Europe Fit for the Digital Age', a  legislative initiative entitled entitled 'Revision of airport charges' based on Article 100(2) TFEU, which was expected for the fourth quarter of 2020. In the action plan of the Sustainable and Smart Mobility Strategy, published on 9 December 2020, the Commission postponed this revision to 2021-2022. 
  References: 
Directive 2009/12/EC of 11 March 2009 on airport charges
European Commission, Report on the application of the Airport Charges Directive, COM(2014) 278
European Parliament, Resolution of 16 February 2017 on an Aviation Strategy for Europe, 2016/2062(INI)
European Commission, Support study to the Ex-post evaluation of Directive 2009/12/EC on Airport Charges, Steer Davies Gleave, December 2017
European Commission, Public Consultation on Charges for the Use of Airport Infrastructure, dedicated website
European Commission, Staff Working Document on the evaluation of the Directive 2009/12/EC on airport charges, SWD(2019) 289
European Commission, Commission Work Programme 2020, COM(2020) 37
European Commission, Annex to the Sustainable and Smart Mobility Strategy, COM(2020) 789
 Further reading: 
European Parliament, EPRS, Airports in the EU, In-depth analysis, June 2016
European Parliament, EPRS, Airport charges: Revision of Directive 2009/12/EC, Briefing, November 2020
 Author: Jaan Soone, Members' Research Service, legislative-train@europarl.europa.eu</t>
  </si>
  <si>
    <t>On 29 January 2020, the European Commission's new work programme was published. Under the second priority - 'A Europe fit for the digital age', the Commission announced its intention to launch an overarching strategy on the subject. 
 On 19 February 2020, the Commission published its strategy in the Communication 'Shaping Europe’s digital future'. The strategy addresses the priorities and challenges related to the digital transformation of the EU economy and society, while ensuring the approach taken is human, ethical and values-based. It includes three streams of action: technology that works for people, a fair and competitive digital economy and an open, democratic and sustainable society. 
 The first stream emphasises the need to invest in connectivity infrastructure (including 5G) and emerging technologies (such as AI, quantum technologies an blockchain). Investment in digital skills in the workforce is also a priority. A review of the NIS Directive was also foreseen, and by now achieved (see related wagon). 
 Under the second stream the Commission plans to grow the single market for data. The emphasis will not simply be on the flow of data, but on the wide availability of data, which should be easy to access, use and process (see related wagon on data strategy).  In addition other proposals have been launched and some are already finalised on digital finance, including a fintech action plan (see related wagon), legislation around crypto-assets (see related wagon), and legislation to boost “operational and cyber resilience” in the financial sector (see related wagon). 
 The third stream aims  to ensure that EU values and ethical rules also apply in the online digital sphere, as they would offline. This includes policies on overarching issues such as ensuring plurality of the media, quality content, addressing the threat of external interference in elections and online debate. The Digital Services Act, the review of the e-commerce directive (see related wagon) reconsidered regulation of online platforms and information service providers and product liability aspects. 
 The strategy calls for a "universally accepted public electronic identity” (see related wagon) and thus has put forward a proposal legislation to revise the eIDAS Regulation from 2014, which already sets out EU-level rules for electronic identification and trust services. 
 The Commission also plans to integrate environmental policies with its digital strategy, including initiatives to achieve climate-neutral, energy-efficient and sustainable data centres in the EU, and to support a circular economy for information and communications technology equipment. 
 Finally, from an international perspective, the emphasis is on achieving EU digital sovereignty while respecting international trade. 
 In the European Parliament, a related own initiative report on Shaping the digital future of Europe was adopted by the IMCO committee on 14 April 2021 and by Parliament as a whole during the May 2021 plenary. 
 At the Council, on 3 June 2020 COREPER confirmed full agreement on draft Council conclusions on shaping Europe’s digital future and decided to use a written procedure for their adoption by the Council. References: 
European Commission, adjusted Commission Work Programme 2020 A Union that strives for more, COM(2020) 440
European Parliament, Shaping the digital future of Europe: removing barriers to the functioning of the digital single market and improving the use of AI for European consumers, 2020/2216(INI)        
 Author: Maria del Mar Negreiro Achiaga, Members' Research Service, legislative-train@europarl.europa.eu</t>
  </si>
  <si>
    <t>On 29 January 2020, the European Commission's new work programme was published. Under policy objective no. 16 - Towards a European Research Area - the Commission announced a  non-legislative initiative, a 'Communication on the Future of Research and Innovation and the European Research Area', meant to be published in the second quarter of 2020. However, due to the COVID-19 crisis, on 27 May 2020, the Commission announced that the proposal would be published in the third quarter of 2020. 
 The new initiative aims to revitalise the European Research Area (ERA) by providing it with a new vision, consisting in a transformative R&amp;I policy that better addresses the major challenges of the digital and green transition as well as increases the Union’s resilience following the COVID-19 pandemic. The communication intends to establish clear objectives for the ERA and include specific actions to be carried out at EU level but also together with the Member States. 
 The Commission conducted an open consultation with stakeholders on its upcoming communication from 6 July until 3 August 2020. The European Commission presented its proposal on the future of the European Research Area on 30 September 2020. 
 In order to ensure that a new ERA is fit for the challenges ahead, the Commission proposes a new vision based on the following strategic objectives, which can only be achieved in partnership with Member States. The fourth objective consist of deepening the ERA in existing priorities, whereas the other three objectives will broaden the ERA towards new priorities: 
 I. Prioritising investments and reforms: to accelerate the green and digital transformation and to increase competitiveness as well as the speed and depth of the recovery.  
 II. Improving access to excellence: towards more excellence and stronger R&amp;I systems across the whole of the EU where best practice is disseminated faster across Europe.  
 III. Translating R&amp;I results into the economy: R&amp;I policies should aim at boosting the resilience and competitiveness of our economies and societies.  
 IV. Deepening the ERA: to further progress on the free circulation of knowledge in an upgraded, efficient and effective R&amp;I system, in particular by moving from an approach of coordination towards deeper integration between national policies.  
 To accomplish the objectives the Commission proposes a set of actions to be implemented in collaboration with Member States and stakeholders according to an ERA Roadmap. 
 On 15 December 2020, the EP's lead committee, the Industry, Research and Energy (ITRE) committee, appointed Cristian-Silviu BUŞOI. On 8 July 2021, the European Parliament adopted by 634 votes to 5, with 57 abstentions, its resolution on a new ERA for Research and Innovation largely endorsing the Commission communication on a new ERA.  
 Following the adoption of the resolution, the pact for research and innovation in Europe was adopted as Council Recommendation 2021/2122 on 26 November 2021. 
 It includes four main dimensions: 
 a set of common values and principles for research and innovation in the Union, which Member States and their research and innovation stakeholders should apply and promote in their initiatives across and beyond the EU. (eg. research integrity and scientific freedom, or gender equality). 
 the identification of areas for joint actions among Member States and the Union. Such topics include policy interventions in R&amp;I to ensure gender equality, or the development of open science. 
prioritising investment and reforms, to ensure the appropriate level of investment.
a framework for policy coordination and monitoring by the Member States and the EU. The 2022-2024 ERA policy agenda includes  20 measures organised against four main headings: a) deepening a truly functioning internal market for research, b) taking up the challenges posed by the twin transition and increasing society’s participation, c) amplifying access to excellence across the ERA, d) advancing concerted research and innovation investment and reforms.
 Under the first heading, the fourth priority aims at promoting attractive and sustainable research careers. Among the outcomes of the objective, the EU charter of researchers and the 2005 code for researchers has been revised with a 2023 proposal for a recommendation of the Council. Among the other planned outcomes, an observatory on research careers is expected to be launch, and the European framework for research careers is expected to be piloted with the European Universities alliances. 
 On 8 December 2023, the Competitiveness Council adopted a political agreement on a European framework to attract and retain research, innovation and entrepreneurial talents in Europe. The recommendation aims at retaining talented researchers in the Union, and at attracting in the EU research talents from around the world. It also updates the common definition of ‘researcher’, and the description of the activities that researchers undertake, allowing to provide a scope including the widest range of career options. 
 On 24 January 2024, the Commission adopted a proposal for a Council recommendation on enhancing research security. It provides for a definition of research security based on the management of three sets of risks:  a) the transfer of knowledge, know-how or technology that may affect the security of the Union ; b) any interference on by third Countries to leverage research in inciting researchers or students to self-censorship, or to breaching research integrity or academic freedom ; c) any misuse of knowledge and technologies to undermine or cancel fundamental values across the world, including through ethical or integrity violations.  
 The mission letter to Commissioner designate for startups, research and innovation Ekaterina Zakarieva invites her to prepare an ERA act on a fifth freedom (as mentioned in the Letta report on the future of the single market), to ensure the free movement of researchers, knowledge and innovation.  
  References: 
EP Legislative Observatory, Procedure file on A new ERA for Research and Innovation, 2021/2524(RSP) 
European Commission, mission letter to Commissioner designate for startups, research and innovation, 2024
Council of the EU, report by Enrico Letta, much more than a market, 2024
European Parliament, Resolution of 8 July 2021 on a new ERA for Research and Innovation (2021/2524(RSP))  
European Commission, Annexes to the Commission Work Programme 2020 - A Union that strives for more, COM(2020) 37, 29.1.2020
European Commission, Roadmap on the upcoming Communication on the future of research and innovation and the European Research Area, 7 July 2020
European Commission, A new ERA for Research and Innovation, COM(2020) 628
Council of the EU, Council Recommendation (EU) 2021/2122 on a Pact for Research and Innovation in Europe, 2021
European Commission, European Research Area policy agenda 2022-2024, 2022
European Commission, proposal for a Council recommendation (EU) on a European framework to attract and retain research, innovation and entrepreneurial talents in Europe (COM/2023/436 final), 2023
Council of the EU, press release of the Competitiveness Council of 8 December 2023, 2023
European Commission, proposal for a Council recommendation on enhancing research security, 2024
 Further reading: 
European Parliament, EPRS, European research area (ERA) – Regional and cross-border perspectives, Briefing, April 2019
European Parliament, EPRS, Research and innovation in the EU: Evolution, achievements, challenges, Briefing, November 2018
European Parliament, EPRS, European Research Area - Cost of Non-Europe Report, Study, April 2016
European Parliament, EPRS, The European Research Area: Evolving concept, implementation challenges, In-Depth Analysis, March 2016
 Author: Clément Evroux, Members' Research Service, legislative-train@europarl.europa.eu</t>
  </si>
  <si>
    <t>European research and innovation missions aim to deliver solutions to some of the greatest societal and political challenges. In this context, 5 mission boards were formed to help specify, design and implement missions for Horizon Europe. Each mission area has an assembly that gathers a larger number of high-level experts. The assemblies provide an additional pool of ideas, knowledge and expertise that will be actively called upon to contribute to the success of the missions. 
 By the end of June 2020, five possible missions have been identified by the mission boards: 
Conquering Cancer: Mission Possible / Targets by 2030: more than 3 million more lives saved, living longer and better, achieve a thorough understanding of cancer, improve prevention, improve diagnosis and treatment, support the quality of life of all people exposed to cancer, and ensure equitable access to the above across Europe.
Accelerating the transition to a climate prepared and resilient Europe / Targets by 2030: prepare Europe to deal with climate disruptions, accelerate the transition to a healthy and prosperous future within safe planetary boundaries and scale up solutions for resilience triggering transformations in society.
Regenerating our Ocean and Waters / Targets by 2030: cleaning marine and fresh waters, restoring degraded ecosystems and habitats, decarbonising the blue economy in order to sustainably harness the essential goods and services they provide.
100 Climate-Neutral Cities by 2030 - by and for the citizens / Targets by 2030: support, promote and showcase 100 European cities in their systemic transformation towards climate neutrality by 2030 and turn these cities into experimentation and innovation hubs.
Caring for Soil is Caring for Life / Targets by 2030: at least 75% of all soils in the EU are healthy and able to provide essential services that we depend on, for healthy food, people, nature and climate.
 Legal framework: Budget and objectivesThe missions will be implemented through a specific timeframe, governance and administrative arrangement. While the rules for their elaboration and implementation are laid down in the legal basis, their goals have been identified through a specific co-design process.Article 8(3) of the Horizon Europe Regulation provides for the timeframe for implementation: during the first three years of Horizon Europe, the missions should be endowed with a maximum of 10 % of the annual budget of Horizon Europe pillar II (Global challenges and European industrial leadership). Conditional on a positive assessment of the mission selection and management process by 2023, this percentage may subsequently be increased.Article 8(4) of the regulation lays down nine mandatory requirements for the missions, regardless of mission area. These requirements aim to: ensure the success of the strategic orientation (i.e. bold ambitions in line with the SDGs); allow for an effective policy coordination (such as covering areas of common European relevance, indicating a clear direction, striving for synergies with other EU and national programmes, and establishing mission boards); enable policy implementation (e.g. designing measurable and time-bound objectives, and being open to multiple bottom-up approaches).Mission governanceThe missions' governance enhances the established practice of EU framework programmes for research and innovation by creating a specific body that includes stakeholders in planning and monitoring. Three main actors are central to mission governance: Member States, in particular the delegates to the Horizon Europe programme committee; Commission services, particularly with the establishment of the function of mission managers; and research and innovation actors, through the five mission boards set up as advisory bodies to the Commission. The European Parliament actively participated in the co-design cycle that led to the definition of the mission objectives, even though Horizon Europe's legal basis does not attribute a specific remit to Parliament in the implementation phase.The five mission boards are the novelty of this framework. They are composed for each mission by 15 independent high-level members with broad expertise from across the EU and beyond, including relevant end-users' representatives (such as patients organisations, local authorities, economic operators and non-governmental organisations). Mission board members were appointed by the Commission following an open call, thereby mirroring the Blue Ribbon Panel appointed by the US federal administration to set the Cancer Moonshot agenda. A June 2021 Commission decision establishes 'mission owner groups' as one of the co-creation streams in Horizon Europe programming. Each group is composed of different Commission services, and chaired by a mission manager appointed among the senior management. The programme committee structure and remit are aligned with those under Horizon 2020. 
 Indicative timeline In 2023, the EU will invest more than €482 million across the five missions: with €82.81, Mission climate is expected to support 9 projects, whilst respectively with €110.68 million and €87.7 million, Missions Cancer will support 17 projects and Mission Ocean, up to 20. With €126 million, Mission soil will support 16 projects. With €75million, Mission Cities will support 5 projects, including one aiming to associate Ukrainian cities to the Mission. 
 On 19 July 2023, the Commission adopted a communication on EU missions two years on: assessment of progress and way forward. Whilst noting that missions governance should be adjusted, and their capacity to pool funding beyond EU MFF improved, all the five missions are in track towards delivering their results by 2030 and should be continued. A new mission on a New Bauhaus is expected to be prepared.  
 The mission letter to Commissioner designate for startups, research and innovation Ekaterina Zaharieva invites her to ensure that Horizon missions achieve their goals by 2020. 
  References: 
European Commission, mission letter to Ekaterina Zaharieva, commissioner designate for startups, research and innovation, 2024
European Commission, Annexes to the Commission Work Programme 2020 - A Union that strives for more, COM(2020) 37, 29.1.2020
European Commission, EU missions two years on: assessment of progress and way forward, 2023
European Commission, Missions in Horizon Europe, dedicated website
European Commission, Horizon Europe work programme 2023-2024, part 12 Missions (only 2023), 2022.
 Further reading: 
European Parliament, EPRS, Horizon Europe research and innovation missions: state of play, briefing, October 2023
European Parliament, EPRS, Establishing and implementing Horizon Europe, Plenary At a glance, April 2021
European Parliament, EPRS, Horizon Europe – Specific programme: Implementing the framework programme, Legislative briefing, July 2021
European Parliament, EPRS, Horizon Europe: Framework programme for research and innovation 2021–2027, Legislative briefing, July 2021
European Parliament, EPRS, Establishing and implementing Horizon Europe, At a glance, April 2019
European Parliament, EPRS, Research and innovation in the EU: Evolution, achievements, challenges, Briefing, November 2018
European Parliament, EPRS, Preparing FP9: Designing the successor to the Horizon 2020 research and innovation framework programme, In-Depth Analysis, April 2018
 Author: Clément Evroux Members' Research Service, legislative-train@europarl.europa.eu</t>
  </si>
  <si>
    <t>The Air Services Regulation (Regulation (EC) No 1008/2008) is a basic regulation organising the internal EU aviation market, by, inter alia, clarifying the concept of EU air carrier, establishing who delivers the operating licenses and under which conditions, and indicating the exceptions to the freedom to operate. The Air Services Regulation applies since 1 November 2008. 
 In 2011-2013, the Commission carried out a comprehensive evaluation of Regulation 1008/2008 on common rules for the operation of air services in the Community. The evaluation concluded that key opportunities for improvement were to be found in the enforcement, coordination and exchange of best practices between EU Member States. It considered the existing rules to be generally suitable and well balanced for promoting innovation and fair competition between air carriers. However, it identified a series of issues where more detailed guidance would be useful. 
 In its 2015 aviation strategy, the Commission proposed carrying out further studies and evaluations on Regulation 1008/2008/EC. In particular, it proposed publishing a set of interpretative guidelines on the application of the regulation. The Commission published the evaluation roadmap of Regulation 1008/2008/EC in November 2016. Within the context of the 'Aviation: Open and Connected Europe' package, adopted on 8 June 2017, the Commission presented interpretative guidelines on ownership and control of EU air carriers and interpretative guidelines on public services obligations. 
 In March 2018, the Commission launched a public consultation on common rules for the operation of EU air carriers in the internal aviation market. It also commissioned an external study. On 9 July 2019, the European Commission published its evaluation of the Regulation 1008/2008. It found that the Regulation 1008/2008 is efficient in achieving the objectives for which it was designed and with regard to the balance between costs and benefits. At the same time, the evaluation identified several shortcomings regarding operating licenses, ownership and control and traffic distribution rules. 
 The Commission's work programme for 2020, adopted on 29 January 2020, lists under the policy objective 'A Europe Fit for the Digital Age', a new legislative initiative entitled 'Revision of the provision of air services', based on Article 100(2) TFEU, which will include an impact assessment and is expected for the fourth quarter of 2020. However, in the Action Plan of the Sustainable and Smart Mobility Strategy, published on 9 December 2020, the Commission postponed this revision to 2021-2022. 
 From 3 March until 31 May 2022 the European Commission has launched a public consultation on the revision of this Regulation. 
  References: 
Regulation (EC) No 1008/2008 of the European Parliament and of the Council of 24 September 2008 on common rules for the operation of air services in the Community (Recast)
European Commission, Roadmap for the evaluation of the Regulation 1008/2008/EC on common rules for the operation of air services in the Community, November 2016
European Commission, Public consultation on common rules for the operation of EU air carriers in the internal aviation market
European Commission, Staff Working Document Evaluation of the Regulation (EC) No 1008/2008 on common rules for the operation of air services in the Community, 9 July 2019
European Commission, Commission Work Programme 2020, COM(2020) 37
European Commission, Annex to the Sustainable and Smart Mobility Strategy, COM(2020) 789
European Commission, Public Consultation, Revision of the Air Services Regulation
 Further reading: 
European Parliament, EPRS, Air services: Revision of Regulation (EC) No 1008/2008, Briefing, December 2020
 Author: Jaan Soone, Members' Research Service, legislative-train@europarl.europa.eu</t>
  </si>
  <si>
    <t>In its 2020 Work Programme, under the priority 'A Europe fit for the digital age', the Commission announced its intention to launch a comprehensive long-term strategy for Europe’s industrial future. On 10 March 2020, the Commission adopted an ‘Industry Package’, including the new Industrial Strategy itself, as well as an Small and Medium-Sized Enterprises (SMEs) Strategy for a sustainable and digital Europe, a report identifying and addressing barriers to the Single Market, and a long-term action plan for better implementation and enforcement of single market rules. 
 The Industrial Strategy focuses on three priorities: supporting European industry's global competitiveness, making Europe climate-neutral by 2050 and shaping Europe's digital future. The Strategy proposes a set of policy measures supporting the transformation of European industry, under the following headings: 
A deeper and more digital single market: putting forward an Intellectual Property Action Plan (published in November 2020) to support technological sovereignty in Europe, and make the legal framework suitable for the green and digital transitions, and reviewing EU competition rules, with the aim of ensuring that they are fit for purpose.
Upholding a global level playing field: adopting a White Paper to address distortive effects caused by foreign subsidies in the single market (in June 2020), an action plan on the Customs Union (in September 2020) to reinforce controls, and a legislative proposal for an EU Single Window to allow for fully digital clearance processes at the border (in October 2020).
Supporting industry towards climate neutrality: putting forward a ‘Renovation Wave’ initiative (in October 2020), a comprehensive strategy for sustainable and smart mobility (in December 2020) or a Carbon Border Adjustment Mechanism to reduce the risk of carbon leakage.
Building a more circular economy: presenting a proposal for a new Regulation on batteries and waste batteries (in December 2020) or a sustainable product policy framework.
Embedding a spirit of industrial innovation: launching new European Partnerships under Horizon Europe (such as ‘Innovative Health Initiative’ or ‘Smart Networks and Services’ in February 2021)
Skilling and reskilling: launching a European Pact on skills (in November 2020)
Investing and financing the transition: reviewing State aid rules for Important Projects of Common European Interest (IPCEIs) or presenting renewed sustainable finance strategy.
 The strategy also aims to reinforce Europe’s industrial and strategic autonomy. The Strategy also promotes a partnership approach to governance (launch of several industrial alliances, e.g. on low-carbon industries). 
 In addition to these actions, the Commission will systematically analyse the risks and needs of key European industrial ecosystems. This will be achieved by working closely with an open Industrial Forum. The Commission has so far identified 14 ecosystems: aerospace/defence, agri-food, construction, cultural/creative industries, digital, electronics, energy-intensive industries, energy/renewables, health, mobility/transport/automotive, proximity/social economy/civil security, retail, textiles, and tourism. 
 The Commission Work Program for 2021 envisaged updating the new industrial strategy to take into account the impacts of the COVID-19 pandemic, the evolving global competitive context, and the acceleration of the twin green and digital transitions. The update was put forward by the Commission on 5 May 2021. The Communication particularly points to the need to strengthen the resistance of the Single Market to disruptions and to ensure continuity in the free movement of persons, goods, services, and capital; the need to analyse and address strategic dependencies, and the need to accelerate the green and digital transition. The updated Strategy puts forward a number of additional actions that have to be implemented to tackle these challenges. In particular, a legislative proposal on a Single Market Emergency Instrument is expected by the beginning of 2022, aiming at ensuring the free movement of persons, goods and services in future crises. Furthermore, the Commission will implement a range of actions to reduce and prevent strategic dependencies, for instance the further development of industrial alliances. The proposal for a Regulation on foreign subsidies distorting the internal market, also presented on 5 May, aims to contribute to ensuring the EU’s strategic autonomy by addressing potential distortions on the internal market caused by subsidies granted by foreign governments to undertakings wishing to acquire an EU company or bid in public procurement. Furthermore, transition pathways for industrial ecosystems will be designed in partnership with industry, public authorities, social partners and other stakeholders. 
 The Communication is accompanied by three reports: the first annual Single Market report, analysing the impact of the Covid-19 pandemic on the Single Market economy (with a focus on the 14 ecosystems) and presenting the state of play of implementation of the March 2020 Industrial Policy package; a report analysing the EU’s current and possible future strategic dependencies and capacities in the areas of products and key technologies, and discussing possible policy measures to address these dependencies; and a report analysing the challenges facing the EU steel industry, pointing to the policies and tools that are already available or in the pipeline to help the sector achieve the twin transitions and improve its resilience. 
 Annex 2 of the annual single market report 2023 published by the Commission on 31 January 2023 is a stocktaking of the implementation of the industrial strategy and its update. Remaining work concerns for example initiatives to promote the development of data spaces and a more circular economy.  
  References: 
European Commission, Annual Single Market Report 2023, SWD(2022)40, 31 January 2023
European Commission, Updating the 2020 New Industrial Strategy: Building a stronger Single Market for Europe’s recovery, COM(2021)350
European Commission, Annual Single Market Report 2021, SWD(2021)351
European Commission, Strategic dependencies and capacities, SWD(2021)352
European Commission, Towards competitive and clean European steel, SWD(2021)353
European Parliament, Resolution on a New Industrial Strategy for Europe, 25 November 2020
European Commission, Communication on a new industrial strategy for Europe, COM(2020) 102
European Commission, Identifying and addressing barriers to the Single Market, COM(2020) 93 
European Commission, Long term action plan for better implementation and enforcement of single market rules, COM(2020) 94
European Commission, An SME Strategy for a sustainable and digital Europe, COM(2020) 103
 Author: Guillaume Ragonnaud, Members' Research Service, legislative-train@europarl.europa.eu</t>
  </si>
  <si>
    <t>Faced with the rapid economic and social changes brought by digital technologies, the Commission presented its vision on shaping Europe's digital future on 19 February 2020, stressing in particular that data is at the core of the digital transformation. On the same day, the Commission adopted a European Strategy for Data. It aims at setting up a single market for data, so that Europe can reap the benefits of the data revolution and that by 2030 the EU’s share of the data economy at least amounts to its economic weight. 
 The strategy presents a range of policy measures and investments to enable the data economy, stressing that a number of issues will need to be addressed: data availability (in particular in the context of government-to-business, business-to-business, business-to-government and government-to-government data sharing); imbalances in market power (regarding cloud services or data infrastructures providers, or large online platforms); data interoperability and quality; data governance; dependencies in data infrastructures and technologies; the empowerment of individuals to exercise their rights on their data; digital skills and data literacy, and cybersecurity. 
 The strategy builds on four pillars: 
Setting up a cross-sectoral governance framework for data access and use.
Investing in data and strengthening Europe’s capabilities and infrastructures for hosting, processing and using data, interoperability. It includes a €4 to 6 billion High Impact project on European data spaces (the Commission contribution will amount to €2 billion).
Empowering individuals, investing in skills and in small and medium-sized enterprises.
Developing common European data spaces in strategic sectors and domains of public interest: at least nine common European data spaces will be set up, concerning: industry (manufacturing), the Green Deal, mobility, health, finance, energy, agriculture, public administration and skills. Furthermore, the Commission will continue developing a European Open Science Cloud for a science, research and innovation data space.
 The European Commission ran a public consultation to gather the stakeholders’ views between 19 February and 31 May 2020. Almost all respondents agreed on the need for a data strategy to enable the digital transformation of society. 
 On 25 November 2020, the Commission adopted a first legislative initiative under the Strategy, a proposal for a Regulation on European data governance ('Data Governance Act'). It aims to increase the availability of data for use by enhancing trust in data intermediaries, and by reinforcing data-sharing mechanisms across the EU. Political agreement was reached on this file between Parliament and Council on 30 November 2021 (see dedicated fiche).  
 In the European Parliament, the Committee on Industry, Research and Energy adopted a report on a European strategy for data on 24 February 2021 (rapporteur Miapetra KUMPULA-NATRI, S&amp;D). The report welcomes the Commission’s data strategy and discusses the conditions for ensuring the EU’s leading role in the data economy. It supports the view that the EU must put in place EU-wide data governance and a human-centric, data society and economy based on the values of privacy, transparency and respect for fundamental rights and freedoms, and that citizens should be able to take decisions over the data they produce. On 25 March 2021, the report was adopted unamended in Plenary by 602 votes in favour and 8 against. 
 The work programme of the European Commission for 2022 includes the "GreenData4All" REFIT initiative (i.e. the revision of the infrastructure for spatial information in the European Community (INSPIRE) Directive and the public access to environmental information Directive) (see dedicated carriage). 
 The Data Governance Act was adopted on 16 May 2022. It was published in the Official Journal of the EU on 3rd June 2022.  
 As a complement to the Data Governance Act, the Commission published on 23 February 2022 a proposal for a Regulation on harmonised rules on fair access to and use of data ('Data Act', see dedicated carriage). It also published on the same day an overview of the state of play of the common European data spaces that are being developed in various fields. 
  References: 
European Commission, Overview of the state of play of the common European data spaces that are being developed in various fields, SWD(2022)45, 23 February 2022.
Regulation (EU) 2022/868 of the European Parliament and of the Council of 30 May 2022 on European data governance and amending Regulation (EU) 2018/1724 (Data Governance Act)
European Commission, Communication on a European strategy for data, COM(2020) 66
European Commission, Summary report of the public consultation on the European strategy for data, 24 July 2020
European Parliament, Resolution on a European strategy for data, P9_TA(2021)0098, 25 March 2021 
European Committee of the Regions, Opinion on a strategy for Europe's digital future and a strategy for data, 12 October 2020
European Economic and Social Committee, Opinion on a European strategy for data, 18 September 2020
 Author: Guillaume Ragonnaud, Members' Research Service, legislative-train@europarl.europa.eu</t>
  </si>
  <si>
    <t xml:space="preserve">In May 2017, the European Parliament adopted an own-initiative resolution  calls on the Commission to draw up a comprehensive Financial Technology (FinTech) Action Plan in the framework of its Capital Markets Union (CMU) and Digital Single Market (DSM) strategies. FinTech includes big data, cybersecurity, blockchain, interoperability, financial stability, financial and IT skills; the Commission tabled an action plan on FinTech in March 2018. 
 The plan set out 19 steps to promote innovative business models and the uptake of new technologies (e.g. artificial intelligence and cloud services), to increase cybersecurity and the integrity of the financial system, and to enhance further investor, consumer and data protection. It also envisaged the introduction of regulatory sandboxes, which can be considered 'safe spaces' where (national) supervisors apply rules to FinTech firms in a more flexible way so that businesses can test their models, products and services for a limited time and without being exposed to red tape. The EU FinTech Lab was set up to build capacity and knowledge among regulators and supervisors. It held its first meeting in June 2018. In this setting, the Commission put forward new rules to help EU crowdfunding platforms scale up. 
 In January 2020, the Commission's work programme announced within the second priority 'A Europe fit for the digital age', its intention to launch a new action plan on FinTech in the third quarter of 2020, and in May 2020, it adjusted the work programme to prioritise initiatives that it considered essential or necessary for the EU's recovery after the crisis brought about by the Covid-19 pandemic. 
 Taking account of the stated priorities of the European Commission’s digital agenda, the advice of the European Supervisory Authorities (ESAs), the outcome of various public consultations and other important inputs, on 24 September 2020, the Commission followed up on its commitment by adopting a comprehensive package on digital finance, including: 
a communication on a Digital Finance Strategy (DFS)
a communication on a renewed strategy for modern and safe retail payments
 The DFS pursues four objectives, which are expected to be mutually reinforcing: 
tackling fragmentation in the Digital Single Market for financial services;
ensuring that the EU regulatory framework facilitates digital innovation in the interest of consumers and market efficiency;
creating a European financial data space to promote data-driven innovation;
addressing new challenges and risks associated with the digital transformation, in particular to ensure conformity with the 'same risk, same rule' principle.
 This approach promotes the availability of better financial products for consumers and new ways of channeling funding to EU businesses, in particular to SMEs. It would support the Europe’s economic recovery strategy and open up new channels to mobilise funding to support the Green Deal and the New Industrial Strategy for Europe. This approach is also expected to enhance the financial system integration and strengthen EU's ability to retain and reinforce its open strategic autonomy in financial services. 
 The DFS takes action in five main areas of intervention: 
Enabling EU-wide interoperable digital identities in finance;
Fostering open finance by promoting business-to-business data sharing in the EU financial sector and beyond;
Clear and comprehensive EU rules for crypto-assets;
Mitigating risks of digital transformation by strict and common rules on digital operational resilience;
Implementing the principle 'same activity, same risks, same rules', also by better equipping supervisors.
 The DFS is accompanied by legislative proposals for: a regulation on a pilot regime for market infrastructures based on distributed ledger technology (the Pilot Regime), a regulation on markets in crypto-assets (MiCA) and a regulation on digital operational resilience (DORA) complemented by a directive (see respective fiches in this Train). 
 A few days before the adoption of the DFS, the European Parliament voted on a legislative initiative resolution on emerging risks in crypto-assets, pointing out regulatory and supervisory challenges in the area of financial services, institutions and markets (see specific fiche in Train ECON). 
 On 6 October 2020, Finance ministers exchanged views on the digital finance package presented by the Commission in September 2020. They pointed out their broad support for the package. References: 
European Parliament, Resolution of 17 May 2017 on FinTech: the influence of technology on the future of the financial sector 2016/2233(INI)  
European Parliament Legislative Observatory, FinTech: influence of technology on the future of the financial sector 2016/2243(INI))
European Commission, Communication from the Commission to the European Parliament, the Council, the European Economic and Social Committee and the Committee of The Regions on a Digital Finance Strategy for the EU, COM(2020) 591
European Commission, Commission Work Programme 2020 – A Union that strives for more, COM(2020) 37
European Commission, Communication on FinTech Action plan: For a more competitive and innovative European financial sector, COM(2018) 109
 Further reading: 
EPRS, Fintech (financial technology) and the European Union: State of play and outlook, Briefing, February 2019
EPRS, Financial technology (FinTech): Prospects and challenges for the EU, Briefing, March 2017
 Author: Issam Hallak, Members' Research Service, legislative-train@europarl.europa.eu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</si>
  <si>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The Action Plan identifies the current enforcement challenges and presents 22 actions: 
 INCREASING KNOWLEDGE AND AWARENESS OF SINGLE MARKET RULES 
 ACTION 1: Programme to provide more specific guidance tools for national authorities 
 ACTION 2: Improving access to information on rules and requirements for users 
 ACTION 3: Online platforms facilitating compliance of products 
 ACTION 4: Training and exchange of practice for national judges and practitioners 
 ACTION 5: Capacity building for national public administrations 
 ACTION 6: Building capacity of public procurement professionals and strengthening the cooperation between national bodies 
 IMPROVING THE  TRANSPOSITION, IMPLEMENTATION AND APPLICATION OF EU RULES 
 ACTION 7: Structured dialogue for better transposition of single market directives 
 ACTION 8: Implementation partnership for single market Regulations 
 MAKING THE BEST USE OF PREVENTIVE MECHANISMS 
 ACTION 9: Improving ex-ante assessments of restrictive regulation under the Proportionality Test Directive 
 ACTION 10: Streamlining the operation of the single market Transparency Directive 
 ACTION 11: Preventing new barriers to providing services in the single market 
 ACTION 12: Unlocking the full potential of the notification mechanism under the e-commerce Directive 
 DETECTING NON-COMPLIANCE  INSIDE THE  SINGLE  MARKET AND AT THE EXTERNAL BORDERS 
 ACTION 13: Rationalising single market IT systems and setting-up a platform for online enforcement (e-enforcement lab) 
 ACTION 14: Strengthening the fight against counterfeit and illegal products 
 ACTION 15: Strengthening enforcement in the agri-food chain 
 ACTION 16: Development of labelling and traceability systems 
 STRENGTHENING ENFORCEMENT ON THE GROUND 
 ACTION 17: EU Product Compliance Network 
 ACTION 18: Making SOLVIT the default tool for single market dispute resolution 
 IMPROVING HANDLING OF INFRINGEMENT CASES 
 ACTION 19: Better prioritisation of enforcement action 
 ACTION 20: Clarity and consistency in case handling 
 ACTION 21: Better use the EU Pilot system 
 ACTION 22: Systematic periodic package meetings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</si>
  <si>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In its Communication on Single Market Barriers, the Commission focuses on the 13 most often mentioned barriers to cross-border activity, following the key steps of the “journeys” that businesses and consumers make in the single market. These barriers are linked to five underlying root causes:- Regulatory choices at EU level and national level;- Implementation and enforcement of EU legislation;- Administrative capacity and practices;- General shortcomings in the business and consumer environment in Member States;- Other root causes not linked to public policy, such as different consumer preferences or languages. 
 The Commission proposes some key actions to strengthen the single market, mentioning a joint responsibility of the Member States, the European Parliament and the Commission itself. 
 The Member States and the European Parliament are invited to:- Swiftly adopt all single market, and e-government-relevant Multilateral Financial Framework proposals;- Swiftly adopt pending legislative proposals, which aim at tackling barriers identified in the Communication.In addition, Member States should:- Fulfil their legal duties and take their responsibility to address the root causes within their remit;- Direct enough resources to administrations key for implementing the single market;- Ensure the effectiveness of one stop shop with a view to assisting in particular SMEs (small and medium-sized enterprises). 
 On its part, the Commission:- Adopts the Long term enforcement and implementation action plan of single market rules to start addressing the barriers deriving from incorrect application and violations of European law;- Will report in one year on possible additional regulatory actions to address the other barriers;- Will collaborate with Member States to address the root causes of national barriers in the single market, including in terms of prevention. 
 There is great, untapped economic potential in the better functioning of the existing legal framework underpinning the single market. A recent update of the European Parliament's "Cost of non-Europe" study estimates that the benefits of removing the remaining barriers to a fully functioning single market for goods and services could amount to €713 billion by the end of 2029. Removing the obstacles analysed in the package, would make it easier for firms (especially SMEs) and consumers to benefit even more from the single market, making it easier and less costly to supply and purchase goods and services throughout the EU. 
 The Commission Staff Working Document “Business Journey on the single market: Practical Obstacles and Barriers” identifies regulatory choices by Member States and inadequate implementation of EU legislation as one of the root causes behind the creation of unnecessary or disproportionate barriers for business in the single market. Member States legislation and administrative practices often create barriers in the single market. Several existing principles toovercome these obstacles (e.g. mutual recognition, administrative simplification such as the points of single contact, etc.), while potentially formally transposed by Member States, often lack (full) implementation. One particular issue is when Member States “gold-plate” by adding an unjustified excess of norms, guidelines and procedures at either national, regional and local levels, creating additional burden for market operators that interferes with the expected policy goals to be achieved by underlying EU legislation. Another issue is the fact that national, and especially local, authorities struggle with the correct implementation of single market rules that result in different approaches in-between, and sometimes within, Member States, to the detriment of business and citizens alike.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</si>
  <si>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As defined by the European Commission, micro-, small and medium-sized businesses (SMEs) are enterprises that employ fewer than 250 persons and which have an annual turnover not exceeding €50 million, and/or an annual balance sheet total not exceeding €43 million. The EU counts 25 million SMEs, playing a key role in the Union’s economy: they represent 99 % of all businesses, employ around 100 million people (providing two-thirds of private-sector jobs), and represent around 56 % of the EU's gross domestic product. From traditional manufacturing companies to high tech start-ups, the population of SMEs is extremely diverse, covering a wide range of sectors and business models. Due to their size and limited resources, SMEs are often affected disproportionately by the costs of regulation compared to their bigger competitors. In addition, they generally face greater difficulties in accessing capital and expanding their activities to international markets. 
 As part of a wider industry package, the Commission put forward an SME strategy for a sustainable and digital Europe on 10 March 2020, whose stated objective is to make Europe the most attractive place to start a small business, make it grow and scale up. The strategy is based on three pillars: capacity-building and support for the transition to sustainability and digitalisation; reducing the regulatory burden and improving market access; and improving access to financing. 
 The updated industrial strategy released on 5 May 2021, takes into account the impacts of the coronavirus crisis and the specific situation of SMEs, although there is no formal update of the SME strategy.  
 As highlighted in the Annual Single Market Report 2021 released on 5 May 2021, during the coronavirus crisis SMEs have been hard hit by supply chain disruptions, employee absences and temporary shutdowns. In 2020, the number of European SMEs fell by -1.3 %, employment in SMEs by -1.7 % and SME value added by -7.6 %. Over 60 % of SMEs have reported a fall in turnover, and around 66 % have delayed investment decisions or downsized investments. It is unlikely that SME value added will return to 2019 levels by the end of 2021. This report also includes an overview of the state of implementation of the 33 actions put forward in the SME Strategy, and identifies 19 actions as on-going. 
 In its resolution of 16 December 2020, Parliament welcomed the SME strategy and called for the adoption of an SME action plan, setting clear objectives, milestones and timeline, and envisaging regular monitoring, reporting and evaluations. It asked the Commission to set ambitious and binding quantitative and qualitative EU targets for the reduction of administrative burdens, as soon as possible, after conducting an impact assessment, and in any case no later than June 2021. It requested the development of a binding test capable of assessing the costs and benefits for SMEs of all legislative proposals put forward by the Commission. Parliament also called for an update of the SME strategy, taking into account the impact of the coronavirus pandemic. 
 On 7 June 2021, Parliament held a joint debate on the 'State of the SMEs Union' and on efforts to reduce the administrative burden on SMEs, in the context of the recently updated Better Regulation agenda. 
 In their letter of intent of 15 September 2021 to European Parliament President David Maria Sassoli and Prime Minister Janez Janša , Ursula von der Leyen and Maroš Šefčovič announced that a legislative proposal to facilitate SMEs access to capital would be among the key new initiatives of the European Commission for 2022 (see dedicated fiche). 
 On 20 June, the Commission published the 2022 SMEs performance report. The report reviews how SMEs performed in 2020 and 2021, and how they are expected to perform in 2022. It also discusses their state of digitalisation and environmental sustainability. 
 Parliament held a debate on the State of the SMEs Union on 15 September 2022. 
 Annex 3 of the annual single market report 2023 published by the Commission on 31 January 2023 is a stocktaking of the implementation of the SME strategy. 
 An SME envoy was appointed by the Commission on 31 January 2024. However, he decided not to take up his post on 16 April 2024 as planned. The Commission President suspended the reopening of the selection procedures for the position of SME Envoy until after the European elections. On 11 April, in the context of its vote on the  discharge in respect of the implementation of the general budget of the EU for the financial year 2022, the European Parliament had asked the Commission to rescind his appointment and launch a truly transparent and open process for the selection of the EU SME Envoy.  
  References: 
Statement from the Commission Chief Spokesperson following Markus Pieper's announcement renouncing the post of SME envoy, 15 April 2024
European Parliament resolution of 11 April 2024 with observations forming an integral part of the decisions on discharge in respect of the implementation of the general budget of the European Union for the financial year 2022, Section III – Commission and executive agencies (2023/2129(DEC)) 
The European Commission appoints an EU SME Envoy, 31 January 2024
European Commission, 2022 SMEs performance report, 20 June 2023
European Commission, Annual Single Market Report 2023, SWD(2022)40, 31 January 2023
European Commission, Annual report on European SMEs, 30 June 2021
European Parliament, Plenary debate, 'State of SMEs Union', first part and second part, 7 June 2021
European Parliament, Resolution on a new strategy for European SMEs, P9_TA(2020)0359, 16 December 2020
European Commission, An SME Strategy for a sustainable and digital Europe, COM(2020)103, 10 March 2020
European Commission, Updating the 2020 New Industrial Strategy: Building a stronger Single Market for Europe’s recovery, COM(2021)350, 5 May 2021 
 Further reading: 
European Parliament, EPRS, State of the SMEs Union, At a Glance, June 2021
 Author: Guillaume Ragonnaud, Members' Research Service, legislative-train@europarl.europa.eu</t>
  </si>
  <si>
    <t>The Communication on a New Industrial Policy for Europe, published in March 2020, announced an Action Plan on synergies between civil, defence and space industries, to improve the use of resources and technologies, and create economies of scale in a particularly challenging context for defence and space industries. The Action Plan was also announced in the letter of intent, which accompanied President von der Leyen's State of the Union speech of September 2020, and was included in the Commission's 2021 work programme. 
 The Action Plan (the 'Three-Point Belt Plan') was presented on 22 February 2021. Its stated purpose is to enhance complementarity between EU programmes and instruments (‘synergies’), to ensure that EU funding for research and development (including on defence and space) brings economic and technological benefits to citizens ('spin-offs') and to facilitate the use of civil industry research results and civil-driven innovation in EU defence cooperation projects ('spin-ins'). 
 The Action Plan announces a set of actions that aim to: 
Promote a capability-driven approach in the EU security sector.
Improve coordination of EU programmes and instruments (such as Horizon Europe, Digital Europe, Connecting Europe Facility, the Internal Security Fund, the European Defence Fund or the Space Programme).
Develop specific actions towards start-ups, small and medium sized enterprises (SMEs), and research and technology organizations (RTOs), e.g. inform them about funding opportunities.
Develop technology roadmaps to boost innovation in critical technologies and foster cross-border cooperation. The roadmaps will be based on biennial reports produced by a new 'Observatory for Critical Technologies' within the Commission. As highlighted in the updated new Industrial Strategy, the Observatory will help to identify the EU’s current technological dependencies, and risks of future ones. Furthermore, the 'transition pathways' aimed at accompanying the green and digital transition for the key EU industrial ecosystems, announced in the updated new Industrial Strategy, will take into account the roadmaps developed under this Action Plan.
Promote the development of new hybrid civil/defence standards and enhance the use of existing ones.
Support new technologies and dual-use innovation through an ‘innovation incubator’ launched together with the European Innovation Council and through the promotion of cross-border defence innovation networks.
Strengthen synergies between the work of the new Cybersecurity Competence Centre, the European Defence Fund and the Space Programme on cybersecurity and cyber defence.
Support disruptive technologies through innovative forms of funding.
Support the development of critical technologies, through the launch of three flagship projects:
on EU drone technologies
on EU space-based global secure communications system. In their letter of intent to European Parliament President David Maria Sassoli and Prime Minister Janez Janša (Slovenia was holding the six-month presidency of the Council of the EU, between July and December 2021), Ursula von der Leyen and Maroš Šefčovič announced that a legislative proposal on building an EU space-based global secure communication system would be among the key new initiatives of the European Commission for 2022. The proposal for a Regulation establishing the Union Secure Connectivity Programme for the period 2023-2027 was adopted by the Commission on 15 February 2022 (see dedicated carriage).
on an EU strategy for Space Traffic Management. A call for evidence on this topic was open between 22 October and 19 November 2021. The Commission adopted on 15 February 2022 a Joint Communication on an EU approach on Space Traffic Management.Other flagships could follow, based on the technology roadmaps
 In their letter of intent of 15 September 2021 to European Parliament President David Maria Sassoli and Prime Minister Janez Janša, Ursula von der Leyen and Maroš Šefčovič announced that a roadmap on security and defence technologies would be among the key new initiatives of the European Commission for 2022. It was adopted by the Commission on 15 February 2022. 
   References: 
European Commission and High Representative of the Union for Foreign Affairs and Security Policy, An EU Approach for Space Traffic Management, JOIN(2022)4,15 February 2022
European Commission, Proposal for a Regulation establishing the Union Secure Connectivity Programme for the period 2023-2027, COM(2022)57, 15 February 2022
European Commission, Roadmap on critical technologies for security and defence, COM(2022)61, 15 February 2022.
European Commission, Commission work programme 2022 - Making Europe stronger together, COM(2021)645, 19 October 2021
European Commission, Updating the 2020 New Industrial Strategy: Building a stronger Single Market for Europe’s recovery, COM(2021)350, 5 May 2021
European Commission, Action Plan on Synergies between Civil, Defence, and Space Industries, COM(2021)70, 22 February 2021.
European Commission, A New Industrial Strategy for Europe, COM(2020)102, 10 March 2020
 Author: Guillaume Ragonnaud, Members' Research Service, legislative-train@europarl.europa.eu</t>
  </si>
  <si>
    <t>On 16 September 2020, the European Commission announced in the letter of intent, which accompanied President von der Leyen's State of the Union speech, its intention to achieve a digital Europe and to strengthen Europe's digital sovereignty by 2030. On 19 October 2020 the Commission included the digital decade initiative under its new initiatives foreseen in its work programme for 2021. The roadmap was open for feedback for 3 weeks from 10 February 2021 to the 09 March 2021. 
 As part of these goals, it has already put forward a recommendation to boost investment in very high-capacity broadband connectivity infrastructure, including 5G. In addition, it has proposed a follow up regulation to the one already launched in 2018 for the European High Performance Computing Joint Undertaking, with an investment of 8 billion euros in the next generation of supercomputers.  
 The European Commission adopted the digital decade proposal on 9 March 2021. The roadmap sets a number of targets under the digital compass proposal for the EU to achieve the EU digital transformation by 2030. They cover four dimensions and a number of targets, among others: 
Digital infrastructures and capacity: All European households will be covered by a Gigabit network, with all populated areas covered by 5G by 2030. Also by 2025, Europe will have its first computer with quantum acceleration paving the way for Europe to be at the cutting edge of quantum capabilities by 2030. Other targets in this dimension include to deploy 10 000 climate neutral highly secure edge nodes and to produce cutting-edge and sustainable semiconductors.
Digital education and skills : there will be 20 million employed ICT specialists in the EU, with convergence between women and men, by 2030. 
Digital transformation of business: 75% of European enterprises have taken up cloud computing services, big data and artificial intelligence. More than 90% of European SMEs reach at least a basic level of digital intensity and putting the right investing tools to double the number of unicorn in Europe by 2030.
Digital government: 100% online provision of key public services available for European citizens and businesses, 100% of European citizens have access to medical records (e-records) and 80% of citizens will use a digital ID solution by 2030.
 It also includes a proposal for a Charter of Digital Principles at the service of people to set the European standard for ethical and fundamental values and human rights in the digital space. 
 Finally enhancing cybersecurity, such as in remote healthcare and identity protection are important aspects in the action plan, as well as goals toward a cleaner environment, including use of recycled electronic waste and individualized energy production. By 2030 international digital partnerships mainly in research and innovation projects should result in greater opportunities for European companies, including increased digital trade and a convergence with EU regulatory norms and standards.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At the Parliament the file was assigned to the Industry, Research and Energy Committee (ITRE). 
 On 15 September 2021 during the State of the Union speech, the Commission's president announced a robust governance framework to reach the digital targets in the form of a Path to the digital decade policy programme to achieve the digital transformation digital compass targets by 2030 (see related wagon). 
 On 26 January 2022 the Commission proposed the declaration on digital rights and principles for a human-centred digital transformation. The aim of the declaration is to safeguard the Union values and rights and freedoms of individuals. The declaration in a form of a joint solemn declaration was signed by the European Parliament, the Council, and the Commission on 15 December 2022. It is accompanied by a communication, which defines the future steps for monitoring the measures and implementing the declaration in practice (see related wagon).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provided a comprehensive look at progress towards achieving the digital targets by 2030. EU Member States had to submit their national strategic roadmaps to the European Commission by 9 October 2023. 
 The second report on the State of the Digital Decade was published in July 2024. It includes for the first time an assessment of the national roadmaps. References: 
EP Legislative Observatory, Procedure file on 2030 Digital Compass: the European way for the Digital Decade, 2021/0293(COD)
European Commission, Implementing decision setting out key performance indicators to measure the progress towards the digital targets established by Article 4(1) of Decision (EU) 2022/2481 of the European Parliament and of the Council, C(2023) 4288
European Commission, Guidance to the Member States on the preparation of the national Digital Decade strategic roadmaps, C(2023) 4025
European Commission, Work Programme 2021, COM(2020) 690
European Commission, State of the Union Address by President von der Leyen at the European Parliament Plenary, 16 September 2020
European Commission, Letter of Intent to President David Maria Sassoli and to Chancellor Angela Merkel, 16 September 2020
European Commission, 2030 Digital Compass: the European way for the Digital Decade, COM(2021)118
European Commission: Declaration on European Digital Rights and Principles, COM(2022)28 
 Further reading: 
European Parliament, EPRS, The EU digital decade: A new set of digital targets for 2030, Briefing, September 2021
European Parliament, EPRS, European declaration on digital rights and principles, Briefing, June 2022
 Author: Maria del Mar Negreiro Achiaga, Members' Research Service, legislative-train@europarl.europa.eu</t>
  </si>
  <si>
    <t>On 16 September 2020, President von der Leyen announced in her State of the Union speech a new initiative on digital levy tax. 
 On 19 October 2020, the European Commission published its work programme for 2021. In the annexes accompanying the work programme, the Commission announces a legislative proposal on digital levy and a proposal for digital levy as own resource. 
 In parallel, OECD negotiations to address tax challenges arising from digitalisation were ongoing. The G20 Finance Ministers approved on 10 July 2021 a technical agreement negotiated by the OECD on a more stable and fairer international tax architecture. On 12 July 2021, the European Commission therefore announced that its work on its digital levy proposal will be put on hold, to support the finalisation of the agreement on international tax reform approved by the G20 Finance Ministers. 
 On 8 October 2021, more than 130 countries that are members of the OECD/G20 Inclusive Framework on Base Erosion and Profit Shifting agreed on a reform of the international tax framework: a two-pillar solution to tackle tax avoidance. However, on pillar I, the technical aspects of the multilateral convention still needed to be agreed.  
 On 22 December 2021 the European Commission made a proposal for Directive on ensuring a global minimum level of taxation for multinational groups in the Union (transposing the content of the so called “pillar II” into EU law): this Directive aims at establishing a minimum level of effective corporate taxation of large multinational groups and large-scale purely domestic groups operating in the Single Market, which are consistent with the agreement reached by the IF on 8 October 2021, and follow closely the OECD Model Rules agreed by the IF and published on 20 December 2021. On Thursday, 15 December 2022, the Council adopted this directive, which was published in the Official Journal on 22 December 2022 and entered into force the next day.'(See separate carriage on "Minimum effective taxation" under the priority Economy that works for people).  
 The Commission has announced to put forward a legislative proposal on the reallocation of taxing rights in 2022 (pillar I), once the technical aspects of the multilateral convention are agreed. This proposal will complement the Commission proposal of 22 December 2021 and it is this part that is linked to the introduction of a new category of own resources of the EU: already on 22 December 2021, the Commission has put forward a proposal COM(2021) 570 to amend the Own Resources Decision so that the following revenue would be allocated to the EU budget: 15% of the share of the residual profits from multinationals that would be re-allocated to EU Member States under the OECD/G20 agreement on a re-allocation of taxing rights (pillar I). 
 However, the finalisation of the OECD agreement related to Pillar I is still pending. Therefore, in the conclusions it adopted in December 2022, the European Council asks the European Commission to present, if necessary, a proposal by the end of 2023 in the event of no agreement being reached at the OECD on Pillar I. Within the OECD, under Pillar One, technical work is still ongoing with the aim to finalise a new Multilateral Convention by mid-2023, for entry into force in 2024. 
  References: 
 European Commission, Taxation: Historic global agreement to ensure fairer taxation of multinational enterprises, 10 July 2021
European Commission, Letter of Intent to President David Maria Sassoli and to Chancellor Angela Merkel, September 2020
European Commission, Work Programme 2021, 19 October 2020
International community renews commitment to address tax challenges from digitalisation of the economy - OECD
Legislative Observatory of the European Parliament, Minimum level of taxation for multinational groups, 2021/0433(CNS) 
Commission proposal of 22 December 2021 for a Directive on ensuring a global minimum level of taxation for multinational groups in the Union, COM(2021) 823 final.
Commission proposal for a Council Decision amending Decision (EU, Euratom) 2020/2053 on the system of own resources of the European Union, 22 December 2021, COM(2021) 570 final.
European Parliament legislative resolution of 19 May 2022 on the proposal for a Council directive on ensuring a global minimum level of taxation for multinational groups in the Union (COM(2021)0823 – C9-0040/2022 – 2021/0433(CNS))
European Council conclusions of 15 December 2022
Council Directive (EU) 2022/2523 of 14 December 2022 on ensuring a global minimum level of taxation for multinational enterprise groups and large-scale domestic groups in the Union
 Author: Karoline Kowald, Members' Research Service, legislative-train@europarl.europa.eu</t>
  </si>
  <si>
    <t>On 16 September 2020, in their letter of intent to European Parliament President David Maria Sassoli and Chancellor Angela Merkel, Ursula von der Leyen and Maroš Šefčovič announced that a review of competition policy would be among the key initiatives of the European Commission for 2021. 
 On 15 September 2021, in their letter of intent to European Parliament President David Maria Sassoli and Prime Minister Janez Janša, Ursula von der Leyen and Maroš Šefčovič announced that the review of competition policy ("fit for new challenges") would be among the key new initiatives of the European Commission for 2022. 
 On 18 November 2021, the Commission published a communication on a competition policy fit for new challenges, detailing the state of play of the on-going review of competition policy tools, which aims to ensure that competition instruments are still fit for purpose. The communication lists 27 initiatives, detailed (with milestones) in a dedicated annex. The initiatives concern antitrust/mergers (e.g. the Commission will update the 1997 Market Definition Notice by Q1 2023) and state aid (e.g. the criteria for the analysis of the compatibility with the internal market of State aid to promote the execution of Important Projects of Common European Interest (IPCEI) were reviewed in December 2021). 
 On 19 November 2021 the Commission launched a public consultation on the revision of the guidelines on state aid for broadband networks. It ended on 11 February 2022. The Commission adopted the revised 'broadband guidelines' on 12 December 2022. 
 On 6 May 2022, the Commission launched a public consultation on a draft revised Merger Implementing Regulation and a draft revised Notice on Simplified Procedure. It ended on 3rd June. From 5 to 19 October 2022, the Commission organised a short targeted additional public consultation on a proposed modification to Article 9 of the Implementing Regulation. The final versions of the revised Merger Implementing Regulation and the Notice on Simplified Procedure were expected in Q2 2022 in the Commission work programme. A package including the revised implementing Regulation, the notice on simplified procedure and a Communication on the transmission of documents was adopted on 20 April 2023, and entered into force on 1st September 2023.  
 On 10 May 2022, the Commission adopted the new Vertical Block Exemption Regulation (‘VBER') accompanied by the new guidelines on vertical restraints. The revised rules aim to provide companies with simpler, clearer and up-to-date rules and guidance. The new rules will help them to assess the compatibility of their supply and distribution agreements with EU competition rules in a business environment reshaped by the growth of e-commerce and online sales. The revised VBER and Vertical Guidelines entered into force on 1st June 2022. 
 On 19 January 2022, the Commission launched a call for evidence on the revision of the notice on market definition. It ended on 16 February 2022. The Commission launched on 8 November 2022 a public consultation inviting all interested parties to comment on the draft revised market definition notice. It ended on 13 January 2023. The Commission explained that it was planning to have the new market definition notice in place in Q3 2023. The updated notice was published on 8 February 2024.  
 Furthermore, the Commission has put forward two proposals for new competition instruments, aiming at addressing the distorsive effects of foreign subsidies in the single market ('foreign subsidies regulation', or FSR) and at setting ex ante rules applicable to large digital platforms acting as gatekeepers to ensure contestable and fair digital markets ('digital markets act' or DMA). Political agreement between the co-legislators were reached on 30 June 2022 for the FSR and on 25 March 2022 for the DMA (see dedicated carriages). 
  References: 
Revised Market Definition Notice, 8 February 2024
Commission Implementing Regulation (EU) 2023/914 of 20 April 2023 implementing Council Regulation (EC) No 139/2004 on the control of concentrations between undertakings and repealing Commission Regulation (EC) No 802/2004
Commission Notice on a simplified treatment for certain concentrations under Council Regulation (EC) No 139/2004 on the control of concentrations between undertakings 2023/C 160/01
Communication from the Commission, Commission notice, Guidelines on vertical restraints, C/2022/4238, 30 June 2022
Commission Regulation (EU) 2022/720 of 10 May 2022 on the application of Article 101(3) of the Treaty on the Functioning of the European Union to categories of vertical agreements and concerted practices, C/2022/3015, 10 May 2022
European Commission, Timeline for State aid policy reviews 2020-2024
European Commission, Criteria for the analysis of the compatibility with the internal market of State aid to promote the execution of important projects of common European interest, 2021/C 528/02, 30 December 2021
European Commission, A competition policy fit for new challenges, COM(2021)713, 18 November 2021
Ursula von der Leyen and Maroš Šefčovič, State of the Union 2021 - Letter of intent to President David Maria Sassoli and Prime Minister Janez Janša, 15 September 2021
Ursula von der Leyen and Maroš Šefčovič, Letter of Intent to President David Maria Sassoli and to Chancellor Angela Merkel, 16 September 2020
 Author: Guillaume Ragonnaud, Members' Research Service, legislative-train@europarl.europa.eu</t>
  </si>
  <si>
    <t>On 23 January 2020, the European Commission published an evaluation of the Regulation 80/2009 on the Code of Conduct for computerised reservation systems. A computerised reservation system (CRS) is defined in the Regulation 80/2009 as 'a computerised system containing information about, inter alia, schedules, availability and fares, of more than one air carrier, with or without facilities to make reservations or issue tickets, to the extent that some or all of these services are made available to subscribers'. In the evaluation of the Regulation 80/2009, the Commission found that recent developments (such as the increase of internet use and and the growth of alternative distribution channels) may require some changes in the regulation.  
 On 19 October 2020, the European Commission published its work programme for 2021. In the annexes accompanying the work programme, the Commission announces a revision of the Regulation 80/2009 of the European Parliament and the Council of 14 January 2009 on a Code of Conduct for computerised reservation systems. In the Action Plan of the Sustainable and Smart Mobility Strategy, published on 9 December 2020, the Commission announced this revision for 2021-2022. References: 
European Commission, Staff Working Document on Evaluation of the Regulation 80/2009 of the European Parliament and the Council of 14 January 2009 on a Code of Conduct for computerised reservation systems, SWD(2020) 9
European Commission, 2021 Commission Work Programme, dedicated website
European Commission, Annex to the Sustainable and Smart Mobility Strategy, COM(2020) 789
 Author: Jaan Soone, Members' Research Service, legislative-train@europarl.europa.eu</t>
  </si>
  <si>
    <t>In its adjusted work programme for 2020, under the second priority 'A Europe fit for the digital age', the Commission confirmed its commitment to table a new action plan on fintech by the end of the year. Among other things, the action plan would include a strategy on an integrated EU payments market. 
 On 24 September 2020, the European Commission adopted a package of measures on digital finance, including a communication on a renewed strategy for modern and safe retail payments. 
 The retail payments strategy for the EU aims to further develop the European payments market and lessening Europe’s dependency on big global players in this area by reaping the benefits from innovation and the opportunities that come with digitisation. The strategy focuses on  four key pillars, which are closely interlinked: 
increasingly digital and instant payment solutions with pan-European reach;
innovative and competitive retail payments markets;
efficient and interoperable retail payment systems and other support infrastructures; and
efficient international payments, including remittances.
 While making instant payments and EU-wide payment solutions more accessible and cost effective for citizens and businesses across Europe, consumer protection and safe payment solutions remain at the centre of this strategy. 
 On 22 March 2021 Council adopted conclusions on the retail payments strategy that was presented by the European Commission in September 2020. 
 In its work programme for 2022, under the third priority 'An economy that works for people', the Commission announced the adoption of an initiatives on instant payments by the second quarter of the year. On 26 October 2022, the European Commission has put forward a legislative proposal on instant credit transfers in euro (also known as "instant payments"). The file will follow the co-decision procedure (see Train 3). 
 On 28 June 2023, the Commission published a proposal for revised rules in electronic payments. The revised rules are aimed to further improve consumer protection and competition in electronic payments. 
 The Commission proposed to amend and modernise the current Payment Services Directive (PSD2) which will become PSD3 and establish, in addition, a Payment Services Regulation (PSR). 
 The Commission has also put forward a legislative proposal for a framework for financial data access, establishing clear rights and obligations to manage customer data sharing in the financial sector beyond payment accounts.  
 The three above mentioned files will follow the co-decision procedure (see Train 3). 
  References: 
European Parliament Legislative Observatory, Procedural file on Payment services in the internal market, 2023/0210COD).
European Parliament Legislative Observatory, Procedural file on Framework for Financial Data Access, 2023/0205(COD).
European Commission, Proposal for a Regulation on payment services in the internal market (PSR), COM(2023)367. 
European Commission, Proposal for a Directive on payment services and electronic money services in the internal market (PSD3), COM(2023)366.
European Commission, Proposal for a Regulation on a framework for financial data access, COM(2023)360. 
European Commission, Communication from the Commission to the European Parliament, the Council, the European Economic and Social Committee and the Committee of the Regions on a Retail Payments Strategy for the EU, COM(2020) 592
Council of the EU, Council conclusions on the Commission Communication on a ‘Retail Payments Strategy for the European Union, ST 7225/21.
 Author: Stefano Spinaci, Members' Research Service, legislative-train@europarl.europa.eu</t>
  </si>
  <si>
    <t>The European Commission has announced the intention to present a proposal on facilitating multimodal digital mobility services, such as route-planners or ticket vendors that help to compare travel options. The proposal was mentioned in the letter of intent by Commission President Ursula von der Leyen on 15 September 2021. 
 The Commission organised a public consultation from 1 December 2021 to 23 February 2022 on multimodal digital mobility services. In the Commission Work Programme 2022, this legislative proposal was announced for the fourth quarter of 2022. In the Commission Work Programme 2023, a proposal on mobility data space was foreseen for the second quarter of 2023. 
 On 29 November 2023, the Commission tabled the revision of Delegated Regulation on EU-wide multimodal travel information service (MMTIS), as part of the Passenger Mobility Package. 
  References: 
European Commission, Passenger Mobility Package, 29 November 2023
European Commission, ANNEX to the Communication Sustainable and Smart Mobility Strategy – putting European transport on track for the future, COM(2020) 789 final
European Commission, State of the Union 2021, dedicated website 
Public consultation on Multimodal digital mobility services
European Commission, 2022 Commission Work Programme, dedicated website
European Commission, 2023 Commission Work Programme, dedicated website
 Author: Jaan Soone, Members' Research Service, legislative-train@europarl.europa.eu</t>
  </si>
  <si>
    <t xml:space="preserve">On 14 September 2022, European Commission President Ursula von der Leyen announced in her 'Letter of Intent' a number of proposals for the year ahead that stem from the Conference on the future of Europe conclusions. One of them is a new initiative on the screening and registration of asbestos in buildings. On 18 October 2022, the Commission confirmed in its work programme for 2023 that it would put forward a proposal on asbestos screening, registering and monitoring. This will help ensure that all Member States increase their ambition to monitor, screen and tackle this dangerous substance, notably with accessible digital asbestos registries. 
 This (future) proposal is in line with European Parliament's legislative own-initiative resolution (INL) of 19 October 2021 with recommendations to the Commission on protecting workers from asbestos (see separate fiche). The Commission put forward on 28 September 2022 another proposal following this own-initiative resolution: a proposal for a directive revising the 2009 directive (2009/148/EC) on the protection of workers from the risks related to exposure to asbestos at work (see separate fiche). 
 A public consultation was opened in November 2022 (till 8 February 2023). A call for evidence for an impact assessment was launched on the same day. The Commission seeks to gather input from a broad range of stakeholders, including: owners of buildings, tenants; national (regional, local) authorities; construction companies and associations, equipment manufacturers; construction workers; non-governmental organisations representing civil society; EU and national consumer associations; associations representing industry, businesses and professionals; businesses, including SMEs; social partners; academic experts. 
 The proposal for a directive was expected to be put forward by the Commission during the second quarter 2023 (planned for June 2023). This has been postponed. 
European Commission, State of the Union 2022  letter of intent
European Commission, Commission work programme 2023 'A Union standing firm and united', COM(2022) 548  final
European Parliament resolution of 20 October 2021 with recommendations to the Commission on protecting workers from asbestos (2019/2182(INL))
European Commission, public consultation and call for evidence
 Author: Laurence Amand-Eeckhout, legislative-train@europarl.europa.eu 
  </t>
  </si>
  <si>
    <t>In its work programme for 2023, adopted on 18 October 2022, the Commission announced that on the occasion of the 30th anniversary of the single market, it would publish a Communication highlighting the benefits and implementation gaps, and future priorities for the single market to continue to play a key role in the EU's open strategic autonomy. 
 A conference on the 30th anniversary of the Single Market organised by the Commission and the Czech Presidency took place on 7 December 2022 in Prague. 
 In Parliament, the Committee for Internal Market (IMCO) organised a public hearing on the 30th anniversary of the single market, which took place on 26 October 2022. Furthermore, IMCO debated on 29 November 2022 a draft motion for a resolution entitled '30th anniversary of the single market: celebrating achievements and looking towards future developments'. The draft motion for a resolution was adopted on 12 December 2022, with 34 votes in favour and 5 against. 
 The final resolution was adopted in Plenary on 18 January 2023. It recalls the unaltered importance of the single market as the engine of European integration and backbone of its economy, and the current challenges it is facing, such as those stemming from geopolitical challenges and their impact on the economy and trade or those linked to climate changes. It urges the Commission to address unjustified barriers hampering the realisation of the single market's full potential. The draft motion for a resolution also calls on renewing the promise of the single market by updating it. Furthermore, it asks the Commission and the Member States to renew their commitment to the single market around a new 'agenda for action towards 2030 and beyond'. 
 A ceremony on the 30th anniversary of the single market took place during the same Plenary.  
 On 16 March 2023, the Commission adopted a Communication on the single market at 30. The Commission stresses that the single market must continue to adapt to new challenges. It highlights that a collective effort is needed to maintain it, deepen it, harness its full potential, preserve a level playing field both internally and globally, and ensure it supports the EU’s long-term competitiveness and productivity. 
 The Communication identifies two key areas for further action: 
enforcing existing single market rules and removing Member State-level barriers, particularly to the cross-border provision of services, and in the industrial ecosystems with the greatest economic integration potential (retail, construction, tourism, business services and renewable energy sector). Removing Member State-level barriers to the single market for goods and services could add €713 billion to the economy by the end of 2029.
continuing to promote the green and digital dimensions of the single market as a source of innovation, growth and competitiveness.
 It calls on leaders, governments, lawmakers and social partners to take this year’s celebration as an opportunity to redouble efforts to keep the single market delivering, and delivering better.  
 In Council, ministers discussed the communication during the Competitiveness Council of 22-23 May 2023.  References: 
European Commission, The Single Market at 30, COM(2023)162, 16 March 2023
European Commission, 2023 Annual Single Market Report, 31 January 2023
Single Market Scoreboard
European Parliament, Resolution of 18 January 2023 on the 30th anniversary of the single market: celebrating achievements and looking towards future developments, 18 January 2023. 
IMCO, Draft motion for a resolution on the 30th anniversary of the single market.
European Commission, Commission work programme 2023 - A Union standing firm and united, COM(2022) 548, 18 October 2022.
 Further reading:  
European Parliament, EPRS, G. Ragonnaud, Thirtieth anniversary of the single market (1993-2023), 11 January 2023
European Parliament, EPRS, G. Sabbati, Infographic on 30 years of the European single market, 13 January 2023
European Commission, Single Market Economy Papers, 30 years of single market – taking stock and looking ahead, 21 December 2022.
European Commission webpage on the 30th anniversary of the single market
 Author: Guillaume Ragonnaud, Members' Research Service, legislative-train@europarl.europa.eu</t>
  </si>
  <si>
    <t>The European Commission announced in  its 2023 work programme that it would present in Q2 of 2023 a non-legislative initiative on virtual worlds, such as metaverses (with the focus on the human component). The Commission has launched also a Virtual and Augmented Reality Industrial Coalition to connect the policymakers with stakeholders from crucial metaverse technologies. 
 On 11 July 2023, the Commission published a communication 'An EU initiative on Web 4.0 and virtual worlds: a head start in the next technological transition’, accompanied by a staff working document on the same topic. The communications sets out a strategy on Web 4.0 and virtual worlds and proposes concrete actions that the Commission will take in the coming years to support these worlds. The communication is structured around four pillars: 
empowering people and reinforcing skills;
supporting businesses active in this field;
supporting societal progress and virtual public services ;
supporting the openness of virtual worlds.
 The Parliament has begun considering the implications of virtual worlds. The Committee on Legal Affairs (JURI) and the Committee on the Internal Market and Consumer Protection (IMCO) prepared own-initiative reports on virtual worlds.  JURI report (rapporteurs Axel Voss (EPP, DE) and Iban García del Blanco (S&amp;D, ES)) focuses more on civil, company, commercial and intellectual property law issues and IMCO report (rapporteur: Pablo Arias Echeverría (EPP, ES) on internal market issues. Both committees submitted to the Parliament motions for resolution, which were adopted in plenary on 17 January 2024 (resolution prepared by IMCO was adopted with 484 votes in favour, 45 against and 98 abstentions and resolution prepared by JURI with 491 votes in favour, 106 against, 35 abstentions). 
 The Parliament welcomed in these resolutions the Commission communication on Web 4.0 and virtual worlds. Members believed that the virtual worlds should be based on European values and principles, be sustainable and human-centred. They should respect the following principle: 'what is illegal offline should be illegal online'. Companies developing virtual worlds should be able to compete in a level playing field that promotes the expansion of European small and medium-sized enterprises and the emergence of competitive European companies. 
 The Parliament asked the European Commission to regularly evaluate current rules, and, if necessary, present legislative proposals. The Parliament already noticed some regulatory issues such as the possibly insufficient protection of people who buy NFTs on secondary markets and users not being fully aware of what the ownership of virtual land really means. The Parliament also raised a question weather avatars need a specific legal status. Members also called on the Commission to develop guidelines and best practices, in cooperation with various stakeholders.  
 Moreover, Members called the EU to play a leading role in the development of virtual worlds and pay attention also to various risks of virtual worlds (such as addiction, cyber sickness and cyber violence), in particular when involving minors. There is also a need to put in place effective educational measures, so that people know how to navigate in these worlds. 
 In the follow-up to the Parliament resolutions, the European Commission said that it believes 'the EU already has a strong regulatory framework in place, the provisions of which also cover virtual worlds'. However, it agreed with the need of regular evaluations. For example, in the framework of checking the fitness of EU consumer law on digital fairness, the Commission will examine if consumer protection rules need to be changed. 
  References: 
EP Legislative Observatory, Procedure file on virtual worlds: opportunities, risks and policy implications for the Single Market, 2022/2198(INI) 
EP Legislative Observatory, Procedure file on policy implications of the development of virtual worlds – civil, company, commercial and intellectual property law issues, 2023/2062(INI)
European Commission, Commission work programme 2023 - A Union standing firm and united, COM(2022)548, 18 October 2022
European Commission, Communication on An EU initiative on Web 4.0 and virtual worlds, COM(2023) 442
European Commission, Staff Working Document on An EU initiative on Web 4.0 and virtual worlds, SWD(2023) 250
European Commission, The Virtual and Augmented Reality Industrial Coalition, website
European Economic and Social Committee, Initiative on virtual worlds, such as the metaverse, 27 April 2023
European Parliament, Virtual worlds: the next digital transition must align with EU values, Press release, 28 November 2023
European Parliament, MEPs warn about legal challenges of the virtual worlds, Press release, 11 December 2023
Agence Europe, MEPs call for an assessment of rules governing virtual worlds and, “if necessary”, their revision, Press release, 17 January 2024
 Further reading: 
European Parliament, EPRS, Metaverse: Opportunities, risks and policy implications, Briefing, June 2022
European Parliament, EPRS, Virtual worlds (metaverses), At a glance, July 2023
European Parliament, EPRS, Protecting children in virtual worlds (the metaverse), At the glance, April 2024
 Author: Maria Niestadt, Members' Research Service, legislative-train@europarl.europa.eu</t>
  </si>
  <si>
    <t>The European Commission announced a legislative initiative on a new Radio Spectrum Policy Programme (RSPP 2.0) in its Commission work programme 2023. The RSPP 2.0 legislative initiative was expected in Q3/2023. 
 Article 4(4) of the European Electronic Communication Code gives the European Commission the option to prepare a multiannual Radio Spectrum Policy Programme (RSPP), which would then be adopted as a decision for the European Parliament and the Council. 
 The RSPP aims to set long-term strategic aspects of radio spectrum management for a specific period of time as well as to ensure a harmonization of the use of radio spectrum. 
 The first RSPP, covering the period 2012–2015, obliged EU Member States to award the 800 MHz band by the end of 2012 (with possible derogations) and also defined several targets for the 900 MHz, 1800 MHz, 2 GHz, 2.6 GHz and 3.4–3.8 GHz bands. 
 No new RSPP was prepared after 2015. At present, the Radio Spectrum Policy Group - assembling national spectrum experts - adopted its final opinion on the next RSPP on 16 June 2021 recommending that spectrum strategies should focus on: 
promotion of spectrum sharing;
better harmonization of spectrum bands; and
continuous development of technologies relying on the use of spectrum.
 References: 
European Commission, Commission Work Programme 2023, COM(2022) 548
Directive (EU) 2018/1972 of 11 December 2018 establishing the European Electronic Communications Code
Decision 243/2012/EU of 14 March 2012 establishing a multiannual radio spectrum policy programme
Radio Spectrum Policy Group, Opinion on a Radio Spectrum Policy Programme, RSPG21-033
 Author: Stefano De Luca, Members' Research Service, legislative-train@europarl.europa.eu</t>
  </si>
  <si>
    <t>According to its 2023 work programme the Commission intended to table a proposal for EU regulatory framework for hyperloop in the third quarter of 2023.  
 In the sustainable and smart mobility strategy adopted in December 2020, the Commission stated that proactively shaping mobility by developing and validating new technologies and services is key to staying ahead of the curve, and it will seek to put in place favourable conditions for the development of new technologies and services, including the hyperloop, and all necessary legislative tools. 
  References:  
European Commission, Commission work programme 2023, October 2022
European Commission, Sustainable and Smart Mobility Strategy, December 2020
 Author: Jaan Soone, Members' Research Service, legislative-train@europarl.europa.eu</t>
  </si>
  <si>
    <t>European industry is key when it comes to make Europe the first climate-neutral continent by 2050. Faced with massive support packages adopted by other third countries, the Commission presented on 1st February 2023 a ‘Green Deal industrial plan for the net-zero age’. The plan sets out a European approach to boost the EU’s net-zero industry. It has four thematic pillars: 
 1) Measures to improve the competitiveness of the EU’s net-zero industry 
 The Commission tabled on 14 March 2023 the following three legislative proposals: 
 i) A ‘net-zero industry act’, to simplify the regulatory framework for production of key technologies (batteries, wind turbines, heat pumps, solar panels, etc.), set up targets for EU industrial capacity by 2030, fast track permitting processes, promote the development of European standards for key technologies and encourage public authorities to buy more clean technologies through public procurement. 
 ii) A ‘critical raw materials act’, to improve the security of supply for the raw materials needed to ensure the net-zero transition.  
 iii) A reform of the electricity market design, to make the market more resilient, reduce the impact of gas prices on electricity bills and support the energy transition.  
 Political agreement between the Parliament and Council was found for the three files (see dedicated carriages). 
 2) Measures to increase and speed-up access to national/EU public funding, and private funding 
 The Commission announced that it intended to give Member States more flexibility under EU competition policy to grant state aid for certain sectors and on a temporary basis (until end of 2025). The Temporary Crisis Framework would be transformed into a Temporary Crisis and Transition Framework for State aid. The new framework would simplify the granting of state aid for renewable energy deployments and decarbonisation of industrial processes, give Member States the possibility of granting higher aid for production of strategic net-zero technologies to match the aid received by competitors located in third countries. The notification thresholds for state aid in these fields would be increased. The new Temporary Crisis and Transition Framework was adopted on 9 March 2023. On the same day, the Commission endorsed an amendment to the General Block Exemption Rules, giving Member States more flexibility to design and directly implement support measures in key sectors for the net-zero industry, without the Commission's former approval. 
 The Commission also announced that the procedure for approval of IPCEIs would be further streamlined and simplified. 
 3) Measures to develop a suitably skilled workforce for the net-zero industry 
 The Commission announced that it would for example monitor supply and demand in skills and jobs in the net-zero industry, develop specific skills partnerships to identify upskilling and reskilling needs (for renewable energy, heat pumps, or energy efficiency), and set-up ‘net-zero academies’ to roll out upskilling and reskilling programmes. The Commission also intends to facilitate recognition of qualifications. Public and private funding will also be mobilised to develop skills (e.g. under the European Social Fund+). Moreover, EU competition policy is also expected to be updated to facilitate investments in skills. 
 4) Measures concerning global cooperation and international trade to improve the resilience of supply chains: while reiterating that trade openness is key to maintain the EU’s position as a leader in net-zero technologies, the Commission aims to support the clean transition in the WTO; use the potential of Free Trade Agreements; develop other forms of cooperation (Trade and Technology Council, Sustainable Investment Facilitation Agreements, partnerships under Global Gateway, policy dialogues and actions with regional institutions, a ‘critical raw materials club’, a clean tech industrial partnership, and develop and export credits strategy). The Commission will also use trade defence instruments against unfair trading practices, investigate third countries subsidies under the regulation on foreign subsidies, address intellectual property issues, promote reciprocity in international public procurement markets and review the EU framework for screening foreign direct investment. Once adopted, the Commission will use the anti-coercion instrument to address economic intimidation. References: 
European Commission, A Green Deal Industrial Plan for the Net-Zero Age, COM(2023)62, 1 February 2023
European Commission, Temporary Crisis and Transition Framework, 9 March 2023
European Commission, 2023 Amendment of the General Block Exemption Rules ('Green Deal GBER amendment'), 9 March 2023
 Author: Guillaume Ragonnaud, Members' Research Service, legislative-train@europarl.europa.eu</t>
  </si>
  <si>
    <t xml:space="preserve">In her letter of intent of 13 September 2023 to the President of the European Parliament, and to the Presidency of the Council of the EU, the President of the Commission Ursula von der Leyen included a proposal on EU space law as one of her key initiatives for 2024. In the Commission work programme 2024 published on 17 October 2023, the Commission announces the adoption of a legislative initiative, to be adopted during the first quarter of 2024. The proposed EU space law will set rules on space traffic management, and will provide a framework to ensure the safety of the critical space infrastructure. 
 This initiative is expected to provide a common framework for security, safety, and sustainability in space, that would ensure a consistent and EU-wide approach. 
 The opportunity to table a legislative act has been assessed, and raised by the Commission at several occasions since 2019: 
with the joint communication of 15 February 2022 on an EU Approach for Space Traffic Management An EU contribution addressing a global challenge, the Commission noted that the significant increase of traffic to and from space, and of the number of satellites in the different orbits, and the necessity to avoid the generation of debris compels to impose certain obligations to every satellite operator.
with the joint communication of 10 March 2023 on an EU space strategy for security and defence, to enhance the level of security and resilience of space operations and services in the EU, as well as their safety and sustainability, the Commission will considerproposing an EU space law, to encourage the development of resilience measures in the EU, foster information-exchange on incidents as well as cross-border coordination and cooperation.
 On 9 April 2024, during his hearing by the Parliament committee on industry, transport, research and energy (ITRE), Commissioner Thierry Breton mentioned that the publication of the legislative proposal for a space law might be postponed to be released later in 2024.   
 On 17 September 2024, the mission letter assigned to Commissioner designate for Defence and Space, Andrius Kubilius, invites him to lead the work on the preparation of the proposal for a EU space law, which should introduce common EU standards and rules for EU space activities, as well as harmonising licensing requirements.  References: 
European Commission, mission letter to Andrius Kubilius, Commissioner designate to Defence and Space, 2024
European Commission, report by Mario Draghi on the future of European competitiveness, 2024
European Commission, Commission work programme 2024, 2023
European Commission, State of the Union 2023 - letter of intent, 2023
European Commission, Joint communication on a European Union Space strategy for security and defence, 2023
European Commission, Joint communication on a European Union approach to space traffic management, 2023
 Author: Clement Evroux, Members' Research Service, legislative-train@europarl.europa.eu </t>
  </si>
  <si>
    <t xml:space="preserve">In her letter of intent of 13 September 2023 to the President of the European Parliament, and to the Presidency of the Council of the EU, the President of the Commission Ursula von der Leyen included in key priorities for 2024 a strategy on space data economy. In the Commission work programme 2024 published on 17 October 2023, the Commission announces the adoption of a strategy on the space data economy, as a non legislative initiative during the first quarter of 2024. The strategy will aim at complementing the proposal for a EU space law, to incentive the dissemination and exploitation of space data across economic sectors.  
 On 2 December 2022, the Czech Presidency of the Council organised a discussion on space data among ministers responsible for space, as part of the competitiveness Council. The Presidency highlighted the role of space data and signals, in promoting innovation, notably on the ground of a study by the EU space agency which identified 17 market segments where such data and signals are key to their developments. Such segments include: agriculture, aviation and drones, biodiversity, ecosystems and natural capital, climate services, consumer solutions, tourism and health, emergency management and humanitarian aid, energy and raw materials, environmental monitoring, fisheries and aquaculture, forestry, infrastructure, insurance and finance, maritime and inland waterways, rail, road and automotive, urban development and cultural heritage, space. 
 Ministers then discussed the way to promote the uptake of such data, including by identifying possible barriers. 
 In September 2024, the report on the future of European competitiveness by Mario Draghi  stresses the key enabling nature of the space industry and of the space infrastructure. In particular, it calls to invest in space to ensure an EU autonomous access to space, and a EU spatial infrastructure sufficient to provide dual use key space applications, whilst supporting EU innovation through the creation of a EU level playing field in space.  
 On 17 September 2024, the mission letter to Commissioner designate for Defence and Space, Andrius Kubilius, invites him to prepare a space data economy strategy, to harness the opportunities derived from space data, products and technology.  
  References: 
European Commission, mission letter to Commissioner designate for Defence and Space, Andrius Kubilius, 2024
European Commission, Mario Draghi report on the future of European competitiveness, 2024
European Commission, Commission work programme 2024, 2023
European Commission, State of the Union 2023 - letter of intent, 2023
EU Space agency, Earth observation and Global navigation satellite system market report, 2022
 Author: Clement Evroux, Members' Research Service, legislative-train@europarl.europa.eu </t>
  </si>
  <si>
    <t>In the context of the debate on the future of Europe launched in March 2017, EU leaders agreed to meet in Gothenburg in November 2017 for discussions on how to harness the full potential of education and culture. As a contribution to the meeting, the Commission published a communication in November 2017, putting forward its vision to establish a European education area (EEA) by 2025. 
 In December 2017, in line with the Commission’s vision, the European Council invited the Member States, the Council and the Commission to advance work on several major initiatives and explore possible actions addressing topics such as skills challenges linked to digitalisation, cybersecurity, media literacy and artificial intelligence (AI). In response to the European Council, the Commission presented a package of measures in January 2018, including a digital education action plan covering the period between 2018 and 2020. 
 This first action plan, which concentrated on formal education, proposed a set of 11 actions intended to support Member States in addressing the challenges and opportunities digital technologies bring to education and training. 
 The 2021-2027 digital education action plan (DEAP) was adopted in September 2020 as an integral part and key enabler of the Commission's vision for the EEA. It builds on both the 2018-2020 action plan and feedback from an open public consultation conducted between June and September 2020, which focused on the lessons learnt from the COVID-19 crisis. The DEAP presents a strategic vision with a series of actions for high-quality, inclusive and accessible digital education and training. Compared with the 2018-2020 action plan, the DEAP has both a longer duration, running from 2021 to 2027, and a broader scope. In addition to formal education, it also covers informal and non-formal education, based on a lifelong learning approach. The two strategic priorities set out in the plan are the development of a high-performing digital education ecosystem and the strengthening of citizens' digital skills and competences. Several actions were put forward to support these priorities. 
 Implementation of each of the DEAP actions is already on track or completed. For instance, the Council adopted its recommendation on blended learning approaches in November 2021, and the Commission published ethical guidelines on the use of artificial intelligence and data in teaching and learning for educators in October 2022. Moreover, in April 2023, the Commission adopted two proposals for a Council recommendation: one on the key enabling factors for successful digital education and training, and one on improving the provision of digital skills and competences in education and training. In November 2023, the Council adopted the two recommendations. 
 In April 2024, the Commission launched a comprehensive review to assess the DEAP's outreach and impact and propose additional measures or modifications, should they be necessary.  
 In a resolution of December 2018 on education in the digital era, the European Parliament stressed that the acquisition of digital skills required a coherent, lifelong learning approach spanning formal, non-formal and informal education. To meet the needs of society and job markets, and exploit the opportunities offered by information and communication technologies, education and training systems should be transformed at all levels. However, Members warned that it is still difficult to assess the impact of digital technologies on education, and underlined the importance both of implementing prevention programmes to improve children's safety online and of addressing cybersecurity threats. Members deemed basic digital skills essential and considered that the digital divide in terms of age, gender and social strata requires a joint policy response. The resolution noted that inclusiveness and innovation should be at the core of digital education, and that teachers and trainers should play a key role in digital transformation. 
 Parliament's March 2021 resolution on shaping digital education policy emphasised the need to develop a policy that ensures the right to inclusive and quality education for all. The resolution highlighted the importance not only of improving connectivity for all schools but also of facilitating access to innovation and technologies and offering high-quality digital education content for teachers, learners and parents. Furthermore, it insisted on the need to modernise curricula and learning and teaching methods, and to support training courses for teachers financially. Lastly, it mentioned the need for further measures to enhance digital literacy among adults, including lower-skilled and older people, and encourage more girls to study STEM and STEAM subjects. 
 The European Committee of the Regions (CoR) adopted its opinion on the DEAP in May 2021. Stressing the importance of digital cohesion in the context of constantly growing digitalisation needs, the CoR called on the Commission to support the establishment of pan-European platforms that would broadly, and in an inclusive and multilingual way, disseminate educational content and tools. It invited the Commission and the Member States to help reduce the digital divide through targeted investments in regions facing demographic challenges. 
 In its October 2020 opinion on the updated skills agenda, the European Economic and Social Committee (EESC) stated that the European Semester and the DEAP should address the need for schools, teachers, parents and students to receive support for the improvement of digital skills as well as the necessary equipment. In its October 2021 opinion on blended learning, the EESC requested that Member States make sure blended learning does not diminish the social value of education and the relevance of face-to-face teaching. The EESC highlighted that blended learning should be designed and deployed carefully to ensure an inclusive learning environment for children. References: 
EP Legislative Observatory, Procedural file on Shaping digital education policy, 2020/2135(INI) 
European Parliament, Resolution of 11 December 2018 on education in the digital era: challenges, opportunities and lessons for EU policy design, 2018/2090(INI)
European Parliament, Resolution of 25 March 2021 on shaping digital education policy, 2020/2135(INI)
European Commission, Digital education action plan 2021-2027: resetting education and training for the digital age, COM (2020) 624
European Commission, Staff working document accompanying the document Communication from the Commission to the European Parliament, the Council, the European Economic and Social Committee and the Committee of the Regions Digital Education action Plan 2021-2027 Resetting education and training for the digital age, SWD (2020) 2019
 Further reading: 
 European Parliament, EPRS, Progress on the European Commission's 2021-2027 digital education action plan, Briefing, March 2023 
 Author: Krisztina Binder, Members' Research Service, legislative-train@europarl.europa.eu</t>
  </si>
  <si>
    <t>In the context of the Digital Finance Strategy, the European Commission announced a proposal on open finance, which would refer to the access and reuse of customer data, with consent, across a range of financial services. This initiative would enable data sharing and third party access for a wide range of financial sectors and products, in line with data protection and consumer protection rules. It would be based on the principle that financial services customers own and control the data they supply and the data created on their behalf. The final aim is to provide more innovative financial products and services for users and to stimulate competition in the financial sector.  
 On 28 June 2023, the Commission put forward a legislative proposal for a framework for financial data access (open finance framework). The framework aims to establish clear rights and obligations to manage customer data sharing in the financial sector beyond payment accounts. The proposed regulation establishes rules on the access, sharing and use of certain categories of customer data in financial services. It also establishes rules concerning the authorisation and operation of financial information service providers. The proposed regulation will apply to following categories of customer data on: 
 1. mortgage credit agreements, loans and accounts, except payment accounts as defined in the Payment Services Directive (EU) 2015/2366, including data on balance, conditions and transactions; 
 2. savings, investments in financial instruments, insurance-based investment products, crypto-assets, real estate and other related financial assets as well as the economic benefits derived from such assets; 
 3. pension rights in occupational pension schemes; 
 4. pension rights on the provision of pan-European personal pension products; 
 5. non-life insurance products, except for sickness and health insurance products; 
 6. data which forms part of a creditworthiness assessment of a firm which is collected as part of a loan application process or a request for a credit rating. 
 The proposal aims to establish clear rights and obligations to manage customer data sharing in the financial sector beyond payment accounts, namely: 
 - possibility but no obligation for customers to share their data with data users (e.g. financial institutions or fintech firms) in secure machine-readable format to receive new, cheaper and better data-driven financial and information products and services (i.e. such as financial product comparison tools, personalised online advice); 
 - obligation for customer data holders (e.g. financial institutions) to make this data available to data users (e.g. other financial institutions or fintech firms) by putting in place the required technical infrastructure and subject to customer permission; 
 - full control by customers over who accesses their data and for what purpose  
 - standardisation of customer data and the required technical interfaces 
 - clear liability regimes for data breaches and dispute resolution mechanisms  
 - additional incentives for data holders to put in place high-quality interfaces for data users  
 In the European Parliament, the Committee on Economic and Financial Affairs (ECON) is responsible for the file. On 19 July 2023, ECON Committee appointed MEP Michiel Hoogeveen as rapporteur. The Committee on Legal Affairs (JURI), The Committee on Internal Market and Consumer Protection (IMCO), and the Committee on Civil Liberties, Justice and Home Affairs (LIBE) has been proposed for an opinion. The JURI and IMCO Committes have decided not to give an opinion.   
 On 13 December 2023, the rapporteur published his draft report. He welcomes the proposal and suggested modifications along the following main axes: 1. Enhancing customer trust; 2. Promoting innovation; 3. Improving interoperability and supervision.  
 On 18 April 2024, the ECON Committee adopted its report for a harmonised framework for access to financial data at the EU level, with 43 votes to 1 and 5 abstentions. According to ECON Members, the framework should be established for the access of customer data processed by financial institutions across the financial sector beyond payment account data. Based on owner’s permission, their data would be made available in order to develop and provide tailor-made and data-driven financial products and services. 
 For smaller companies the access to data would be useful when attracting new customers, lowering costs and barriers of entry thus increasing competition and innovation for financial products and services. 
 Customers would decide how and by whom their financial data is used. The access should be based on customers’ explicit permission and data users would have to specify what they intend to make with them. The data could not be transferred to a third-party without permission. Moreover a consent could be withdrawn at any time and free of charge. 
 Financial data access scheme members, including data holders and data users, should therefore be required to agree on the contractual liability for potential data breaches, which foresees customer compensation in case data was misused, for instance if data was to be transferred to a third-party without the customer’s explicit permission. 
 Data related to sickness and health cover would be excluded from the scope, as well as confidential business data and undisclosed know-how. MEPs also decided that the large digital platforms designated as Gatekeepers pursuant to the Digital Markets Act should not be eligible to become financial information service providers  
 The European Banking Authority (EBA) should establish a register of authorised financial information service providers, as well as financial data access schemes agreed between data holders and data users. 
 In the Council, discussions have started within the Council preparatory bodies. 
 The file will be followed up by the new Parliament after the 6-9 June European elections. References 
European Parliament Legislative Observatory, Procedural file on Framework for Financial Data Access, 2023/0205(COD).
European Parliament, Committee MEPs want to enhance customers’ control over their financial data, press release, 18 April 2024.
European Commission, Proposal for a Regulation on a framework for financial data access, COM(2023)360. 
European Commission, Impact assessment accompanying the proposal on financial data access, SWD/2023/224.
European Commission, Summary of the impact assessment accompanying the proposal on financial data access, SWD/2023/230 .
European Commission, Framework for financial data access, website
European Commission, Digital finance, website
 For further information: Stefano Spinaci, legislative-train@europarl.europa.eu</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</si>
  <si>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Commission believes creating a unified SPC grant procedure and a unitary SPC (a parallel proposal) would strengthen the single market for pharmaceuticals and agrochemicals and make SPCs fit to support the twin digital and green transition. 
 This proposal's legal basis is Article 114 of the Treaty on the Functioning of the European Union (TFEU). On 27 April 2023, the Commission adopted the Proposal for a Regulation of the European Parliament and the Council on the supplementary protection certificate for plant protection products (RECAST). Currently, Regulation (EC) No 1610/96 stipulates that the SPCs for plant protection products are issued on a national level, contingent upon individual applications submitted and assessed on a country-specific basis. 
 The proposal repeals Regulation (EC) 1610/96. It includes the appropriate reference to the EU unitary patent and introduces a centralised procedure for granting SPCs for PPPs. This procedure would allow applicants to obtain SPCs in the respective designated Member States (subject to marketing authorisations granted in/for each of them) by filing a single 'centralised SPC application' that would undergo a single centralised examination procedure. The EU Intellectual Property Office ('EUIPO'), the proposed central examination authority, would examine the application, while the relevant national patent office would grant the SPC. The opinion of the EUIPO would bind the national offices of the designated Member States. 
 The proposal is subject to the ordinary legislative procedure (OLP), requiring the support of both the Council of the EU and the European Parliament.  
 The Parliament referred it to the Committee on Legal Affairs (JURI). On 16 October 2023, Tiemo Wölken (S&amp;D, Germany), the rapporteur, presented the draft report, suggesting amending the proposal on several procedural points. These include, among other things, the appointment of national members of the EUIPO Board based on their competence, the joint dealing of many requests by the EUIPO, and the requirement that experts have no conflicts of interest. JURI Committee voted in favour of the legislative reports on 24 January 2024.  
 During the February II plenary session on 28 February 2024, the Parliament approved the report with the JURI Committee's amendments, adopting its first-reading positions for the upcoming inter-institutional negotiation. 
 On 25 September 2023, the European Economic and Social Committee delivered an opinion on the proposal, supporting the initiative to create supplementary protection certificates.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The working party declared it required further work before taking final decisions on the main aspects of the reform. 
EP legislative observatory, Supplementary protection certificate for plant protection products. Recast, 2023/0128(COD)  
European Commission,  Proposal  for a regulation on the supplementary protection certificate for plant protection products (recast), COM(2023)223
European Commission, Commission work programme 2024, 2023
European Commission, study on the options for a unified supplementary protection certificates (SPCs) system in Europe, 2022
 Author: Kamil Baraník, Members' Research Service, legislative-train@europarl.europa.eu</t>
  </si>
  <si>
    <t>As a response to European Parliament resolution with recommendations to the Commission on organising sports events in the digital environment (2020/2019(INL)), Commission announced a non-legislative recommendation on piracy of live content in its work programme for 2023.  
 The Commission opened a public consultation procedure, which was open for feedback from all relevant stakeholders from 13 January until 10 February 2023. The recommendation was published on 4 May 2023. 
 The recommendation is stepping up the fight against online piracy of sports and other live events, such as concerts and theatre performances, to boost the competitiveness of the EU sport and creative industries, which could be hindered by unauthorised streaming. 
 The recommendations' focus is to: 
Ensure the prompt treatment of notices related to unauthorised retransmissions of live sports events to minimise the harm caused by illegal streaming;
Encourage the use of dynamic blocking injunctions addressing unauthorised retransmission of live events;
Increase the availability, affordability and attractiveness of commercial offers to end users across the Union and raise their awareness on legal offers as well as the awareness with national law enforcement authorities;
Enhance cooperation between public authorities and ensure a regular exchange of information through a dedicated network, managed by the European Union Intellectual Property Office (EUIPO) Observatory.
 The recommendation set up a monitoring system to assess its effect and propose additional measures if necessary. The monitoring will be conducted with the support of the EUIPO Observatory, based on Key Performance Indicators (KPIs). The Commission will assess the effects of the recommendation by 17 November 2025. The assessment will take into account the impact that the implementation of the Digital Services Act (DSA) may have had on the unauthorised retransmissions of live sports and other live events.  
 For more details on Parliament INL resolution, please refer to carriage on Sports events in digital environment. 
European Parliament, European Parliament resolution of 19 May 2021 with recommendations to the Commission on challenges of sports events organisers in the digital environment, 2020/2019(INL)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Online piracy of live events, At a glance, EPRS, June 2023
 Author: Polona Car, Members' Research Service, legislative-train@europarl.europa.eu</t>
  </si>
  <si>
    <t>The European Commission published a proposal for a directive on adapting non-contractual civil liability rules to artificial intelligence (so-called AI liability directive) on 28 September 2022. 
 In its 2020 report on the safety and liability implications of artificial intelligence, the internet of things and robotics, the Commission identified the specific challenges posed by artificial intelligence to existing liability rules. The European Parliament voted in 2020 a legislative resolution by Axel Voss (EPP, DE) calling for harmonising the legal framework for civil liability claims and for imposing a regime of strict liability on operators of  high-risk AI systems.  
 In the draft AI liability directive, the Commission proposes to complement and modernise the EU liability framework to introduce new rules specific to damages caused by AI systems. The new rules intend to ensure that persons harmed by AI systems enjoy the same level of protection as persons harmed by other technologies in the EU. The  AI liability directive would create a rebuttable 'presumption of causality', to ease the burden of proof for victims to establish damage caused by an AI system. It would furthermore give national courts the power to order disclosure of evidence about high-risk AI systems suspected of having caused  damage. 
 In parallel, the Commission published a proposal to revise the product liability directive (PDL) that covers producer’s no-fault liability for defective products (see specific carriage on new product liability directive). 
 In the EP, the file is attributed to the Committee on Legal Affairs (JURI) and Axel Voss (EPP, Germany) has been appointed as a rapporteur. 
 In Council, preliminary discussions have been held in meetings of the Working Party on Civil Law Matters in January 2023. 
 The European Economic and Social Committee (EESC) adopted an opinion on the proposal on 25 January 2023.  
 The discussions on that file were suspended until the adoption of the closely linked AI Act and have not resumed yet (see carriage on the Artificial intelligence Act). The JURI committee requested a complementary impact assessment study from the European Parliamentary Research Service (EPRS). The study was published on 19 September 2024, proposing that the AI liability directive should extend its scope to include general-purpose and other 'high-impact AI systems', as well as software. It also discusses a mixed liability framework that balances fault-based and strict liability. Notably, the study recommends transitioning from an AI-focused directive to a software liability regulation, to prevent market fragmentation and enhance clarity across the EU. References: 
EP Legislative Observatory, Adapting non-contractual civil liability rules to artificial intelligence (AI Liability Directive), 2022/0303(COD).
Council, Overview of the current legislative proposals under the Swedish Presidency, March 2023
European Parliament, ,  Resolution on a civil liability regime for artificial intelligence, (2020/2014(INL))
Economic and Social Committee, Artificial intelligence liability directive, January 2023
European Commission, Report on the safety and liability implications of Artificial Intelligence, the Internet of Things and robotics, COM/2020/64 final
European Commission, Adapting liability rules to the digital age, the circular economy and global value chains, June 2021
European Parliament, Committee on Legal Affairs draft report with recommendations to the Commission on a Civil liability regime for artificial intelligence, 2020/2014 (INL)
 Further reading: 
European Parliament, EPRS, Proposal for a directive on adapting non-contractual civil liability rules to artificial intelligence: Complementary impact assessment, Study, September 2024
European Parliament, EPRS, Artificial intelligence liability directive, Briefing, February 2023
 Author: Stefano De Luca, Members' Research Service, legislative-train@europarl.europa.eu</t>
  </si>
  <si>
    <t xml:space="preserve">Directive 2011/17 on combating late payments was adopted over a decade ago with the goal of speeding up payments of invoices in business-to-business transactions, and thereby protecting especially small and medium enterprises (SMEs) from situations in which waiting too long for the payment of an invoice could impact negatively their cash flow. Under the current rules, businesses must pay invoices within a maximum of 60 days, unless otherwise expressly agreed in the contract and provided that the terms are not grossly unfair to the creditor. Public authorities must pay for the goods and services they buy within 30 days, with certain exceptions notably for public debtors from the health sector (e.g. public hospitals), where a deadline of 60 days may be applied. Creditors who have fulfilled their legal and contractual obligations and who have not been paid within the time limits specified, are entitled to interest and compensation on the late payment. The directive specifies that the interest on late payments must be at least 8 percentage points above the reference rate of the European Central Bank (ECB).  
 In October 2022, the European Commission scheduled in its Commission Work Programme for 2023 a legislative proposal for the revision of the late payments directive. 
 On 12 September 2023, in the context of a series of initiatives to address the needs of Europe's SMEs (SME Relief package), the European Commission published the announced proposal. The new rules would repeal the 2011 directive on late payments and would replace it with a regulation. 
 The proposed new regulation aims to combat late payments in commercial transactions, by tackling payment delays, an unfair practice that compromises the cash flow of SMEs and hampers the competitiveness and resilience of supply chains.  
 The proposal introduces a stricter maximum payment limit of 30 days, eliminates ambiguities and addresses the legal gaps in the current directive. The proposed text also ensures an automatic payment of accrued interest and compensation fees and introduces new enforcement and redress measures to protect companies against bad payers. 
 On 14 September 2023, the Council hold its first meeting with preparatory bodies. 
 On 2 October 2023, the file has been referred to the Committee on Internal Market and Consumer Protection (IMCO). Member Róża Thun und Hohenstein (Renew Europe, Poland) has been appointed rapporteur for the file.  
 On 14 November 2023, the rapporteur published her draft report. The rapporteur considered it imperative to introduce new provisions requiring large undertakings to adhere to reporting obligations concerning payment practices. These measures are set to create a more transparent business environment, which will enable more effective monitoring and enforcement of timely payment regulations.  Recognizing the acute cash flow challenges faced by micro-undertakings, she considers prudent to extend the grace period for these entities by an additional twelve months when they find themselves in the debtor's position. The rapporteur calls for the Member States to establish independent enforcement authorities. These bodies must operate objectively and impartially, guaranteeing a fair and equal approach to private  enterprises and public authorities. The rapporteur considers these authorities pivotal in upholding the Regulation's integrity.  
 On 20 March 2023, the IMCO Committee adopted its position on the regulation on combating late payments. The report aims to improve the payment discipline of all actors (large companies, SMEs and public authorities) and to boost the competitiveness of companies, in particular SMEs. The draft text puts in place a stricter maximum payment term of 30 in both business- to-business (B2B) and government-to-business (G2B) transactions (where the public authority is the debtor), aiming to standardise timely payments among companies and public authorities. MEPs want to ensure companies have flexibility to negotiate payment terms of up to 60 calendar days in B2B transactions, as long as it is expressly agreed in the contract. Recognising that the specific business models and practices in the retail sector often require longer payment periods due to factors like low product turnover, seasonality or unique cycles for items (e.g. toys, jewelry, sporting equipment or books), MEPs propose allowing for payment terms of up to 120 days in these cases. To maintain consistency in payments practices across the single market, the Commission is expected to issue guidelines on the application of these rules to the specified product categories. In order to protect companies, particularly SMEs, against bad payers and ensuring the timely receipt of payments to avoid cash flow disruptions, the adopted text puts in place an automatic payment of accrued interest and compensation fees for late payments. MEPs agreed that the debtor would owe between 50 and 150 euro for each transaction (depending on the value) to compensate for the creditor’s own recovery costs. The proposal introduces new enforcement, redress and awareness-raising measures. It also encourages the use of e-tools to help shorten delays and financial literacy trainings for SMEs. Once a year, contracting authorities (e.g. government entities) would have to submit publicly accessible reports on their payment practices to the national enforcement authority. A European Observatory of Late Payment would also be set up to monitor, collect and share data on late payments and potential harmful practices. 
 The draft report was adopted with 33 votes in favour, 10 against and 2 abstentions. IMCO report has been voted in the Parliamentary plenary on 23 April 2024. The file will be followed up by the new Parliament after the European elections on 6-9 June. References 
EP Legislative Observatory, Procedural file on Commercial transactions: combating late payment, 2023/0323(COD)
European Commission, Proposal for a Regulation on combating late payment in commercial transactions, COM(2023)360
European Commission, Impact assessment accompanying the proposal on combating late payment in commercial transactions, SWD/2023/314
European Commission, Summary of the impact assessment accompanying the proposal on combating late payment in commercial transactions, SWD/2023/313
European Commission, Call for evidence, website
European Commission, Public consultation, website
 For further information: Stefano Spinaci, legislative-train@europarl.europa.eu 
 </t>
  </si>
  <si>
    <t xml:space="preserve">The 2023 Commission Work Programme announced an initiative on further expanding and upgrading the use of digital tools and processes in company law to enhance transparency around companies in the single market, simplify administrative and judicial procedures and facilitate the cross-border expansion of companies. 
 This legislative initiative was announced for the first quarter of 2023 and submitted as planned by the Commission. This is proposal COM(2023) 177 final. 
 The proposal was assigned to the JURI Committee (rapporteur Emil Radev (EPP)).  
 The proposal aims inter alia at: 
 - making more information about companies (e.g. about partnerships and groups of companies) publicly available in particular at EU level through the Business Registers Interconnection System (BRIS); 
 - ensuring that company data in business registers is accurate, reliable and up-to-date, for example by providing for checks of company information before it is entered in business registers in all Member States; 
 - cutting red tape when companies use company information from business registers in cross-border situations, e.g. by removing formalities such as the need for an apostille for company documents, applying the “once-only principle” when companies set up subsidiaries and branches in another Member State, and introducing a multilingual EU Company Certificate to be used in cross-border situations. Companies will benefit from reduction in administrative burden estimated at around EUR 437 million per year. 
 The new proposal, among other things, uses and expands the scope of the existing Business Registers Interconnection System (BRIS), which financing by the EU budget is mandatory under EU law, and that is already being funded by the Digital Europe Programme and managed by the Commission. In addition, the proposal does not introduce any new IT systems, but builds on the use of the existing and operational system of interconnection of registers as well as on the eIDAS Regulation. 
 Overall, this proposal is expected to bring a strong positive recurrent administrative costs saving for companies, of around EUR 437 million per year. 
 The Portuguese Parliament and the German Bundesrat submitted their contributions respectively on 17 September and 27 June 2023.  The European Data Protection Supervisor issued an opinion as well as the European Economic Social Committee.  
 JURI presented a draft report on 19 June 2023 with amendments tabled on 18 September 2023. This report proposing amendments to the Commission's proposal was voted in JURI on 29 November and the committee's decision to enter into interinstitutional negotiations was approved at 13 December's 2023 Parliament plenary session.  
 The Committee welcomed the Commission's proposal for a Directive, recognizing the need to address digitalization and technological advancements in company law. The main changed proposed to the Commission's proposals are the following: 
 reduction of additional administrative burdens placed on companies, to allow them to fully benefit from a harmonised, integrated and digitalised single market, such as those burdens consisting of: 
  - obligation imposed on parent companies of a group to annually confirm or update into the registers the information on the group; 
 - the fees for obtaining an EU Company Certificate; 
that the signing EU power of attorney is made using qualified electronic signatures and that once filed, the digital EU power of attorney should be deemed to be valid in its published in the register form;
to add notarial control regarding preventive controls in addition to administrative and judicial ones. 
 In the Council, the Working Party (WP) on Company Law has started examining the proposal and discussed on 10 May, 30 October and 18 December  2023. On 8 February 2024 the Belgian Presidency presented a proposal of amended text.  On 19 March a debrief of the second trilogue was given in the WP on Company law. 
 At the plenary on 24 April 2024, Parliament adopted its position on first reading with legislative resolution on the proposal for a directive of the European Parliament and of the Council amending Directives 2009/102/EC and (EU) 2017/1132 as regards further expanding and upgrading the use of digital tools and processes in company law.  
 The agreement reached between co-legislators includes inter alia the following: 
 - the EU company certificate to include the 'object of the company' where national law allows and where the object of the company is recorded in the national register; 
 - clarification of the information of the power of attorney and a multilingual standard model based on a common European template; 
  - possibility for certain companies (e.g. partnerships or limited liability companies) to obtain EU company certificate in electronic form and free of charge except when this would be detrimental to the finances of national register in which case the fee cannot exceed the administrative costs; 
 - possibility to disclose particulars of limited partners through BRIS; 
 - revision clause enabling to include cooperatives in the Company Law Directive in the future.   
 The directive is subject to the corrigendum procedure and Parliament must approve the final text before formal adoption by the Council and publication in the Official Journal. References: 
EP Legislative Observatory, Procedure file on Company law: further expanding and upgrading the use of digital tools and processes, 2023/0089 (COD)
Commission Work Programme 2023
European Commission, Proposal for a Directive of the European Parliament and of the Council amending Directives 2009/102/EC and (EU) 2017/1132 as regards further expanding and upgrading the use of digital tools and processes in company law, COM(2023) 177
European Economic and Social Committee, Company law: use of digital tools and processes, Opinion 14 June 2023
European Data Protection Supervisor opinion published on OJ C 253 18 June 2023
 Further reading:  
European Parliament, EPRS, Enhanced digital tools and processes in company law, Briefing, July 2024
 Author: Silvia Kotanidis, Members' Research Service, legislative-train@europarl.europa.eu </t>
  </si>
  <si>
    <t>Patents provide incentives for research and development, and facilitate knowledge transfers. Standards ensure the rapid diffusion of technologies and the interoperability between products. Many standards are based on patented technologies. For example, the mobile telecommunications industry (e.g. 2G (GSM), 3G (UMTS), 4G (LTE), 5G and WiFi networks) rely on patented technologies to work.  
 A number of organisations engaged in standard setting have developed rules and practices to ensure the efficient licensing of patents that are essential for their standards ('standard-essential patents' or SEPs). However, for many years, the current system has suffered from a lack of transparency, predictability, and lengthy disputes and litigation. In its  2020 IP Action Plan, the Commission stressed the need for “a much clearer and more predictable framework, incentivising good faith negotiations rather than recourse to litigations”. 
 The applicability of SEPs (particularly for connectivity standards) is going to increase with the rise of the ‘Internet of Things' (IoT) and to ensure that Europe is well positioned in today’s competitive global environment, the Commission supports removing unnecessary barriers in the market for the licensing of SEPs. 
 Against this background, the Commission published in April 2023 a proposal on standard essential patents amending the current rules (Regulation (EU) 2017/1001).  The standard essential patents proposal: 
provides additional transparency regarding SEP portfolios, aggregate royalty (when patents of several holders are involved) and allow for more efficient means for parties to agree on fair, reasonable and non-discriminatory (FRAND) terms of their licenses.
introduces measures on the following aspects: a SEP register, database and essentiality checks; expert opinions on SEP aggregate royalty; FRAND determination by means of conciliation in lieu of costly litigation; SME support measures; and the establishment of a ‘Competence centre' at the European Union Intellectual Property Office (EUIPO).
 The European Economic and Social Committee delivered its opinion in September 2023 pointing at the need for a proper staffing of EUIPO and an appeal mechanism to challenge EUIPO decisions.  
 In Parliament, the file was assigned to the Legal Affairs Committee (JURI) and Marion Walsmann (EPP, Germany) was appointed as rapporteur. In her draft report unveiled in October 2023, the rapporteur supports the Commission’s initiative and the proposed measures including EUIPO new competences but calls for more legal clarity and bridging the interests of SEP holders and implementers (for an overview, see Legislative briefing in further reading section). 
 The Legal Affairs Committee adopted Marion Walsmann's report on 24 January (with13 votes for, no votes against and 10 abstentions). The EP position, inter alia: 
Defines more precisely those use cases of standards for which the Commission may establish that there are no 'significant difficulties or inefficiencies in licensing on FRAND terms' and for which, therefore, there is no obligation to initiate FRAND determination procedure. A procedure to submit a reasoned request to the Commission has been enshrined in the text.  
 Agrees on tasking EUIPO with new powers to help reduce SEP litigations and increase transparency with, inter alia, a register of holders of SEPs and an electronic database with detailed information on SEPs terms for registered users. The EUIPO competence centre are tasked to train evaluators of SEPs and conciliators mediating between parties and establish rosters of EU candidates for these positions. The EP position added provisions to ensure these candidates have the necessary qualifications and are impartial and ensure that the competence centre would further cooperate with national and international patent offices as well as authorities of third countries dealing with SEPs to get information about the SEPs-related rules outside the EU.  
Tasks the European Union Intellectual Property Office (EUIPO) to create a SEP Licensing Assistance Hub as a one-stop shop to provide free-of-charge training and support to small and medium-sized enterprises (SMEs) and start-ups. EUIPO should also help small companies to identify which standard essential patent they will need to use for when developing their products and on how to best enforce their rights. 
 Parliament adopted its negotiating position on 28 February 2024 (with 454 votes for, 83 against and 78 abstentions).  
 In Council, the proposal was presented by the Commission and a first exchange of views took place in May 2023. 
EP Legislative observatory, Standard essential patents, 2023/0133(COD) 
European Parliament, Standard-essential patents: Attracting innovation in key technologies to EU, Press release, 28 February 2024. 
European Parliament, New rules to promote standard-setting innovation in new technologies, Press release, 24 January 2024
Council, Working Party on Intellectual Property, May 2023
European Economic and Social Committee, Opinion on the patent package, September 2023
European Commission, Intellectual property – revised framework for compulsory licensing of patents, 2022
European Commission, Call for evidence and public consultation on standard essential patents, 2022
European Commission, an EU strategy on standardisation: setting global standards in support of a resilient, green and digital EU single market, COM(2022)31
 Further reading: 
European Parliament, EPRS, Parliament's negotiating position on the standard essential patents regulation, February 2024
European Parliament, EPRS, Legislative briefing, Standard essential patents regulation, Briefing, November 2023
European Parliament, EPRS Initial Appraisal of a European Commission Impact Assessment Intellectual property: Regulation on standard essential patents, September 2023.
 Author: Stefano De Luca, Members' Research Service, legislative-train@europarl.europa.eu</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</si>
  <si>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proposal's legal basis is Article 118 of the Treaty on the Functioning of the European Union (TFEU). The proposed regulation introduces a unitary SPC that should provide uniform protection in all Member States where the unitary patent applies, i.e. it seeks to complement the unitary patent system and make it more effective.  
 The proposed regulation centralizes the granting procedure for the unitary SPC. This unified approach should significantly reduce the administrative burden and costs. At the same time, this system should increase transparency and generate more predictability, which will keep the manufacturers better informed on the protection status of a given product across the EU. The proposal specifies the European Union Intellectual Property Office ('EUIPO') as the central examination authority to assess the formal admissibility of the unitary SPC. Within the EUIPO, its panels would examine the application. The proposed procedure would involve close cooperation of EUIPO with the EU national IP offices since each panel would consist of a member of EUIPO and two qualified examiners, experienced in SPC matters, from two national patent offices in the Member States. After the final decision, the EUIPO would either grant a unitary SPC or reject the application. The applicant could challenge a negative opinion before the EUIPO's Board of Appeal. The third parties would also be able to challenge a positive (or partly positive) opinion by initiating an opposition procedure two months after the publication of the examination opinion. Subsequently, the General Court of the European Union ('General Court') could review the decision of the Board of Appeal.  
 The proposal is subject to the ordinary legislative procedure (OLP), requiring the support of both the Council of the EU and the European Parliament.  
 The Parliament referred it to the Committee on Legal Affairs (JURI). On 19 July 2023, Tiemo Wölken (S&amp;D, Germany) was appointed as rapporteur. On 13 October 2023, the rapporteur presented his draft report. Ninety-eight amendments were tabled in the Committee. JURI Committee voted in favour of the legislative reports on 24 January 2024. The adopted report mainly contains technical amendments dealing with, among other things, the examination of the unitary SPC application, the opposition procedure, the combined applications, the formation of examination panels, and the appellate process. 
 During the February II plenary session, on 28 February 2024, the Parliament overwhelmingly approved the report with the JURI Committee's amendments, adopting its first-reading positions for the upcoming inter-institutional negotiation. 
 On 20 September 2023, the European Economic and Social Committee delivered an opinion on the proposal. It commented mainly on procedural issues, including the role of patent attorneys in the appeal procedure before the General Court and on the protection of the holder of the market authorisation, which, in the EESC's view, should be protected more strongly.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such as the potential transfer of jurisdiction over direct invalidity actions concerning unitary SPCs from the EUIPO to the Unified Patent Court to prevent inefficiency and legal uncertainty. 
 The Working Party on Intellectual Property declared it required further work before taking final decisions on the main aspects of the reform, involving, most notably, the composition of the examination panels, the language regime for unitary SPCs and the financial aspects of the proposal. References 
EP legislative observatory, Unitary supplementary protection certificate for plant protection products, 2023/0126(COD)
European Commission, Proposal for a regulation on  the unitary supplementary protection certificate for plant protection products, COM(2023) 221
European Commission, Commission work programme 2024, 2023
European Commission, Intellectual property – revised framework for compulsory licensing of patents, 2022
European Commission, call for evidence and public consultation on standard essential patents, 2022
 Author: Kamil Baraník, Members' Research Service, legislative-train@europarl.europa.eu</t>
  </si>
  <si>
    <t xml:space="preserve">In a November 2021 resolution, the European Parliament had called on the Commission ‘to analyse and explore possible options for ensuring effectiveness and better coordination of compulsory licensing in the EU’. On 27 April 2023, the Commission tabled a proposal that aims to create, at EU level, a compulsory licensing framework for patents to address EU crises. As demonstrated by the COVID-19 pandemic, voluntary licensing of patents remains an efficient tool to enable the rapid manufacturing of patent-protected products, but cases may arise where such voluntary licensing is not available or appropriate. For instance, if voluntary licensing leads to the untimely delivery of crisis-relevant products. In comparison with the diverging national systems, the (complementary) Union compulsory licensing framework would centralize the licensing procedure and provide for an EU-wide territorial scope of the license.  
 Specifically, the proposal determines the scope and legal effect of compulsory licenses, the conditions and procedure for granting such a license and subsequent oversight powers and procedures. In principle, the scope and duration of a compulsory license would be limited to the scope and duration of the crisis or emergency mode which legitimized its compulsory licensing. The Commission would be responsible for granting such licenses by way of an implementing act and would have to give the rights-holder and the licensee the opportunity to express their views before granting the license. The Commission would be required to review the Union compulsory license upon a reasoned request by the rights-holder or the licensee or on its own initiative. If the rights-holder or licensee fails to comply with certain obligations stipulated in the proposal, the Commission could impose fines not exceeding 6 % of their respective total turnover in the preceding business year and periodic penalty payments. 
 In the European Parliament (EP), the file was assigned to the Legal Affairs Committee (JURI) and MEP Adrián Vázquez Lázara (Spain, Renew) was appointed as rapporteur on 26 June 2023. On 16 October 2023 the Committee published its draft report. On 4 December 2023, the Committee on International Trade (INTA) published its opinion. The JURI Committee adopted its draft report on 13 February 2024 and Parliament voted its position at first reading on 13 March 2024. Compared with the Commission proposal, Parliament proposes: 
giving greater priority to voluntary agreements over compulsory licenses by providing parties with 4 weeks to reach an agreement before the Commission may grant a compulsory license;
strictly limiting compulsory licenses to what is needed for addressing the crisis at hand;
mandating that the Commission must 'take utmost account' of the advisory body's opinion and justify any decision that would not follow this opinion;
expanding the advisory tasks of the advisory body to assisting the Commission with assessing whether the voluntary agreements have been prioritised appropriately and determining crisis-relevant products;
mandating that the Commission must, where possible, invite Parliament representatives to the advisory body meetings. The Commission would be able to invite representatives of national compulsory licensing authorities as observers, but inviting right holders is no longer foreseen.
clarifying that it is the licensee who is responsible for liability or warranties related to the production or distribution of the product;
mandating that the Commission must identify all rights-holders before granting a compulsory license or refrain from granting it;
stipulating that the rights-holder should receive remuneration within a pre-established timeframe;
in principle, deleting the 4 % cap on remuneration;
empowering the Commission to compel rights-holders to disclose relevant trade secrets and know-how that are strictly necessary to achieve the purpose of the Union compulsory license, in exchange for appropriate remuneration and under conditions of confidential treatment by the licensee;
mandating that the Commission would have to justify its rejection of the licensee's or rights-holder's observations on the envisaged fines or periodic penalties.
 The Commission presented the proposal to the Council's Working Party on Intellectual Property on 31 May 2023. On 26 June 2024, the Council adopted its negotiating mandate. Compared with the Commission proposal, the Council suggests: 
narrowing the scope of the Regulation by reducing the number of legal instruments that can trigger compulsory licensing from five to three;
emphasising the priority of voluntary agreements and the last resort nature of compulsory licences;
restructuring the provision on the licensing procedure;
engaging advisory bodies in disseminating notices to inform the public about the initiation of the compulsory licensing procedure;
involving national intellectual property experts in relevant deliberations of advisory bodies;
deleting the 4 % cap on remuneration;
lowering the maximum fines and penalties;
protecting the rights-holders from having to disclose trade secrets.
EP Legislative Observatory, Compulsory licensing of patents in crisis situations, 2023/0129(COD)
European Parliament, Resolution on the proposal for a regulation on compulsory licensing for crisis management, P9_TA(2024)0143, first reading, 13 March 2024 
European Parliament, Compulsory licensing: MEPs ensure EU access to strategic products in crises, Press release, 13 March 2024
Council, General approach, 11613/24, 26 June 2024
Council, Crisis preparedness: Council adopts position on compulsory licensing regulation, Press release, 26 June 2024
EP Legislative Observatory, Compulsory licensing of patents in crisis situations, summary, 19 February 2024
European Commission, Proposal on compulsory licensing for crisis management, COM(2023) 224
European Parliament, Resolution of 11 November 2021 on an intellectual property action plan to support the EU’s recovery and resilience, 11 November 2021
 Author: Hendrik Mildebrath, Members' Research Service, legislative-train@europarl.europa.eu  </t>
  </si>
  <si>
    <t xml:space="preserve">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purely national procedures for granting SPCs involve separate examination proceedings (in parallel or subsequent) in Member States. This entails duplication of work, resulting in high costs and more often discrepancies between Member States in decisions to grant or refuse SPCs including in litigation before national courts, leading to significant legal uncertainty. In addition, the unitary patent, that entered into force on 1 June 2023, allows for a single patent covering all participating Member States in a unitary manner. However, while currently a unitary patent may be extended by national SPCs, this approach is not optimal as the unitary protection conferred by a unitary patent would then, after patent expiry, be complemented by a plurality of legally independent national SPCs, without any unitary dimension anymore. 
 Therefore, by providing for the unitary supplementary certificate for medicinal products, the proposal would complement the unitary patent and, as a result, would tackle the remaining fragmentation of the EU’s intellectual property system, simplify the EU’s SPC system, improve its transparency, efficiency, and increase the predictability and legal certainty.  
 This initiative, which is a part of the joint declaration 2023-2024 on the EU institutions common legislative priorities, was announced in the Commission work programme for 2022. Subsequently, on 27 April 2023, the Commission adopted the proposal for a regulation, which is also included into annex III (on the pending proposals) of the Commission work programme 2024. 
 In line with the Article 118 of the Treaty on the Functioning of the European Union (TFEU), the proposal amends Regulation (EU) 2017/1001, Regulation (EC) No 1901/2006 and Regulation (EU) No 608/2013. Under the proposed measures, the grant of a unitary SPC could be requested by filing an application that would then be subjected to the same centralised examination procedure also applicable to ‘centralised SPC applications’ defined in a parallel proposal with a view to the grant of national SPCs in the Member States designated in the centralised applications. An applicant would have the possibility of filing a ‘combined’ centralised SPC application in which he/she would request the grant of both a unitary SPC (for those Member States in which the basic patent has unitary effect) and national SPCs (for other Member States).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In July 2023, WÖLKEN Tiemo (S&amp;D; Germany) was appointed as a rapporteur. Three committees for opinion - the Committee on Environment, Public Health and Food Safety (ENVI), the Committee on Internal Market and Consumer Protection (IMCO) and the Committee on International Trade (INTA) decided not to give an opinion. On 13 October 2023, JURI published a draft report, to which the committee members had the opportunity to table the amendments until 10 November 2023. Overall, there were 230 amendments tabled to the Commission's proposal - 62 by the rapporteur in his draft report, and 167 amendments introduced by other committee members. Subsequently, on 19 January 2024, the committee published a voting list and eight compromise amendments (CAs). Then, on 24 January 2024, the JURI members unanimously voted in favor of the committee report with all the eight CAs being adopted. The Parliament held a joint debate on the patents on 27 February, following which, it adopted a legislative resolution on the file the following day. The legislative resolution clarifies the conditions for obtaining a certificate; defines the content of the application for a unitary certificate which should be lodged in electronic form; provides for a possibility to submit a request for an expedited procedure in some situations; lays down the provisions to ensure full transparency and avoid the conflict of interests; and lays down the requirements for the examination panels (e.g. on the sufficient expertise and experience of the examiners responsible for issuing an examination opinion on granting the certificate or refusing the application), among others.  
 In parallel, the Council is examining the proposal. On 30 April 2024, the Council's Presidency issued a note to the permanent representatives committee (COREPER) on the guidance for the further work on the file (not publicly available, but could be requested). As of June, the Council's first reading position remains to be adopted, following which, the interinstitutional negotiations could begin. 
 On 20 September 2023, in its non-binding opinion, the European Economic and Social Committee (EESC) welcomed the Commission's plans to take action on SPCs, and in particular, to create a novel centralised SPC for European patents with unitary effect. According to the EESC, 'there are details still to be clarified [...] however the overall concept has been well received'.  
 In addition to this proposal, with the aim to effectively simplify the EU's SPC system, the Commission adopted other three parallel proposals to create: (i) a centralised procedure for the grant of national certificates for medicinal products, (ii) a centralised procedure for the grant of national certificates for plant protection products, (iii) and a unitary certificate for plant protection products.  
EP Legislative Observatory, Unitary supplementary certificate for medicinal products, 2023/0127(COD)  
European Commission, Proposal for a regulation on the unitary supplementary certificate for medicinal products, and amending Regulation (EU) 2017/1001, Regulation (EC) No 1901/2006 as well as Regulation (EU) No 608/2013, COM (2023) 222
European Commission, Commission work programme 2023, 2022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unitary supplementary certificate for medicinal products, 2023/0127(COD)
European Parliament, Amendments 63-230 to the proposal for a regulation on the unitary supplementary certificate for medicinal products, 2023/0127(COD)
European Economic and Social Committee, Opinion on Patent package(INT/1035), 2023
European Parliament, Committee voting list and final compromise amendments, January 2024
European Parliament, Committee report tabled for plenary, 1st reading, January 2024
European Parliament legislative resolution of 28 February 2024 on the proposal for a regulation of the European Parliament and of the Council on the unitary supplementary certificate for medicinal products
 Further reading: 
European Parliament, The potential impact of the unitary Supplementary Protection Certificate on access to health technologies, Study, September 2023
 Author: Gabija Leclerc, Members' Research Service, legislative-train@europarl.europa.eu 
 </t>
  </si>
  <si>
    <t>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Regulation (EC) No 469/2009 provides for SPCs for medicinal products (both human and veterinary medicinal products) to be granted at a national level on the basis of national applications, on a country-by-country basis. Whilst the Commission considers that the substance of the EU current legislation on SPCs is fit for purpose, its procedural aspects are characterized with a fragmented landscape, which is financially and administratively burdensome, and not conducive to innovation.  
 To strengthen the integrity of the single market by providing a centralised, balanced and transparent SPC system across the EU, and mitigate the negative consequences of redundant and potentially diverging procedures that applicants face, on 27 April 2023 the Commission adopted the proposal for a regulation to recast the current measures on the supplementary protection certification for medicinal products. The proposal, which will follow an ordinary legislative procedure (OLP), is based on Article 114 of the Treaty on the Functioning of the European Union (TFEU). This initiative is a part of the Joint Declaration 2023-2024 on the EU institutions common legislative priorities. It is also included in the annex III (on the pending proposals) of the Commission work programme 2024. 
 The draft regulation introduces a centralised procedure for granting SPCs for medicinal products, allowing applicants to obtain SPCs in the respective designated Member States subject to marketing authorisations having been granted in/for each of them, by filing a single ‘centralised SPC application’ that would undergo a single centralised examination procedure. While that examination would be conducted by a centralised authority, the actual grant of SPCs would be done at the national level, based on a positive (binding) opinion from the central examination authority. However, the proposal is not intended to modify the scope nor the effect of the rights conferred by national SPCs.  
 This proposal is parallel to other three proposals: (i) on unitary certificates for medicinal products; (ii) on unitary certificates for plant protection products; (iii) and on the revision of SPC regime for plant protection products. Applications for the unitary certificates would undergo the same centralised examination procedure described in this proposal. This would ensure complete consistency across the whole SPC reform package, especially in the event of ‘combined’ applications that request both a unitary certificate and national certificates.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Three committees for opinion - the Committee on Environment, Public Health and Food Safety (ENVI), the Committee on Internal Market and Consumer Protection (IMCO) and the Committee on International Trade (INTA) decided not to give an opinion. In July 2023, Tiemo Wölken (S&amp;D; Germany) was appointed as a rapporteur on the file. On 13 October 2023, taking into account the recommendations of the Consultative Working Party of the legal services of the European Parliament, the Council and the Commission, JURI published the draft report, to which the committee members had the opportunity to table the amendments until 10 November. Overall, there were 152 amendments tabled to the Commission's proposal - 44 by the rapporteur in his draft report, and 108 amendments introduced by other committee members. The committee considered the amendments on 29 November 2023. Subsequently, on 19 January 2024, the committee published a voting list and six compromise amendments (CAs). Then, on 24 January 2024, the JURI members unanimously voted in favor of the committee report with all the six CAs being adopted. The Parliament held a joint debate on the patents on 27 February, following which, it adopted a legislative resolution on the file the following day. The legislative resolution, adopted by 518 votes to 29, with 70 abstentions, among other provisions, clarifies requirements on the sufficient expertise and experience of the examiners responsible for issuing an examination opinion on granting the certificate or refusing the application. It also specifies the particular steps of the procedures related to appeals, opposition and remedies, sets the time limits, and strengthens the transparency.  
 The Council's first reading position remains to be adopted. Once the Council adopts its first reading position, the interinstitutional negotiations could begin. 
 On 20 September 2023, in its mandatory non-binding opinion, the European Economic and Social Committee (EESC) welcomed the Commission's plans to take action on SPCs. According to the EESC, 'there are details still to be clarified [...] however the overall concept has been well received'.  
EP Legislative Observatory, Supplementary protection certificate for medicinal products. Recast, 2023/0130(COD)
European Commission, Proposal for a regulation on the supplementary protection certificate for medicinal products (recast), COM/2023/231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supplementary protection certificate for medicinal products (recast), 2023/0130(COD)
European Parliament, Amendments to the proposal for a regulation on the supplementary protection certificate for medicinal products (recast), 2023/0130(COD)
Consultative Working Party on the Legal Services, Opinion on the Proposal for a regulation on the supplementary protection certificate for medicinal products (recast), 2023
European Economic and Social Committee, Opinion on Patent package(INT/1035), 2023
European Parliament, Committee voting list and the final compromise amendments, January 2024
European Parliament, Committee report tabled for plenary, 1st reading, February 2024
European Parliament legislative resolution of 28 February 2024 on the proposal for a regulation on the supplementary protection certificate for medicinal products (recast)
 Author: Gabija Leclerc, Members' Research Service, legislative-train@europarl.europa.eu</t>
  </si>
  <si>
    <t xml:space="preserve">A proposal for a regulation on the respect for private life and the protection of personal data in electronic communications (proposal for e-Privacy Regulation) has been published on 10 January 2017. 
 It will replace Directive 2002/58/EC (e-Privacy Directive) and specify the General Data Protection Regulation (GDPR). The objective of both initiatives is to reinforce trust and security in the Digital Single Market, while providing flexible regulatory tools to enable innovation. 
 The proposal on e-Privacy, applying both to natural and legal persons, includes in its scope also market-players using the internet (e.g. ‘Over-the-Top communication services’, as instant messaging apps and web-based e-mail services), with the aim of ensuring a level playing field for companies. Its purposes include: 
Enhancing security and confidentiality of communications (including content and metadata, e.g. sender, time, location of a communication);
Defining clearer rules on tracking technologies such as cookies (including more friendly ways for users to express consent) as well as on spam.
 In the European Parliament (EP), the file was assigned to the Civil Liberties Committee (LIBE) and the initial rapporteur, MEP Marju Lauristin (Estonia, S&amp;D), presented the report in June 2017, aimed at strengthening the confidentiality of communications including in machine-to-machine communications. The EP confirmed the committee's negotiating mandate in October 2017 and since then, Birgit Sippel (Germany, S&amp;D) took over as responsible MEP. She has been re-appointed as rapporteur on 4 September 2019. 
 The European Data Protection Authorities (DPAs), assembled in the EDPB (European Data Protection Board), adopted in March an opinion on the interplay between the e-Privacy Directive and GDPR (in particular on the competences of DPAs). They also called not to lower the level of protection offered by the current e-Privacy Directive. 
 In the Council, the discussions were stalled for approximately four years. The Council published several redrafts of the proposal since September 2017. Among the issues discussed: the need to clarify the relationship between e-Privacy and the GDPR; privacy settings; the legal grounds for data processing other than consent, as well as the applicability of the new rules to service providers assisting competent authorities for national security purposes, and the concept of public interests as a basis justifying restrictive measures. But the Austrian, Romanian, Finish and Croatian presidencies were unable to reach a compromise. In July 2020, the German Presidency published its first discussion paper. National delegations recently rejected a revised version of the paper and on 23 November 2020 the German Presidency presented its progress report, stating it would ‘closely [work] with the forthcoming Portuguese Presidency to facilitate further discussions and to ensure smooth progress on the file’. The initiative was given utmost priority in the Joint Declaration of the European Parliament, the Council and the European Commission from 17 December 2020. On 10 February 2021, the Member States agreed on a mandate for negotiations with the European Parliament and trilogues began on 20 May 2021. On 28 March 2022, the former French Presidency released its latest four column table in preparation of the trilogues. Some progress was made at a technical level under the Czech Council Presidency (1 July to 31 December 2022), but the file stalled again under the Swedish Council Presidency (1 January to 30 June 2023). While the incumbent Spanish Council Presidency emphasises its commitment to protecting European rights and values, especially, the rights to non-discrimination, privacy, and data security, it does not highlight the e-privacy regulation as a priority file.  References: 
EP Legislative Observatory, Procedure File on the Proposal for a Regulation “Respect for private life and the protection of personal data in electronic communications” (e-Privacy Regulation), 2017/0003 (COD)
European Parliament, Parliament’s negotiation mandate on ePrivacy, 26 October 2017
EP IMCO Committee, Opinion on the Commission proposal, 29 September 2017
EP ITRE Committee, Opinion on the Commission proposal, 4 October 2017
EP JURI Committee, Opinion on the Commission proposal, 5 October 2017
Council of the EU, Presidency, Mandate for negotiations with the EP, 10 February 2021
Council of the EU, Presidency, Préparation du trilogue, 28 March 2022
Council of the EU, Presidency, Progress Report, 23 November 2020
European Data Protection Board, Opinion 5/2019 on the interplay between the ePrivacy Directive and the GDPR, 12 March 2019
European Commission, Proposal for a Regulation concerning the respect for private life and the protection of personal data in electronic communication, COM(2017) 10 final, 10 January 2017
The Spanish presidency programme, Spanish Council Presidency
 Further reading: 
European Parliament, EPRS, Reform of the e-Privacy directive, Briefing Legislation in progress, September 2017
European Data Protection Supervisor, The urgent case for a new ePrivacy law, 19 October 2018
Leading MEP enraged by Swedish presidency’s neglect of ePrivacy Regulation, EURACTIV, 8 March 2023
ePrivacy: EU legislators chase compromise on processing electronic communications data, EURACTIV, 15 November 2022
 Author: Hendrik Mildebrath, Members' Research Service, legislative-train@europarl.europa.eu 
 </t>
  </si>
  <si>
    <t>The file is awaiting Council's position. 
 The aim of the proposal was to recast the EEC Regulation 95/93 on the allocation of airport slots with intention is to ensure optimal allocation and use of airport slots in congested airports, as well as the enhancement of fair competition and the competitiveness of operators, as current rules do not facilitate entry into the market by new players. 
 This proposal is part of the December 2011 Commission's Airports Package, including a Communication on 'Airport policy in the European Union and two other legislative proposals, one on groundhandling services and the other on noise. 
 The Council adopted its general approach in October 2012 and the EP adopted its first reading position in December 2012. 
 In this first reading position the EP introduced a number of additional measures to strengthen the independence of slot coordinators across Europe, and make slot allocation more transparent. It strengthened the demands on the coordinator's functions and on the independence of the coordinator's supervisory board. It rejected the proposals to raise the slot series usage rate to 85% and increase the minimum number of weekly slots for priority allocation. However, the EP supported penalties for the late hand-back of slots by airlines, stipulating notably that the system of penalties shall be revenue-neutral for the airport managing body and shall be aimed solely at increasing the efficiency of time slot allocation. In its resolution of 16 February 2017, the EP urged the Council and Member States to make swift progress on deadlocked dossiers including this one. 
 The European Commission in its 'Aviation Strategy for Europe' urged the Council and the EP to adopt the revised regulation. The proposal is at present waiting for Council's first reading position and remains blocked in the Council. 
 On 24 September 2019, TRAN Committee decided to enter into interinstitutional negotiations on this file after 1st reading in Parliament. The proposal was also among the priority files in the 2021 Commission Work Programme, classified under the priority 'A European Green Deal'. 
 The Commission launched between 31 August and 28 September 2020 a public consultation on airport slot allocation in light of the COVID-19 crisis. As a result, it published on 16 December 2020 a new proposal to amend the Slot Regulation as regards temporary relief from the slot utilisation rules due to the COVID-19 pandemic. While according to the Regulation (EEC) 95/93 airlines have to use 80 % of the slots awarded to them to secure their full slot portfolios for subsequent scheduling seasons, the new proposal reduces this threshold to 40 %. It also introduces a number of conditions, which aim to ensure that airport capacity is used efficiently and without harming competition after the COVID-19 pandemic. At the presentation of the proposal at the Committee on Transport and Tourism (TRAN) in January 2021 several TRAN Committee members questioned whether the new proposal doesn't go far beyond the need to react to the COVID-19 pandemic. In its initial discussions, the Council expressed its wish to reduce the time limit for the Commission to extend the period of validity of the new slot proposal by means of delegated acts and increase the minimum threshold to 50% of airport slot usage for the period from 28 March to 30 October 2021. In the final act, adopted on 16 February 2021, the threshold of 50 % was kept. The Commission has delegated powers for one year.  It may also adapt the use rate within a range of 30-70%.  
 In July 2021, the Commission extended the relief measure to the winter scheduling season, running from 31 October 2021 until 27 March 2022, with a 50 % threshold for the “use it-or-lose-it” rule. 
 In the Commission Work programme for 2022 the common rules for the allocation of slots at EU airports  were listed as a priority proposal under 'A European Green deal'.  
 On 15 December 2021, the Commission extended the slot relief rules for the 2022 summer scheduling season, running from 28 March 2022 until 29 October 2022. Airlines had to use only 64% to retain historic rights in those slots during the ongoing COVID-19 pandemic. The “justified non-use of slots” exception was also extended. 
 On 12 July 2022, the European Commission proposed  to allow the airline slot regime to respond more flexibly to unexpected developments in the near future. The Commission proposed to return to a higher slot use rate (80 %, as of 30 October 2022) reflecting the demand, but at the same time, to prolong the possibility to make use of the ‘justified non-use of slots’ (JNUS) tool created during the pandemic. On 12 September 2022, the committee referral was announced in the Parliament. The Parliament approved on  6 October the revision of the temporary rules on airlines’ take-off and landing slots in the EU. The new rules set the minimum slot utilisation threshold, as of 30 October, at 75%. The 80% threshold will again be in force for the summer period 2023. This rate may be lowered by the Commission if air traffic falls below 80% of the 2019 level. 
 According to the 2023 Commission work programme, a new proposal on the Revision of the airport slot Regulation will be published in Q3 2023 under the priority' An Economy that Works for People'. References: 
EP Legislative Observatory, Procedure file on a Regulation on Allocation of slots at EU airports: common rules (recast), 2011/0391(COD)
European Commission, Proposal for a European Parliament and Council regulation on common rules for the allocation of slots at European Union airports, COM(2011) 827
European Commission, Communication on Airport policy in the European Union - addressing capacity and quality to promote growth, connectivity and sustainable mobility, COM(2011) 823
European Parliament, Legislative resolution of 12 December 2012 on common rules for the allocation of slots at EU airports (recast), 2011/0391(COD)
European Parliament, Resolution of 16 February 2017 on an Aviation Strategy for Europe, 2016/2062(INI) 
Regulation 2021/250 amending Council regulation (EEC) No 95/93 as regards temporary relief from the slot utilisation rules at Union airports due to the COVID-19 crisis 
European Commission, Proposal for a regulation of the European Parliament and of the Council amending Council Regulation (EEC) No 95/93 as regards temporary relief from the slot utilisation rules at Community airports due to the COVID-19 pandemic COM(2022) 334 
European Parliament legislative resolution on Slot utilisation rules at Union airports: temporary relief, 6 October 2022
European Commission, 2023 Commission Work Programme, dedicated website
 Further reading: 
European Parliament, EPRS, Airports in the EU, In-depth analysis, June 2016
 Author: Jaan Soone, Members' Research Service, legislative-train@europarl.europa.eu</t>
  </si>
  <si>
    <t xml:space="preserve">The file is awaiting Council's position. 
 Free movement of persons across European Member States is an important EU achievement. In 2009, the EU adopted Regulation (EC) No 1073/2009 governing the access to the profession and the international market for coach and bus services, which has been applied since December 2011. This act defined the provisions that coach or bus companies willing to offer international passenger services on markets other than the market of their Member State (known as cabotage) must comply with. To do so, it established that these companies had to possess a Community licence and an authorisation for regular service. It also set sanctions for infringements imposed by the host Member State or the Member State of establishment. 
 An ex-post evaluation of the regulation carried out by the European Commission between 2015 and 2017 underlined that the main objective pursued - to offer a sustainable alternative to individual car transport - has been only partially achieved. Moreover, it observed that there were obstacles in national markets hindering the development of inter-urban coach services and excessive administrative costs of entry in the market. The evaluation also underlined a problem of discrimination in access to terminals. 
 On 8 November 2017, the Commission published its proposal to amend Regulation 1073/2009 to remedy these shortcomings. The proposal aims at developing bus connections over long distances, contributing to reduced road congestion and transport emissions. It also intends to offer more affordable transport services to citizens, in particular to those with lower incomes. 
 This new proposal is part of the second package of the Commission's 'Europe on the move' initiative, whose aim is to fight against climate change, improve citizen’s low-emission mobility and increase EU industry competitiveness. It is also a Regulatory Fitness and Performance Initiative, which was included in the 2017 Commission work programme. The proposal is consistent with the Commission priority to create a deeper and fairer internal market and with the Energy Union objective of decarbonising transport.     
 The new proposal includes within the scope of the regulation all regular services for hire and reward operated by a non-resident carrier and adds a new definition of a 'terminal' in order to regulate access to the latter on fair, non-discriminatory and transparent terms. It also proposes to add a provision requiring Member States to designate a (new or existing) regulatory body, independent from any other public authority. Most importantly, the amended regulation modifies the authorisation procedure for international carriage of passengers and for national regular services. A limitation of access to international or national regular service is introduced for distances of less than 100 km, when the new service is considered to compromise the economic equilibrium of an already existing public service contract. Lastly, to eliminate administrative burden, journey forms for occasional services and for cabotage operations in the form of occasional services would not be required any more.  
 The file has been has been allocated to the European Parliament's Committee on Transport and Tourism (TRAN), the rapporteur is Roberts Zīle (ECR, Latvia). On 10 July 2018, TRAN Committee discussed its draft report, which introduces additional conditions under which access to the national market can be limited. It also foresees a possibility to suspend or withdraw an authorisation to operate a national regular service if it compromises the economic equilibrium of a public service contract, addresses possible issues of market abuse, access to terminals and the requirement of the establishment of carriers. Several TRAN Committee members voiced significant reservations regarding the Commission proposal, including differences between Member States which can make it difficult to apply one approach to market liberalisation. In October 2018, TRAN Members sent 406 amendments to the file and in November 2018, they discussed them at the TRAN Committee meeting. The Committee adopted its report in January 2019. The Parliament as a whole made minor changes in the TRAN Committee report and voted in favor of it during its 2019 February plenary session. It deleted for instance the definition of 'cabotage transport', which had initially been present in the Commission proposal and was not deleted in the TRAN draft report. In September 2019, the TRAN committee voted to enter negotiations with the Council. 
 On 21 October 2019, the EP decided to carry over this file to the next term. In the Council, the proposal is on hold at the level of the working party on land transport. 
  References: 
EP Legislative Observatory, Procedure file on a Regulation on access to the international market by coach and bus services: further opening of national markets, 2017/0288(COD)
European Commission, Staff Working Document on Impact assessment accompanying the proposal for a Regulation amending Regulation (EC) No 1073/2009 on common rules for access to the international market for coach and bus services, SWD(2017) 358
Regulation (EC) No 1073/2009 (EC) of 21 October 2009 on common rules for access to the international market for coach and bus services, and amending Regulation (EC) No 561/2006
European Commission, Proposal for a European Parliament and Council Regulation amending Regulation No 1073/2009 on common rules for access to the international market for coach and bus services, COM(2017) 647
European Commission, Staff Working Document on ex-post evaluation of Regulation (EC) No 1073/2009 on common rules for access to the international market for coach and bus services, SWD(2017) 361
European Parliament, Draft legislative resolution on the proposal for a regulation amending Regulation (EC) No 1073/2009 on common rules for access to the international market for coach and bus services, 2017/0288(COD)
European Economic and Social Committee, Opinion on access to the International market for coach and bus services, 19 April 2018
 Further reading: 
European Parliament, EPRS, Access to the international market for coach and bus services, Briefing, EU legislation in progress, April 2019
European Parliament, EPRS, Access to the international market for coach and bus services, Briefing, Initial appraisal of a European Commission impact assessment, February 2018
 Author: Monika Kiss, Members' Research Service, legislative-train@europarl.europa.eu </t>
  </si>
  <si>
    <t>On 12 September 2018, the European Commission published a proposal for a directive on discontinuing seasonal changes of time. 
 The proposal would discontinue the current system of bi-annual clock changes. 
 The EU first unified the summer-time arrangements in 1980, in order to ensure a harmonised approach to time switching within the single market, as until then, national summer-time practices and schedules were diverging. The current summer-time arrangements directive requires Member States to switch to summer-time on the last Sunday of March and back to standard time (informally known as winter-time) on the last Sunday of October. 
 In its resolution of 8 February 2018, the European Parliament called on the Commission to conduct a thorough assessment of the current summer-time arrangements directive and, if necessary, come up with a proposal for its revision. Parliament quoted scientific studies indicating negative effects on human health and a number of concerns expressed by citizens’ initiatives. Commission’s public consultation from 4 July 2018 to 16 August 2018 received 4.6 million responses, including 4.5 million from individual citizens, of which 84% were in favour of discontinuing the bi-annual clock changes, while 16% wanted to keep them. Cyprus and Greece were the only countries where a small majority was in favour of keeping the current system while Malta is nearly evenly divided. 
 The legislative proposal was assigned to the European Parliament's Committee on Transport and Tourism (TRAN), which designated Marita Ulvskog (S&amp;D, Sweden) as rapporteur. The rapporteur presented her draft report at the 21-22 January 2019 TRAN Committee meeting, during which a workshop with experts on the potential consequences and impacts of discontinuing seasonal changes of time was also held. 
 The TRAN Committee adopted the report on 4 March 2019 by 23 votes in favour, 11 against, 0 abstentions. The report argues for a final switch to summer time at the end of March 2021, before a possible final time change at the end of October 2021 (for States that wish to apply winter time). MEPs want to set up a coordination mechanism, composed of a representative for each State and one of the Commission, to ensure that Member States approach the choice of time zone in a harmonised way. They also want to give to the Commission the power to adopt a delegated act to postpone the date of application of Member States' decisions by twelve months, if the time arrangements notified by the Member State have the potential to hamper the functioning of the internal market.    
 In addition, six other Parliament committees provided their opinion. 
 The Parliament adopted its position at first reading on 26 March 2019 by 410 votes to 192 with 51 abstentions. It supports the Commission’s proposal to discontinue the time change. The time change scheduled for the last Sunday in March 2021 should be the last for EU Member States wishing to keep summer time. Member States that prefer to keep the standard time (winter time), may change their time one last time on the last Sunday in October 2021. Member States should cooperate with one another via a coordinated mechanism, with one representative for each Member State and the Commission. Further, a mechanism for protecting the internal market is to be set up. By the end of 2025, the Commission should assess the implementation. 
 On 24 September 2019, TRAN Committee decided to enter into interinstitutional negotiations on this file after 1st reading in Parliament. This file was part of the unfinished business and was carried over under the new term.  
 In the Council, the matter has been discussed within the Council Working Party on Land Transport. At the informal meeting of EU transport ministers, held in Graz, Austria at the end of October 2018, a majority of Member States expressed their support for ending seasonal clock changes. However, they underlined that a way forward could only be secured when the next steps are known and the impact assessment available.  On 19 November 2018, Council published a progress report, which was endorsed by the Transport Council meeting of 3 December. Ministers assessed the progress in discussions and decided to conduct an impact assessment and coordinate action at European level before reaching a political agreement.  While in January 2020, the Commission included the proposal in Annex III of the 2020 Commission Work Programme relating to “Priority pending proposals”, there have been no further progress in the Council on the file. 
 On 26 March 2021, TRAN Committee MEPs issued a statement urging the Council to speed up their work on the file. References: 
EP Legislative Observatory, Procedure file on a Directive on discontinuing seasonal changes of time, 2018/0332(COD)
European Commission, Proposal for a directive on discontinuing seasonal changes of time, COM(2018) 639
Directive 2000/84/EC of 19 January 2001 on summer-time arrangements
Council, Progress report on Proposal for a discontinuing seasonal changes of time and repealing Directive 2000/84/EC
Council, Outcome of the Transport, Telecommunications and Energy Council meeting of 3 and 4 December 2018
European Parliament, Transport MEPs urge to end clock change, press release, March 2021
European Parliament, Committee on Transport and Tourism report on the proposal for a directive discontinuing seasonal changes of time and repealing Directive 2000/84/EC
European Parliament, Legislative resolution of 26 March 2019 on the proposal for a directive discontinuing seasonal changes of time and repealing Directive 2000/84/EC
Council, Outcome of the Transport, Telecommunications and Energy Council meeting of 2 December 2019
 Further reading: 
European Parliament, EPRS, EU summer-time arrangements under Directive 2000/84/EC, Study, Ex-post impact assessment, October 2017
European Parliament, EPRS, Discontinuing seasonal changes of time, Briefing, EU Legislation in Progress, March 2019
 Author: Jaan Soone, Members' Research Service, legislative-train@europarl.europa.eu</t>
  </si>
  <si>
    <t>Platform work makes use of an online platform to enable organisations or individuals to contact other organisations or individuals to solve specific problems, or to have access to specific services in exchange for payment. Platform work is a non-standard form of employment. Working conditions and social rights of platform workers are not enshrined in standard labour regulation. 
 The European Commission proposed a directive on the working conditions of platform workers, with rules to facilitate the correct determination of their employment status and improve transparency, fairness and accountability in algorithmic management. The Commission proposed five 'criteria of control': level of remuneration; rules for appearance and conduct; supervision by electronic means; limited choice of working hours or possibility to refuse tasks; and restricted possibility to work for a third party. If two of the five were fulfilled, the relationship between a platform and a worker would be presumed to be employment, and the worker would gain access to the applicable labour and social protection rights.  
 This classification could be contested by either side on the basis of national criteria (under the principle of a 'rebuttable presumption'). However, legal and administrative proceedings initiated by the digital platforms to rebut the legal presumption would not have a suspensive effect on the application of the presumption. The proposal also introduces a requirement for human monitoring of algorithms, where the people performing the monitoring have the right to contest automated decisions. The Commission would have to review the implementation of the directive after five years..  
 The European Economic and Social Committee adopted an opinion on 23 March 2022. 
 The European Committee of the Regions adopted an opinion on 29 June 2022.  
 In the European Parliament, the EMPL Committee takes the lead. The rapporteur Elisabetta Gualmini (Italy, S&amp;D) presented her draft report on 19 May 2022 and the EP EMPL Committee adopted the report on 12 December, by 41 votes to 12, amending the proposal in several ways: it moved the criteria for triggering the presumption of employment outside the legal body of the text and instead introduced an indicative list of non-mandatory criteria based on national rules to determine that a person is a platform worker. It also introduced two criteria for determining that a person is genuinely self-employed. Applying the legal presumption in this way would not mean an automatic reclassification of all those performing platform work as platform workers. The non-suspensive effect of legal proceedings on the legal presumption of employment was maintained. Moreover, the report strengthens the provisions on data protection and human oversight of all decisions affecting working conditions, extends the rules protecting platform workers from abusive algorithmic management practices to all EU workers, and promotes collective bargaining. 
 The EMPL committee decision to enter into interinstitutional negotiations based on the report was confirmed by Parliament's plenary on 2 February 2023. 
 In the Council, the Working Party on Social Affairs has examined the proposal. After several attempts the Council agreed its position on 12 June 2023. The text maintains the principle of legal presumption of employment but expands the Commission's five criteria into seven, and considers that as soon as three of the criteria are fulfilled, an employment relationship is established, with burden of proof to the contrary being on the platform. However, if the platform merely complies with a legal obligation (including one stemming from a collective agreement), this would not count as fulfilling the criteria. While the presumption would apply in administrative and judicial proceedings, Member States would be free to decide if they wished to apply it in tax, criminal and social security proceedings.  
 Interinstitutional negotiations concluded with a provisional agreement on 13 December 2023. However, Coreper did not endorse this agreement on 22 December 2023. Following further negotiations , a second provisional agreement was reached on 8 February 2024, only to be rejected again by the Council again on 16 February 2024.  
 Nevertheless, after further debate and a change of position by Estonia and Greece, EU employment and social affairs ministers finally approved the agreement on 11 March 2024 (in the wording reached on 8 February). France and Germany did not support the agreement.The compromise takes an alternative approach to the legal presumption, leaving it up to Member States to arrange for the introduction of an 'effective legal presumption' in their national law. The agreed text has abandoned the logic of fixed criteria to trigger the presumption of employment and only requires Member States to define the facts indicating control and subordination of the worker by a platform, based on their labour law and collective agreement systems. Employees, their representatives or national labour institutions can activate the presumption, which can be challenged by the platform, in which case the platform has to prove (based on national employment law) that it is working with genuinely self-employed people. The directive also creates the first EU rules on the use of artificial intelligence in the world of work. It imposes greater transparency on algorithmic management, and prohibits certain types of decision, such as suspending accounts, and using algorithms to process emotional or psychological data. These rules cover all workers. 
 On 19 March 2024, the EMPL Committee endorsed the political deal. The agreed text was  adopted by the Parliament on 24 April 2024 and still needs to be formally adopted by the Council. Member States will then have two years to introduce the new rules. 
 After a legal-linguistic revision, the incoming EP needs to approve the outcome as a legally revised corrigendum of its first reading position.  References:  
EP Legislative Observatory, Improving working conditions of persons working through digital labour platforms, 2021/0414(COD)
European Commission, Proposal for a Directive of the European Parliament and of the Council on improving working conditions in platform work, 9 December 2021
European Economic and Social Committee, Working conditions package - platform work, opinion, 23 March 2022
European Committee of the Regions, Improving working conditions in platform work, opinion, SEDEC-VII/028, 29 June 2022
European Parliament, Committee on Employment and Social Affairs, Report on the proposal for a directive of the European Parliament and of the Council on improving working conditions in platform work, A9-0301/2022, 21 December 2022
Council, Proposal for a Directive on improving working conditions in platform work, General approach, 7 June 2023
European Parliament, Provisional deal on first EU-wide rules for platform workers, press release, 8 February 2024
Council, Platform workers: Council confirms agreement on new rules to improve their working conditions, press release, 11 March 2024
European Parliament, Parliament adopts Platform Work Directive, press release, 24 April 2024
 Further Reading: 
European Parliament, EPRS, Improving the working conditions of platform workers, Briefing, March 2024
European Parliament, EPRS, Online platforms: Economic and societal effects, Study, March 2021
 Author: Marketa Pape, Members' Research Service, legislative-train@europarl.europa.eu</t>
  </si>
  <si>
    <t>In a speech delivered at the EU Industry Days 2021 on 23 February 2021, Ursula von der Leyen recalled that the Covid-19 pandemic had induced unprecedented disruption of the single market and announced that the Commission was working on a single market emergency instrument. 
 This new instrument would aim to ensure the free movement of goods, services and people, with greater transparency and coordination in times of crises. 
 In its communication updating the 2020 new industrial strategy of 5 May 2021, the Commission announced that it would propose such a single market emergency instrument. The key elements of the single market emergency instrument would be: 
Reinforced single market governance tools and procedures;
Improved transparency and coordination on intra-EU export restrictions and services restrictions;
Structures and tools to facilitate circulation of goods and services in the context of border restrictions;
Targeted measures for speedier product availability;
Enhanced market surveillance procedures;
Reinforced cooperation and information-sharing in public procurement.
 The new instrument would be aligned with relevant policy initiatives, such as the proposal to establish a European health emergency preparedness and response authority (HERA), and the upcoming contingency plan for transport and mobility. 
 In its resolution of 19 May 2022 on 'the social and economic consequences for the EU of the Russian war in Ukraine – reinforcing the EU’s capacity to act', the Parliament welcomed the upcoming presentation by the Commission of a single market emergency instrument. It urged the Commission to include in the proposal provisions establishing resilience stress tests for undertakings, similar to the stress tests for financial institutions, that would map, assess and provide potential responses to their supply chain risks, including externalities and social, environmental and political risks. 
 On 19 September 2022, the Commission adopted a "Single market emergency instrument" package. It includes a proposal for a regulation establishing a Single Market Emergency Instrument, a proposal for a regulation for the laying down measures to facilitate the supply and availability of crisis-relevant goods in the context of a Single Market emergency, and a proposal for a directive introducing emergency procedures for the conformity assessment, adoption of common specifications and market surveillance in the context of a Single Market emergency. The proposed regulation setting up a Single Market Emergency Instrument establishes a framework of measures to anticipate, prepare for and respond to impacts of crises on the single market. The aim is to safeguard the free movement of goods, services and persons and to ensure the availability of goods and services of strategic importance and crisis-relevant goods and services in the single market. The proposed measures include the setting up of an advisory group to advise the Commission on the appropriate measures for anticipating, preventing or responding to the impact of a crisis on the single market; measures for obtaining, sharing and exchanging the relevant information; contingency measures aiming at anticipation and planning; measures for addressing single market impacts of significant incidents that have not yet resulted in a single market emergency (single market vigilance), including a set of vigilance measures and measures for addressing single market emergencies, including a set of emergency response measures. 
 The Council  adopted its position on 7 June 2023. The Council particularly proposed to turn the ‘advisory group’ into a ‘single market emergency board’, with an increased role during the vigilance and emergency modes. It also proposed to remove the Commission's power to oblige Member States to build up strategic reserves and to ask companies to prioritise the production of crisis-relevant goods. The Council proposed to strengthen its role in activating, extending and deactivating the vigilance mode through the adoption of a Council implementing act.  
 In Parliament, the file was allocated to the Committee on the Internal Market and Consumer Protection (IMCO). Andreas Schwab (EPP, Germany) was appointed rapporteur on 16 December 2022. Parliament adopted the IMCO report on 13 September. In particular, the name of the instrument would be changed to 'internal market emergency and resilience act' (IMERA).  
 The co-legislators reached a provisional agreement on the package on 1st February 2024, after four trilogues. This agreement still needs to be formally approved by both institutions. The agreed texts were endorsed on 16 February 2024 by Coreper, and were approved by IMCO on 22 February 2024. The vote in plenary is planned for 24 April. 
 Under the agreement, the main Regulation of the SMEI package is renamed ‘Internal Market Emergency and Resilience Act (IMERA)’, as requested by the European Parliament. The group assisting and advising the Commission is renamed accordingly (‘Internal Market Emergency and Resilience Board’). The Chair of the Board should invite a representative from the European Parliament as a permanent observer. The Board should meet at least three times a year. 
 The Regulation keeps the distinction between contingency measures, and vigilance and emergency modes. Defence-related products are explicitly excluded from the scope of the Regulation. It is also now specified that the Regulation should not affect the exercise of fundamental rights, in accordance with the Charter of Fundamental Rights of the EU (in particular the right to strike, the right to negotiate, to conclude and enforce collective agreements, or to take collective action in accordance with national law and practice). You can read the EPRS legislative briefing mentioned in the 'further reading' section for more information. 
 The Parliament adopted the agreement on 24 April 2024.  
  References: 
EP Legislative Observatory, Procedure file on a Single Market emergency instrument, 2022/0278(COD) 
Council mandate for negotiations with the European Parliament, 7 June 2023
European Parliament, Amendments tabled in IMCO
European Commission, Proposal for a Regulation establishing a Single Market Emergency Instrument and repealing Council Regulation (EC) 2679/98, 19 September 2022
European Commission, Proposal for a Regulation for the laying down measures to facilitate the supply and availability of crisis-relevant goods in the context of a Single Market emergency and amending Regulation (EU) 2016/424, Regulation (EU) 2016/425, Regulation (EU) 2016/426, Regulation (EU) 2019/1009, 19 September 2022
European Commission, Proposal for a Directive amending Directives 2000/14/EC, 2006/42/EC, 2010/35/EU, 2013/29/EU, 2014/28/EU, 2014/29/EU, 2014/30/EU, 2014/31/EU, 2014/32/EU, 2014/33/EU, 2014/34/EU, 2014/35/EU, 2014/53/EU and 2014/68/EU and introducing emergency procedures for the conformity assessment, adoption of common specifications and market surveillance in the context of a Single Market emergency, 19 September 2022 
European Parliament, Resolution on the social and economic consequences for the EU of the Russian war in Ukraine – reinforcing the EU’s capacity to act, 19 May 2022
European Commission, Updating the 2020 New Industrial Strategy: Building a stronger Single Market for Europe’s recovery, COM(2021)350, 5 May 2021
European Commission, Annual Single Market Report 2021, SWD(2021)351, 5 May 2021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</si>
  <si>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On 15 September 2022 the Commission presented a legislative proposal for the EU cyber  resilience act (CRA), which introduces mandatory cybersecurity requirements for products with digital elements. The proposal covers a broad range of devices -  products that are connected directly or indirectly to a device or network, including hardware, software and ancillary services.  
 The proposal aims to ensure better protection for consumers through increasing the responsibility of manufacturers by obliging them to provide security support and software updates, and providing them with information about cybersecurity of products they buy and use. The act would provide a single set of rules for cybersecurity for companies in the EU. It would decrease the number of cybersecurity incidents and increase the transparency and trust of consumers and guarantee better protection of their data and privacy. 
 The proposed measures define:  
rules for placing on the market of products with digital elements through a process of conformity assessment (self-assessment or third party conformity assessment, depending on the category of the product) to demonstrate fulfilment of specific cybersecurity requirements, resulting in attribution of a CE marking
requirement for the design, development and production of such products and obligations of economic operators, as well as processes put in place and reporting obligations for manufactures to ensure cybersecurity throughout the life cycle of such products, as well as obligation of economic operators in these processes
rules on market surveillance and enforcement, which would be performed through appointed market surveillance authorities.
 The European Economic and Social Committee (EESC) adopted their opinion on the CRA in December 2022. 
 In the Parliament, the file has been assigned to the Committee on Industry, Research and Energy (ITRE) and Nicola Danti (Renew, Italy) has been appointed as rapporteur. The Committees on Internal Market and Consumer Protection (IMCO) and on Civil Liberties, Justice and Home Affairs (LIBE) have been asked for their opinions. IMCO had exclusive competences on articles 7 and 9 and shared competences on articles 4, 8, 21, 22 and 25-40, and LIBE had shared competence on article 41(5). LIBE committee decided not to give an opinion. 
 The report was adopted by the ITRE Committee in July 2023. Committee amendments to the Commission proposal include inter-alia: 
Confirm the Commission's proposal to include all products with digital elements. The report underlines the importance to ensure that developers of open source software are excluded from the scope if they are not receiving financial returns for their projects. The report expands the list of critical products under class I, to include as well home automation systems and products that enhance private security (e.g. cameras or smart locks). 
Flexible duration for the expected product lifetime, which should be clearly stated, and obligation that manufacturers provide automatic security updates and to differentiate between security and functionality updates if feasible. 
Reporting should align with the directive on the security of network and information systems (NIS2), and make mandatory only reporting of significant incidents and actively exploited vulnerabilities, in a multi-step approach (24 hours, 72 hours, 1 month). The European Union Agency for Cybersecurity (ENISA) should become the one-stop entity for reporting, and should receive reinforcement to be able to fulfil additional tasks set-out in the regulation.  
 In Council, Coreper reached a common position in July 2023. Council removed the notion of "critical" from products with digital elements  and deleted a substantial number of the products listed in the Annex III. Council introduced three categories of products, critical for essential entities as defined by the NIS2, that would fall under mandatory European cybersecurity certification. The Council moved the reporting from ENISA to the national Computer Security Incident Response Teams (CSIRTs) in a two-step process of an initial notification after 24 hours and a second one after 72 hours.  
 Parliament confirmed committee decision to enter into interinstitutional negotiations in September 2023. 
 The co-legislators met in trilogue negotiations on 27 September, 8 November 2023, and reached a provisional agreement on the text during the third trilogue on 30 November 2023. 
 The agreed text simplifies the methodology for the classification of digital products. MEPs secured an expansion of the list of covered devices with products such as identity management systems software, password managers, biometric readers, smart home assistants and private security cameras. The support period for manufacturers should be at least five years, with the differentiation between security (automatically installed) and functionality updates. As for the reporting, initial recipients will be competent national authorities, who will notify ENISA  to be able to assess the situation, and, if it estimates that the risk is systemic, inform other Member States so they are able to take the necessary steps. Application of the regulation is postponed to three years after it will enter in force to give manufacturers sufficient time to adapt. The negotiators agreed as well to add to the text support measures for small and micro enterprises, including specific awareness-raising, education and training programmes, collaboration initiatives, and strategies to enhance workforce mobility, as well as support for testing and conformity assessment procedures. 
 At the Council, the Coreper confirmed the agreement in December 2023. ITRE committee approved the provisional agreement at its meeting in January 2024. The text was approved by Parliament as a whole on 12 March 2024 with 517 votes in favour, 12 against and 78 abstentions. The text still needs to be formally adopted by the Council before it can enter into force. References: 
EP Legislative Observatory, Horizontal cybersecurity requirements for products with digital elements (Cyber Resilience Act), 2022/0272(COD)  
European Parliament legislative resolution of 12 March 2024 , corrigendum to the position of the European Parliament, 18 July 2024
European Parliament, Cyber Resilience Act: agreement with Council to boost digital products’ security, Press release, 1 December 2023
European Commission, Proposal for a Regulation on cybersecurity requirements for products with digital elements - Cyber resilience Act, COM(2022)454, 15 September 2022
European Commission, Annexes Proposal for a Regulation on cybersecurity requirements for products with digital elements - Cyber resilience Act, COM(2022)454, 15 September 2022
European Parliament, Committee on Industry, Research and Energy report on the proposal for a regulation on horizontal cybersecurity requirements for products with digital elements and amending Regulation (EU) 2019/1020, 26 July 2023
European Commission, Cyber Resilience Act - Impact assessment, 15 September 2022
Council, Mandate for negotiations with the European Parliament, 13 July 2023
Council, Letter sent to the European Parliament with agreement on the compromise text, 20 December 2023
European Economic and Social Committee, EESC Opinion: Cyber Resilience Act, 14 December 2022
 Further reading: 
European Parliament, EU cyber resilience act, Legislative briefing, EPRS, November 2023
European Parliament, Strengthening cyber resilience, Initial Appraisal of a European Commission Impact Assessment, EPRS, December 2022
 Author: Polona Car, Members' Research Service, legislative-train@europarl.europa.eu</t>
  </si>
  <si>
    <t>On 28 November 2022, the European Commission published two package proposals to revise both the Design Directive (Dir. 98/71/EC) and the Community Design Regulation (Council Regulation (EC) No 6/2002) as steps to create a coherent 'Design package' for the implementation of the Intellectual Property Action Plan published in November 2020. 
 The proposals had been previously announced in the Commission's regulatory fitness and performance (REFIT) work programme for 2022. Main objectives of this REFIT is to (i) make the framework fit for purpose in the digital age and (ii) simplify registering procedures and reduce administrative burden (including fees to be paid). 
 The Community Design regulation complemented national design systems by establishing unitary protection for designs (e.g. European Community design title with equal effect throughout the entire EU, directly applicable in each Member State) in 2003.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Adjust and optimize the level and structure of payable fees - by repealing the Fees Regulation (Council Regulation (EC) No 2246/2002) and integrate them in Community Design Regulation.
 The European Economic and Social Committee (EESC) adopted its opinion on 22 March 2023. 
 In Parliament, the file has been attributed to the Committee on Legal Affairs (JURI) and Gilles Lebreton (ID, France) has been appointed as rapporteur. JURI's report  was submitted to the Plenary in November 2023 and included the following main changes compared to the Commission's proposal: 
adjusting respective registration fees to motivate individual designers and small and medium-sized companies (SMEs) to protect their designs. The headline fee would amount to 350 euro. Adjusted fees for subsequent renewals would start at 250 euro for the first two renewals and reach 700 and 1400 euro for the third and fourth renewal respectively.
restricting certain powers of the executive director of the European Union Intellectual Property Office (EUIPO) to bolster legal certainty. So, executive director should only be allowed to require less documentation from applicants respecting the principle of equal treatment or determining amounts of certain expenses in a way to cover the necessary costs.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a clarification of the rules to declare design rights invalid, with the possibility for Member States to provide for an administrative procedure of appeal, so that parties do not need to go to court
 The co-legislators reached a provisional agreement on the Design package on 5 December 2023: 
Repair clause - design of components of complex products will not be protected by EU design if they are used for the repair just to restore the original appearance of the product. The agreement lays down a harmonised transitional period for designs already granted protection of 8 years.
Design protection fees - registered EU design will be protected for five years and this protection can be renewed by five-year periods for maximum total length of 25 years. Negotiators agreed on the headline registration fee to be 350 euro and they also adjusted prices of renewal fees to motivate individual designers and SMEs to protect their designs. 
EUIPO - powers of the institution managing the protection of EU designs would be better framed, such as allowing the director to require less documentation from applicants.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the regulation on EU designs will be applicable throughout the EU once it comes into force.
 The compromise text has been approved by the Council Permanent Representative Committee on 20 December 2023. Parliament formally endorsed the new legislation during its March 2024 Plenary. The directive will now have to be formally approved also by the Council. Regulation will enter into force on the twentieth day following that of their publication in the Official Journal and it will start to apply after 4 months. References: 
EP Legislative Observatory, Industrial property: protection of Community design, 2022/0391 (COD)
European Commission, Proposal for a Regulation amending Council Regulation (EC) No 6/2002 on Community designs and repealing Commission Regulation (EC) No 2246/2002, COM(2022) 666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14 March 2024.
 Further readings: 
European Parliament , EPRS, Design package, At a glance, 6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</si>
  <si>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On 28 September 2022, the European Commission published its proposal for a directive on liability of defective products revising the existing Product Liability Directive (PLD) that was adopted nearly 40 years ago. The proposal aims to bring the EU’s product liability regime up to speed with the digital age and the need to ease the burden of proof for consumers seeking compensation for damages suffered because of defective products. The PLD introduces the concept of no fault-based liability of producers for damage caused by defective products. 
 No fault-based liability means that the liability does not depend on fault or negligence of the manufacturer. To be compensated under the PLD no-fault liability regime, the burden of proof for the injured person consists in showing only that 
the product was defective.
he/she suffered a damage.
there is a casual link between the damage and the product’s defectiveness.
 Among its main provisions, the proposal revising the existing PLD: 
clarifies that software must be considered a product in the scope of the directive;
considers as product defectiveness the lack of software updates under the manufacturer’s control as well as the failure to address cybersecurity vulnerabilities;
introduces liability for defective products when refurbished and placed back on the market as well as when manufactured outside the European Union;
alleviates the burden of proof for victims under certain circumstances; and
extends the nature of damage to medically recognized harm to psychological health and loss or corruption of data.
 The European Economic and Social Committee (EESC) adopted its opinion on 24 January 2023 and supported the inclusion of AI through a no-fault liability regime. 
 The Council adopted its common position in June 2023. The Council proposes, inter alia to: 
Scope of application - add raw materials (such as gas and water) within the definition of a product.
Damages - keep the Commission proposal for damages including loss or corruption of data.
Presumption of defectiveness - clarify that the defectiveness of a product is determined by reference to the safety that the ‘public at large’ is entitled to expect and that warnings or other information provided with a product cannot by themselves make an otherwise defective product safe.
Cascade of attributable liability - further establish that manufacturer includes any person who presents themselves as the manufacturer by affixing, or authorising a third party to affix, their name, trademark or other distinguishing feature.
Development risk defence - leave the exemption subject to Member State derogations as under the existing PLD.
Compensation period - extend the expiry period from 15 to 20 years for the compensation which the injured person is entitled to in cases where the symptoms of a personal injury are slow to emerge.
 In Parliament, the file was assigned jointly (under Rule 58) to the Committee on Internal Market and Consumer Protection (IMCO) and the Committee on Legal Affairs (JURI), with Vlad Botoș (Renew, Romania) and Pascal Arimont (EPP, Belgium) appointed as rapporteurs. The joint committees adopted a report on 9 October 2023 and decided to enter into negotiations with the Council. Parliament confirmed the decision at the plenary session of 16 October 2023. Parliament’s amendments to the Commission's text includes:  
Scope of application – adding raw materials in the definition of a product similarly to the Council.
Damages - clarifying that medically recognised harm to psychological health should be confirmed 'by a court-ordered medical expert' and that the destruction or irreversible corruption of data that is not used for professional purposes should not be compensated if the economic value of the damage is below € 1000 (e.g. setting a threshold to limit the potential risk of excessive litigations).
Assessment of defectiveness - considering a product defective when it does not provide the safety that an average person (instead of the ‘public at large’) is entitled to expect, taking into consideration in particular the standard of safety applicable to the product in question.
Cascade of attributable liability - allowing Member States to compensate persons who suffered damage caused by defective products via national schemes (which should not be funded by public revenues) when victims fail to obtain compensation because no economic operator is held liable, is insolvent or have ceased to exist. 
Micro or small enterprises producing software exemption - introducing a new exemption from liability in the case of a manufacturer of software that, at the time of the placing on the market of that software, was micro or small enterprise  provided that another economic operator would be liable for damaged caused by that software.
 The co-legislators reached a provisional agreement on this file on 14 December 2023. Most of the agreed changes include: 
Extending the definition of ‘product’ to digital manufacturing files and software. Free and open-source software that is developed or supplied outside the course of a commercial activity is excluded from the scope of the directive.
Including medically recognised damage to psychological health as well as destruction or irreversible corruption of data in the definition of damage.
Including non-material losses resulting from the damage within the right to claim compensation.
Alleviating the burden of proof which would remain on the injured person.
Extending the liability period to 25 years in exceptional cases when symptoms are slow to emerge. 
Introducing a cascade of attributable liability for the economic operators.
 At the Council, the COREPER confirmed the agreement on 24 January 2024. Parliament formally endorsed the new legislation during its March 2024 Plenary. The directive will now have to be formally approved also by the Council. The new rules will apply to products placed on the market 24 months after after the directive comes into force. References: 
EP Legislative Observatory, Liability for defective products, 2022/0302 (COD)
European Commission, Proposal for a Directive on Liability of Defective Product, COM(2022) 495
European Parliament, Deal to better protect consumers from damages caused by defective products, Press release, 14 December 2023. 
Council, Agreement between the Council and the European Parliament makes EU liability rules fit for the digital age and circular economy, 14 December 2023. 
European Economic and Social Committee, EESC Opinion: Revision of the Product Liability Directive, 24 January 2023.
Council, Letter sent to the European Parliament with agreement on the compromise text, 24 January 2024.
European parliament, Defective products: revamped rules to better protect consumers from damages, Press release, 12 March 2024. 
 Further reading: 
European Parliament, EPRS, New Product Liability Directive, Briefing, December 2023
European Parliament, EPRS, Updating liability rules for defective products, Initial appraisal, January 2023
European Parliament, EPRS, Aligning the Product Liability Directive with the circular economy and emerging technologies, Implementation appraisal, October 2022
 Author: Stefano De Luca, Members' Research Service, legislative-train@europarl.europa.eu</t>
  </si>
  <si>
    <t>European Commission proposed on 18 April 2023 a regulation on the EU Cyber Solidarity Act to reinforce capacities in the EU to detect, prepare for and respond to the growing cybersecurity threats and attacks across the EU. 
 The proposal introduces: 
A  European Cyber Shield - a platform of national and cross-border Security Operations Centres (SOCs), aimed to improve the detection, analysis and response to cyber threats.
A Cyber Emergency Mechanism to improve the preparedness and response to cybersecurity incidents by
testing preparedness in critical sectors for potential vulnerabilities;
creating an EU Cybersecurity Reserve, with incident response services from trusted providers, which can be deployed by Member States in case of significant or large-scale cybersecurity incidents;
providing financial support for mutual support between Member States.
A Cybersecurity Incident Review Mechanism to assess and review significant or large-scale incidents. 
 The European Cyber Shield and Cyber Emergency Mechanism will be funded by the Digital Europe Programme (DEP). To allow this, the Cyber Solidarity Act would amend the DEP Regulation. The Total budget for the Cyber Solidarity Act, including Member States contributions, could amount to  € 1.1 billion. 
 In the Parliament, the file has been assigned to the Committee on Industry, Research and Energy (ITRE) and Lina Gálvez Muñoz (S&amp;D, Spain) has been appointed as rapporteur.  
 The rapporteur published the Committee draft report in September 2023.  
 The report was adopted in ITRE Committee in December 2023. Committee's decision to enter into negotiations with the Council was confirmed by Parliament during the December plenary. 
 The ITRE committee report, inter alia: 
adds, to the objectives of the regulation, support for industrial capacity in the cybersecurity sector, particularly for microenterprises and SMEs, including start-ups, to contribute to open strategic autonomy and technological sovereignty, competitiveness, and resilience in the sector and ensure strong Union capabilities, also in cooperation with international partners. To the specific objectives, it adds development of skills and competencies of the workforce;
adds clarity to the text by expanding certain definitions. For example, it includes a definition for a national SOC;
requests that national SOCs should be incorporated into existing cybersecurity infrastructures and governance, when possible;
excludes entities established in countries that are not part of the Agreement on Government Procurement from participation in joint procurement on tools and infrastructures with a Hosting Consortium;
promotes the exchange of cyber threat intelligence between public and private entities;
requests that the Commission assess the working of the cybersecurity emergency mechanism annually;
introduces flexibility to the provision of services through the EU cybersecurity reserve by allowing conversion of unused procured incident response services from trusted providers into exercises or training for dealing with incidents;
empowers the Commission to adopt delegated acts to supplement the regulation, rather than giving it the prerogative of adopting implementing acts;
limits the amount for the establishment and implementation of the EU Cybersecurity Reserve to €27 million to reduce the impact of the reduction of funding on other DEP priorities;
requests more resources for ENISA to carry out additional tasks, without jeopardising other Union programmes, particularly the DEP;
details the evaluation and review process for the regulation, which should take place every two years.
 The Council adopted the negotiating mandate at the Coreper meeting on 20 December 2023. The Council clarified the terminology and adapted it to the requests of Member States (in particular on SOCs, which are renamed 'Cyber Hubs', and the Cyber Shield, which is renamed the 'Cybersecurity Alert System'). The Council also revised the definitions, to bring them into line with the NIS2 Directive.  The Council clarified the interaction between the entities defined in the proposal and the existing structures, underlining that actions under the regulation will be complementary to the activities carried out by the CSIRTs network, the NIS Cooperation Group, and EU-CyCLONe. In particular, the Council stressed the voluntary nature of Member States' involvement throughout the text, stressing that national security remains the responsibility of the Member States. The Council also stressed the importance of confidentiality in the exchange of information for all three pillars.  
 The co-legislators reached a provisional agreement during the second trilogue negotiations on 5 March 2024. 
 The agreed text maintains the components of the initial Commission proposal: a European cybersecurity alert system, consisting of a network of national and cross-border ‘cyber hubs’ which will share information on cyber incidents; a cyber emergency mechanism containing a cybersecurity reserve - a pool of private companies (including non-EU actors) offering support upon request, to assist in the event of a significant cyber incident (available also to DEP-associated third countries); and a cybersecurity incidence review mechanism. Parliament secured adding development of skills, capabilities and competencies of the workforce to the specific objectives of the proposal, and increasing the role and resources for ENISA, in particular with regard to the EU cybersecurity reserve. Parliament secured as well a reduction of the relocation of funds foreseen for the cybersecurity reserve from DEP specific objectives for digital skills and artificial intelligence, while assuring a sufficient budget. 
 The provisional agreement was adopted by the ITRE committee in March 2024. The text was approved by Parliament on 24 April 2024 with 470 votes in favour, 23 against and 86 abstentions. The text still needs to be formally adopted by the Council before it can enter into force. 
EP Legislative Observatory, Procedure file on measures to strengthen solidarity and capacities in the Union to detect, prepare for and respond to cybersecurity threats and incidents, 2023/0109(COD)
European Parliament, Committee on Industry, Research and Energy report on the proposal for a regulation laying down measures to strengthen solidarity and capacities in the Union to detect, prepare for and respond to cybersecurity threats and incidents, 2023/0109(COD)
European Commission, Proposal for a Regulation of the European Parliament and of the Council laying down measures to strengthen solidarity and capacities in the Union to detect, prepare for and respond to cybersecurity threats and incidents, COM(2023) 209
Council of the European Union, Mandate for negotiations with the European Parliament, 20 December 2023
Council, Letter sent to the European Parliament with agreement on the compromise text, 20 March 2024
European Economic and Social Committee, EESC Opinion: Cyber Solidarity Act, 13 July 2023
Committee of the Regions, EU Cyber Solidarity Act and Digital Resilience, 29 November 2023
 Further reading: 
European Parliament, Cyber solidarity act, legislative briefing, EPRS, February 2024
European Parliament, Cyber solidarity act, at a glance, EPRS, April 2024
 Author: Polona Car, Members' Research Service, legislative-train@europarl.europa.eu</t>
  </si>
  <si>
    <t>On 28 November 2022, the European Commission published two package proposals to revise both the Design Directive (Dir. 98/71/EC) and the Community Design Regulation (Council Regulation (EC) No 6/2002) as steps to create a coherent package for the implementation of the Intellectual Property Action Plan published in November 2020. 
 The proposals had been previously announced in the Commission's regulatory fitness and performance (REFIT) work programme for 2022. Main objectives of this REFIT is to make the framework fit for purpose in the digital age. 
 With the Design Directive from 1998, key provisions of substantial design law of the Member States were harmonised (e.g. restricted number of substantive national design rules).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The European Economic and Social Committee (EESC) adopted its opinion on 22 March 2023. 
 In Parliament, the file has been attributed to the Committee on Legal Affairs (JURI) and Gilles Lebreton (ID, France) has been appointed as rapporteur. The Economic and Monetary Affairs and the Internal Market and Consumer Protection committees decided not to give an opinion. JURI adopted its report and decided to enter into interinstitutional negotiation (17 votes in favour, 2 against and 6 abstentions) in October 2023. The decision was submitted to the plenary in November and included the following main changes compared to the Commission's proposal: 
the replacement of the concept of ‘origin’ of the product, which is too vague, with the concept of ‘identity of the manufacturer’ of the product; and
the shortening of the transitional period for the application of the new repair clause to designs for which registration was sought before the entry into force of the new directive from ten to at least three years for those countries who wish to do it.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the introduction of flexibility for designers to be able to defer the time of publication of their design to a maximum of 30 months, with the possibility for Member States to give the option to the holders of the design rights to stop the deferment at their request (and not at the end of the deferment period);
a clarification of the rules to declare design rights invalid, with the possibility for Member States to provide for an administrative procedure of appeal, so that parties do not need to go to court;
the assurance that the fees for national-only protection should continue to be cheaper than European ones;
the possibility to cumulate the protection of designs and copyright, including national copyright laws;
a transposition period of 36 months (instead of 24) to give more time to Member States to take the necessary measures to apply the new legislation.
 The co-legislators reached a provisional agreement on the revision of the two legislative proposals of the designs package (Design Directive and Community Design Regulation) on 5 December 2023: 
Repair clause - this clause excludes from design protection the replacement parts for a complex product that are used to restore its original appearance but only for repair purposes and if the replacement part looks exactly like the original piece (e.g. a damaged door, or a broken light of a car that should be replaced to make the car look as it was). The agreement lays down a harmonised transitional period of eight years for the repair clause.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Member States will have a period of 36 months (3 years) to take the necessary measures to transpose the directive for the legal protection of designs.
 The compromise text has been approved by the Council Permanent Representative Committee on 20 December 2023. Parliament formally endorsed the new legislation during its March 2024 Plenary. The directive will now have to be formally approved also by the Council. The directive will enter into force on the twentieth day following that of its publication in the Official Journal. Member States will have 36 months to transpose the directive into their national legal systems. References: 
EP Legislative Observatory, Industrial property: legal protection of designs. Recast, 2022/0392 (COD)
European Commission, Proposal for a Directive on the legal protection of designs (recast), COM(2022) 667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Press release, 14 March 2024.
 Further readings: 
European Parliament, EPRS, Design package, At a glance,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</si>
  <si>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The proposed targeted amendment to amend the scope of the European cybersecurity certification framework in the Cybersecurity Act aims to enable, by means of Commission implementing acts, the adoption of European cybersecurity certification schemes for ‘managed security services’, in addition to information and technology (ICT) products, services and  processes, which are already covered under the Cybersecurity Act. 
 The proposal also introduces a definition of those services, which is very closely aligned to the definition of ‘managed security services providers’ under the NIS 2 Directive (see related wagon). It also adds new provisions on the security objectives of European cybersecurity certification adapted to ‘managed security services’. 
 In addition, a number of technical amendments are made to ensure that the relevant Cybersecurity Act articles apply also to ‘managed security services’. 
 Managed security services, which are services consisting of carrying out, or providing assistance for, activities relating to their customers’ cybersecurity risk management, have gained increasing importance in the prevention and mitigation of cybersecurity incidents.  Some Member States have already begun adopting certification schemes for managed security services. There is therefore a growing risk of fragmentation of the internal market for managed security services owing to inconsistencies in cybersecurity certification schemes across the Union. This proposal aims to prevent such fragmentation. 
 At the Parliament, the file has been allocated to the Committee on Industry, Research and Energy (ITRE). The rapporteur published her report on 7 September 2023 and she presented it during the ITRE committee meeting on 18 September 2023. While the IMCO committee published its opinion on 21 September 2023 
 The ITRE rapporteur supports the Commission proposal to avoid that individual Member States continue adopting different certification schemes for managed security services to avoid fragmentation and further divergences. She aims for the complementarity between this regulation and the Cyber Solidarity Act, to allow for managed security services (i.e. ´trusted providers´ in the Cyber Solidarity Act) to play an important role in the future EU Cybersecurity Reserve. 
 In her report, she aims to clarify the definition of managed security services as well as their scope. In addition, she puts a stronger emphasis on addressing the skills gap and in supporting SMEs to benefit from appropriate financial support for addressing such challenge. 
 The amendments tabled to the draft report were published on 21 September 2023. ITRE adopted its report on 26 October 2023. On 9 November 2023 the ITRE committee decision to enter into interinstitutional negotiations was confirmed by plenary (Rule 71). 
 On Wednesday 15 November 2023 the Council adopted its position, which includes a number of amendments to the Commission proposal. For instance, it clarifies the definition of ‘managed security services’ and the alignment with NIS 2 directive. It also includes modifications in the annex to the Cybersecurity Act, which contains a list of requirements to be met by conformity assessment bodies. Other technical and drafting modifications have been also introduced to make sure that all the relevant provisions of the current Cybersecurity Act apply also to managed security services 
 Trilogue negotiations started on 4 December 2023. On 6 March 2024, the EU co-legislators reached a provisional agreement on the file. They agreed to clarify the definition of managed security services, align this regulation with the Cybersecurity Act (e.g. as regards security objectives) and include a modification in the annex of the Cybersecurity Act.  
 The text was approved by Parliament as a whole on 24 April 2024 with 530 votes in favour, 5 against and 53 abstentions. The text still needs to be formally adopted by the Council before it can enter into force. References: 
EP Legislative Observatory, Managed security services 2023/0108(COD)
European Commission, Proposal for a regulation amending Regulation (EU) 2019/881 as regards managed security services, COM(2023) 208
European Parliament, Committee on Industry, Research and Energy draft report on the proposal for a regulation amending Regulation (EU) 2019/881 as regards managed security services, 2023/0108(COD)
European Parliament, Committee on Industry, Research and Energy report on the proposal for a regulation amending Regulation (EU) 2019/881 as regards managed security services, 2023/0108(COD)
Council, Member States agree common position on a targeted amendment to the cybersecurity act, Press release, 15 November 2023
European Economic and Social Committee, Opinion on the proposal on managed security services, EESC 2023/02408
Council, Cyber solidarity package: Council and Parliament strike deals to strengthen cyber security capacities in the EU, Press release, 6 March 2024
 Further reading: 
Negreiro, M, Managed security services, EPRS, European Parliament, October 2023
 Author: Maria del Mar Negreiro Achiaga, Members' Research Service, legislative-train@europarl.europa.eu</t>
  </si>
  <si>
    <t>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Regulations as regards the establishment of the Single Market emergency instrument, 2022/0279(COD)  
European Commission, Proposal for a regulation of the European Parliament and of the Council amending Regulations (EU) 2016/424, (EU) 2016/425, (EU) 2016/426, (EU) 2019/1009 and (EU) No 305/2011 as regards emergency procedures for the conformity assessment, adoption of common specifications and market surveillance due to a Single Market emergency, COM(2022)461
Single market emergency instrument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</si>
  <si>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 xml:space="preserve">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Directives as regards the establishment of the Single Market emergency instrument, 2022/0280(COD)  
European Commission, Proposal for a directive of the European Parliament and of the Council amending Directives 2000/14/EC, 2006/42/EC, 2010/35/EU, 2013/29/EU, 2014/28/EU, 2014/29/EU, 2014/30/EU, 2014/31/EU, 2014/32/EU, 2014/33/EU, 2014/34/EU, 2014/35/EU, 2014/53/EU and 2014/68/EU as regard emergency procedures for the conformity assessment, adoption of common specifications and market surveillance due to a Single Market emergency, COM(2022)462
Single market emergency instrument
 Further reading: 
European Parliament, EPRS, Single market emergency instrument: Protecting the single market in future crises, Briefing, February 2024
European Parliament, EPRS, Single Market Emergency Instrument – initial appraisal of a Commission impact assessment, Briefing, December 2022
 Author: Guillaume Ragonnaud, Members' Research Service, legislative-train@europarl.europa.eu 
 </t>
  </si>
  <si>
    <t>Following its work programme 2017, the European Commission presented a review of the Directive 2006/1/EC on the use of vehicles hired without drivers for the carriage of goods by road, as a part of the ‘Europe on the Move’ mobility package, published on 31 May 2017. 
 The Directive 2006/1/EC has codified earlier rules and provided for a minimum level of the market opening for the use of vehicles hired without drivers for the carriage of goods by road. Member States have to ensure that their undertakings may use, for the carriage of goods by road, hired vehicles under the same conditions as vehicles owned by them - as long as the hired vehicles are registered or put into circulation in compliance with the laws in their countries. 
 However, this directive allows Member States to 
exclude the use of hired goods vehicles with a gross vehicle weight above six tonnes for own-account operations;
restrict the use of a vehicle which has been hired in a Member State different from the one where the undertaking hiring the vehicle is established.
 The Commission proposed to remove these restrictions and establish a uniform regulatory framework across the EU. Member States would no longer have the possibility to restrict the use of hired vehicles for own-account operations. In addition, while they may still limit the use of a vehicle hired in a Member State different from the one where the undertaking hiring it is established, they would have to allow its use for at least four months, so that transport companies can meet peak or seasonal demand and replace defective vehicles. This limitation was deemed necessary to prevent the possible distortions due to significant differences among Member States in road vehicle taxation. 
 The proposal is dealt with by the Parliament's Committee on Transport and Tourism (TRAN). The report prepared by rapporteur Cláudia Monteiro de Aguiar (EPP, Portugal) was voted in the TRAN Committee on 24 May 2018. It supported the Commission’s proposal to facilitate to undertakings the hiring of goods vehicles without drivers, taking into account some safety and compliance issues. The TRAN Committee asked that the declaration of the number plate of each vehicle hired in another Member State be sent to the national electronic registers. 
 However, the TRAN Committee voted very narrowly against giving a mandate to start trilogues. At the first reading in plenary on 14 June 2018, MEPs adopted the rapporteur's amendments (353 votes in favour, 257 against, 26 abstentions), voted in favour of giving the rapporteur a mandate to negotiate and referred the file back to TRAN committee. Some of the adopted amendments concern the limitations to the time of use and number of hired vehicles. 
 The Transport Council at its meeting on 4-5 December 2017 adopted a progress report on the first part of the Mobility package. As regards hired vehicles, Member States had reservations related to the possible erosion of vehicle tax income and did not like the idea that a hired vehicle could circulate in their territories for several months without paying any registration taxes. 
 As negotiations were not possible, the plenary adopted Parliament's position at first reading on 15 January 2019. However, following a plenary amendment, the restrictions on the use of vehicles with a permissible gross weight over six tonnes for own account transport, which a State may impose on undertakings established on its territory, have returned into the text. 
 On 3 June 2021, Council adopted a general approach. It stipulated that Member States would not be allowed to restrict the use on their territory of a vehicle hired by a company established in another Member State, provided that the relevant registration and other rules in that Member State are complied with, but would still be able to restrict, within certain limits, the use of vehicles hired in another Member State by their own companies. As a proof of compliance, documents in electronic format would be recognised. To control illegal cabotage and facilitate enforcement, competent authorities would have to record the registration numbers of vehicles hired from another Member State in their national electronic registers. 
 Trilogue negotiations concluded on 26 October with an agreement. Member States will be able to restrict the use of vehicles hired in another Member State by their own companies, to the period of two months. In addition, Member States will have the possibility to require, according to their own national rules, the registration of a vehicle on their territory after 30 days of use. As to the number of vehicles hired without a driver by a company, the agreement states that they may not represent more than 25% of vehicles that the company 'has at its disposal' (which is a broader concept than 'vehicles owned by a company'). Member States may restrict the use of hired vehicles for own account operations only in the case of vehicles that are registered in another Member State, irrespective of the weight of the vehicle. A transposition period of 14 months is foreseen. 
 COREPER confirmed the provisional agreement reached in trilogues on 12 November 2021. 
 The EP TRAN Committee approved the agreement on 15 November, by 38 votes for, 3 against and 2 abstentions. 
 The text was adopted by the Council (Environment) on 20 December 2021 at first reading. On 12 January 2022, the Commission has confirmed that it can accept the Council position. 
 The Council's 1st reading position was announced in EP plenary on 20 January 2022. 
 The EP TRAN Committee approved the text on 3 March 2022 by 40 votes against 4, with 4 abstentions.  
 The Parliament plenary adopted the text in 2nd reading without amendments on 5 April 2022 and the final act was signed the following day. 
 The directive has been published in the Official Journal on 16 May 2022 and entered into force on 5 June 2022. EU countries had 14 months to align their legislation with the new provisions. 
  References: 
EP Legislative Observatory, Procedure file Use of vehicles hired without drivers for the carriage of goods by road, 2017/0113(COD)
European Commission, Proposal for a dimending Directive 2006/1/EC on the use of vehicles hired without drivers for the carriage of goods by road, COM(2017) 282
European Economic and Social Committee, Opinion, Hired vehicles without drivers for the carriage of goods by road, TEN/638-EESC-2017
European Parliament, Legislative resolution of 15 January 2019 on the proposal for a directive amending Directive 2006/1/EC on the use of vehicles hired without drivers for the carriage of goods by road, 2017/0113(COD)
Council, Proposal for a Directive amending Directive 2006/1/EC on the use of vehicles hired without drivers for the carriage of goods by road, general approach, 3 June 2021
Council, Position of the Council at first reading with a view to the adoption of a directive amending Directive 2006/1/EC on the use of vehicles hired without drivers for the carriage of goods by road, 8 December 2021
European Commission, Communication from the Commission to the European Parliament concerning the position of the Council on the adoption of a Directive on the use of vehicles hired without drivers for the carriage of goods by road, 12 January 2022
  Further reading:  
European Parliament, EPRS, Use of vehicles hired without drivers for carriage of goods by road, Briefing, Initial Appraisal of a European Commission Impact Assessment, October 2017
European Parliament, EPRS, The use of hired vehicles without drivers for the carriage of goods by road, Briefing, Implementation Appraisal, April 2017
European Parliament, EPRS, Goods vehicles hired without drivers, Briefing, EU legislation in Progress, January 2018
 Author: Monika Kiss, Members' Research Service, legislative-train@europarl.europa.eu</t>
  </si>
  <si>
    <t xml:space="preserve">For a brief overview of the key points of the adopted text and its significance for the citizen, please see the corresponding summary note. 
 Regulation (EC) No 1371/2007 defines rail passengers’ rights and obligations. In force since December 2009, it establishes fundamental rights with regard to information, availability of tickets, assistance, compensation in case of delay, cancellation or accident, free-of-charge assistance for persons with disabilities or reduced mobility (DPRM) and complaint-handling mechanisms. 
 In September 2017, the Commission put forward a recast of the regulation, aiming to strike a better balance between the protection of EU rail passengers and the interests of rail operators. 
 It focused firstly on a uniform application of the rules, removing exemptions for cross-border urban, sub-urban and regional services and, by 2020, for long-distance domestic services. The proposal reinforced DPRMs’ rights: information and assistance should be mandatory for these persons on all train services, as well as compensation for loss or repair of mobility equipment. The proposal improved information to passengers about their rights. This provision would apply also to customers buying through-tickets, as they should know whether their rights apply to the whole trip or only to some segments. To strengthen enforcement, the recast regulation described in more detail the complaint-handling process and deadlines. Most importantly, it introduced a ‘force majeure’ clause, which exempts rail operators from paying compensation in the event of delays caused by natural catastrophes, which they did not cause or could not prevent. This provision aligned rail passengers’ rights with those of other transport modes, which already benefitted from force majeure exemptions. 
 In October 2017, the European Parliament’s Committee on Transport and Tourism (TRAN), responsible for the file, appointed Bogusław Liberadzki (S&amp;D, Poland) as rapporteur. On 26 February 2018, the TRAN Committee published its draft report, which strongly supported the access to rail transport for DPRMs. The opinion of the EP Committee on the Internal Market and Consumer Protection was published on 5 June 2018. 
 On 9 October 2018, TRAN Committee voted and adopted the draft report. The Committee proposed to delete the force majeure clause, included regional services in the scope of the regulation, and introduced a more precise definition of through-tickets. It also reinforced passengers' right to carry bicycles on board. Moreover, the Committee increased the compensation levels of the ticket price in case of delay: 50 % of the ticket for a delay between 60 and 90 minutes, 75 % for a delay between 91 and 120 minutes and 100 % for a delay above two hours. Regarding assistance in stations for DPRMs, the report reduced the pre-notification period from 48 to 12 hours. TRAN Committee adopted its draft report with 39 votes in favour, 2 against and 6 abstentions. On 15 November 2018 the EP, in plenary session, adopted the proposal with 533 votes in favour, 37 against and 47 abstentions and confirmed all major items contained in the adopted TRAN Committee report. On 24 September 2019, TRAN Committee adopted a decision to enter into interinstitutional negotiations on this file. On 21 October 2019, the EP decided to include this file in unfinished business to be carried over. 
 The Council Working Party on Land Transport started its work on this file in September 2017 under the Estonian presidency. The Council adopted its general approach on 2 December 2019. Concerning the scope of the regulation, contrary to the EP, it kept the possibility to exempt urban, suburban and regional services as well as the force majeure clause. Unlike the EP, the Council kept minimum compensation levels in case of delays, in line with the Commission proposal. The general approach also insisted on better information on through-tickets. 
 Interinstitutional negotiations on the file began on 28 January 2020 and were interrupted by the Covid-19 pandemic. Trilogue meetings resumed on 23 June 2020. On 1st October 2020, during the fourth trilogue, under the German Presidency, the Parliament and the Council reached a provisional agreement. The main achievements concerned the reduction of pre-notification for assistance services for DPRMs to 24 hours (as of 30 June 2026), and a rerouting solution for passengers after 100 minutes of delay, whatever the circumstances. Concerning compensation for delays, the agreed text kept the existing minimum rates unchanged. Under the agreement, when buying new rolling stock or refurbishing existing ones railway undertakings would be obliged to install a minimum of four dedicated bicycle spaces. The force majeure clause was inserted into the text. On 21 October 2020, Coreper endorsed the provisional agreement and on 28 October, the TRAN Committee approved it with 38 votes in favour, 7 against and 4 abstentions. On 13 January 2021, the Council published the text after its legal and linguistic revision. On 25 January 2021, the Council formally adopted its position at first reading. 
 On 16 March 2021, the TRAN Committee adopted the agreed text on second reading by 36 votes in favour to 6 and 4 abstentions. The European Parliament as a whole endorsed the agreement on second reading on 29 April 2021. The new rules were published in the Official Journal of the EU on 17 May 2021. They apply in principle to all international and domestic rail journeys and services in the EU from 7 June 2023. However, Member States may exempt domestic rail services for a limited time. References: 
EP Legislative Observatory, Procedure file on a Regulation on Rail passengers’ rights and obligations. Recast, 2017/0237(COD)
Regulation (EC) No 1371/2007 of the European Parliament and of the Council of 23 October 2007 on rail passengers’ rights and obligations
European Commission, Proposal for a European Parliament and Council Regulation on rail passengers’ rights and obligations (recast), COM(2017) 548
European Commission, Report to the European Parliament and the Council on the application of Regulation (EC) No 1371/2007 on rail passengers' rights and obligations, COM(2013) 587
European Parliament, Legislative resolution of 15 November 2018 on the proposal for a regulation of the European Parliament and of the Council on rail passengers’ rights and obligations (recast), 2017/0237(COD)
European Economic and Social Committee, Opinion on rail passengers’ rights and obligations (recast), EESC 2017/04887
Council, Outcome of the Council meeting of 25 January 2021
European Parliament and Council political agreement on Regulation on rail passenger’s rights and obligations of 13 October 2020
Regulation (EU) 2021/782 of the European Parliament and of the Council on rail passengers’ rights and obligations
 Further reading: 
European Parliament, EPRS, Rail passengers' rights and obligations in the EU, Legislative briefing, July 2021
European Parliament, EPRS, Rail passengers' rights and obligations, Initial Appraisal of a European Commission Impact Assessment, January 2018
 Author: Monika Kiss, Members' Research Service, legislative-train@europarl.europa.eu 
 Visit the European Parliament homepage on Social Europe. </t>
  </si>
  <si>
    <t>The EU has made active efforts to curb disinformation since 2015. Former High Representative (HR)/Vice President (VP) Mogherini set up a dedicated StratCom Task Force in 2015 to counter Russia's ongoing disinformation campaigns. The European Parliament (EP) has consistently pushed for its proper staffing and adequate resources. 
 In the EP's June 2017 resolution on online platforms and the digital single market, Members called on the Commission to analyse the legal framework with regard to fake news, and to verify the possibility of legislative intervention to limit the dissemination of fake content. 
 The Commission 2018 work programme included the initiative against fake online information. In October 2017, the Commission set up a high-level expert group (HLEG) representing academia, online platforms, news media and civil society organisations. It also launched a public consultation on 'fake news and online disinformation', focusing on content that is not covered by existing legislation. 
 The Commission's April 2018 communication on tackling online disinformation included: 
an EU-wide Code of Practice on Disinformation
an independent European network of fact-checkers
enhancing media literacy to help Europeans identify online disinformation and view content critically
boosting support for quality journalism
Commission &amp; EEAS coordination on outreach to counter false narratives, tackling disinformation and collaborating with other EU institutions
support for Member States to boost resilience of elections.
 On 28 June 2018, the European Council called for an action plan with proposals for a coordinated EU response to disinformation, including appropriate mandates and resources. On 26 September 2018, a Code of Practice was published by online platforms, leading social networks, advertisers and the advertising industry. The code is self-regulatory and aims to reduce online disinformation by: 
Better scrutiny of ad placements to demonetise the spread of disinformation
Transparency of political advertising and issue-based advertising to enable users to identify promoted content
Closing fake accounts and increasing transparency about bot-driven interactions
User-friendly access to trustworthy and diverse news sources
Empowering the research community by encouraging efforts to monitor online disinformation and supporting research on disinformation and political advertising.
 A Rapid Alert System among the EU institutions and Member States with the aim of sharing data and assessments of disinformation campaigns was launched on 18 March 2019. 
 In the 14 June 2019 Joint Communication on the implementation of the Action Plan Against Disinformation, the Commission and the HR/VP noted that, despite progress by online platforms, more remains to be done: all online platforms must provide more detailed information to help identify malign actors and targeted Member States; intensify cooperation with fact checkers and empower users to better detect disinformation; and respect personal data protection rules. 
 The 10 October 2019 EP resolution on foreign electoral interference and disinformation called for an upgrade of the East StratCom Task Force to a permanent structure with higher financing. It called on online companies to cooperate in countering disinformation and on the EU to create a counter-hybrid threats legal framework. 
 On 29 October 2019, the Commission published the first annual self-assessment reports by the signatories of the Code of Practice. It presented its final assessment of the implementation and effectiveness of the Code on 10 September 2020, calling for more structured cooperation between platforms and the research community. 
 The 15 December 2020 Council conclusions called for enhanced EU-level responses to countering hybrid threats and to strengthening resilience in the context of the COVID19 pandemic. On the same date, the Commission published its proposals for the Digital Services Act (DSA) and the Digital Markets Act to create a safer digital space and a level playing field (see separate fiches on the 'Digital Services Act' and the 'Digital Markets Act'). 
 On 26 May 2021, the Commission published a revamped guidance to strengthen the Code and announced it will become a co-regulatory instrument within the DSA legislative framework. The new measures include more work to e.g. de-fund disinformation, improve ad placement transparency, empower users to understand and flag disinformation, and increase fact-checking. It advises the creation of a Transparency Centre where companies can report on the implementation, and of a task force chaired by the Commission and composed of signatories and EU representatives. In autumn 2021, signatories should present a first draft of the strengthened Code to the Commission. 
 On 9 March 2022 EP resolution on foreign interference in all democratic processes in the European Union, including disinformation, called for an increase of resources for monitoring threats, including disinformation, and raising awareness of their severity. 
 On 16 June 2022 the strengthened Code of Practice on disinformation was published, in which 34 signatories followed the 2021 Commission Guidance and took into account the lessons learnt from the COVID19 crisis and Russia's war of aggression in Ukraine. Together with the DSA, which was adopted by the EP Plenary in July 2022, the strengthened code will constitute a toolbox to fight disinformation. 
 On 19 October 2022 the text of the DSA was signed by the Parliament and the Council. The Regulation backs the Code of Practice, as it imposes accountability and transparency requirements of platforms and enables access to justice. 
 For EU action on disinformation in general, please refer to carriage European Democracy Action Plan in Train 6. References: 
European Parliament, Resolution on foreign interference in all democratic processes in the European Union, including disinformation (2020/2268(INI)), 9 March 2022
European Parliament, Resolution on online platforms and the digital single market (2016/2276(INI)), 17 June 2017
European Commission, Guidance on Strengthening the Code of Practice on Disinformation, 26 May 2021.
European Commission, Guidance on tackling disinformation (update), 1 April 2021
European Commission, Assessment of the Code of Practice on Disinformation, SWD (2020)180 Final, 10 September 2020
European Parliament, resolution: Foreign electoral interference and disinformation in national and European democratic processes, 10 October 2019
European Economic and Social Committee, Action Plan against Disinformation, 20 March 2019
European Commission, Communication on 'Tackling online disinformation: a European approach', COM(2018) 236
Code of Practice on Disinformation, final version, 26 September 2018
2022 Strengthened Code of Practice on Disinformation, 16 June 2022
Regulation on a Single Market For Digital Services, Official Journal of the European Union, 27. 10.2022
 Further reading: 
European Parliament, EPRS, Foreign influence operations in the EU, Briefing, July 2018
European Parliament, EPRS, Online disinformation and the EU's response, At a glance, February 2019
 Author: Polona Car, Members' Research Service, legislative-train@europarl.europa.eu</t>
  </si>
  <si>
    <t xml:space="preserve">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 reflection has started in the EU on how to address those concerns. 
 The European Commission published on 19 February 2020 a white paper on artificial intelligence (AI) together with an accompanying report on the safety and liability framework. The white paper's purpose was to initiate a consultation of Member States civil society, industry and academics on concrete proposals for setting a European regulatory framework for trustworthy AI and help prepare the ground for legislative proposals (including in the fields of safety, liability, fundamental rights and data) in Q1 2021 according to the adjusted Commission work programme 2020 presented in May 2020. For that purpose, the European Commission run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In the resolution on a framework of ethical aspects of artificial intelligence, robotics and related technologies, the Parliament asked the Commission to establish a comprehensive and future-proof European legal framework for the development, deployment and use of AI, robotics and related technologies. The second resolution on a civil liability regime for artificial intelligence called for harmonising the legal framework for civil liability claims and for imposing a regime of strict liability on operators of  high-risk AI systems. The third resolution on intellectual property rights for the development of AI technologies recommended that the Commission conducts an impact assessment on the implications of AI and related technologies under the current system of intellectual property rights (including patent law, trademark, copyright and trade secrets) and amends EU law as necessary to unlock the potential of AI technologies (see separate fiches for each of the legislative resolutions). The Committee on Culture and Education (CULT) passed a resolution in March 2021 (rapporteur Sabine Verheyen, EPP,DE) calling for AI technologies to be regulated and trained in order to prevent discrimination and protect cultural and linguistic diversity.  The European Parliament also adopted on 5 October 2021 a resolution on artificial intelligence in criminal law and its use by the police and judicial authorities in criminal matters, outlining clear red lines in this area.  
 Furthermore, a special committee on artificial intelligence in a digital age (AIDA) was set up in June 2020 to analyse the future impact of AI in the digital age, investigate the challenge of deploying AI, analyse the approach of third countries and submit to Parliament’s responsible standing committees an evaluation defining common EU objectives in this matter.  AIDA presented its draft report (rapporteur: Axel Voss, EPP, Germany) in November 2021 that highlights that the EU action should focus on fostering the enormous potential of AI. The AIDA report was voted in plenary in May 2022 with 495 votes to 34, and 102 abstentions. The report fed into parliamentary work on AI, in particular the AI Act.  
 Against this background, the European Commission published on 20 April 2021 its proposal for a Regulation on a European approach for artificial intelligence (see the specific fiche on "Artificial intelligence act"). In parallel, the Commission published a proposal for a AI Liability Directive and a proposal to revise the Product Liability Directive (PDL) on 28 September 2022 (see specific fiches on New Product Liability Directive  and on AI Liability Directive). 
  References: 
European Commission, White paper on artificial intelligence - a European approach to excellence and trust, COM/2020/65
EP Legislative Observatory, Procedure file on Artificial Intelligence Act, 2021/0106(COD) 
European Parliament, Artificial intelligence: MEPs want the EU to be a global standard-setter, Press release, 3 May 2022
European Parliament, Resolution of 3 May 2022 on artificial intelligence in a digital age, 3 May 2022.
European Commission, Civil liability – adapting liability rules to the digital age, circular economy and global value chains, Public consultation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Report on Artificial intelligence in education, culture and the audiovisual sector (2020/2017(INI)
European Parliament, Resolution on Artificial intelligence in criminal law and its use by the police and judicial authorities in criminal matters, 2020/2016(INI) 
 Further reading: 
European Parliament, EPRS, Artificial intelligence act, Legislative briefing, September 2024
European Parliament, EPRS, Regulating facial recognition in the EU, In-depth analysis, September 2021
European Parliament, EPRS, Initial Appraisal of a European Commission Impact Assessment, Briefing, July 2021
 Author: Maria Niestadt, Members' Research Service, legislative-train@europarl.europa.eu 
 </t>
  </si>
  <si>
    <t xml:space="preserve">As part of the next long-term EU budget (MFF 2021-2027), the European Commission proposed to renew the Connecting Europe Facility (CEF), a funding programme that supports the development of transport, energy and digital infrastructure within trans-European networks. 
 For the period 2021-2027, the Commission proposed the total budget of €31.7 billion (all amounts: commitments, in constant 2018 prices, for EU-27 countries) to support infrastructure projects connecting regions within the EU (the trans-European networks), in particular cross-border ones with high added value. The proposal seeks better integrate the transport, energy and digital sectors, and to help achieve EU climate objectives. It should also support jobs, economic growth and the deployment of new technologies. 
 In transport, the focus shifts to decarbonisation and making transport connected, sustainable, inclusive, safe and secure. As in the first CEF, the proposal contained a general transport envelope of €11.4 billion and €10 billion earmarked in the Cohesion fund, to be implemented under the CEF on projects in EU countries eligible for cohesion funding. An additional €5.8 billion, earmarked in the security and defence budget, were also to be implemented under the CEF, to adapt parts of the transport network to enable dual civilian-military use. 
 The energy budget of €7.7 billion should help the transition towards clean energy and complete the Energy Union, making the EU energy systems more interconnected, smarter and digitalised. The focus is on cross-border renewable energy projects, interoperability of networks and better integration of the internal energy market. 
 The digital envelope of €2.7 billion should improve digital connectivity by creating very high capacity broadband networks as a basis for better digital services. It could finance projects that aim at providing 5G networks along important transport axes, Gigabit connectivity to institutions like hospitals or schools, and wireless connectivity to local communities. 
 In June 2018, the European Parliament adopted a resolution calling on the Commission to revise its goals on the transport pillar of the CEF 2021-2027 upwards. 
 In the Parliament, the Committee on Transport and Tourism (TRAN) and the Committee on Industry, Research and Energy (ITRE) are jointly leading the file (rule 55). Rapporteurs are Jean-Marian Marinescu (EPP, Romania), Henna Virkkunen (EPP, Finland) and Pavel Telička (ALDE, Czech Republic).  
 After the Parliament has agreed its position on the overall EU multiannual financial framework, the TRAN and ITRE Committees adopted the joint legislative report on 22 November 2018. It called on the Commission to increase the CEF budget against the initial proposal. MEPs wanted the CEF fund to receive €43.85bn, with €33.51bn for transport, including the envisaged transfer from the Cohesion Fund. 
 The Parliament adopted its position for negotiations with the Council on 12 December 2018. In addition, on 11 December 2018, the Parliament adopted a resolution on military mobility, prepared by the AFET Committee (rapporteur: Tunne Kelam, EPP, Estonia) which is part of the proposed CEF. 
 The transport Council of 3 December 2018 agreed a partial general approach, excluding the financial and horizontal issues. Interinstitutional negotiations (trilogues) concluded on 8 March 2019 with a partial provisional agreement, leaving the budget section open. 
 The partial provisional agreement was approved by Coreper on 14 March 2019 and endorsed by Parliament's TRAN and ITRE committees (meeting jointly) on 25 March 2019. The text was adopted by the full Parliament at first reading on 17 April 2019, with all remaining issues are to be agreed at the second-reading stage. On 4 December 2019, the EP TRAN Committee decided to open inter-institutional negotiations with the Council, with Dominique Riquet (Renew, France) joining the co-rapporteurs team.   
 In reaction to the coronavirus pandemics, the Commission published the adjusted Multiannual Financial Framework (MFF) proposal on 27 May 2020. The adjusted amounts proposed: transport €12.9 bn (+ €1.5 bn), energy €5.2 bn (- €2.5 bn), digital €1.8 bn (- €0.9 bn), military mobility €1.5 bn (- €4.3 bn), while the contribution from the Cohesion Fund remains at €10bn. The Commission specified that the increase in the transport envelope should be used to finance high-performance transport infrastructure to facilitate cross-border connections. 
 The July special European Council meeting modified the amounts to be allocated to the programme as follows: transport €11.4 bn (plus the transfer of €10 bn from the Cohesion Fund) out of which €1.4 bn for the missing major cross-border railway links between cohesion countries; energy €5.2 bn and digital €1.8 bn.  
 The Parliament welcomed the deal with a resolution on 23 July as a positive step, but regretted, among others, the cuts in grant components (such as the CEF), announcing that it will withhold its consent until a better arrangement is found. It also opposed the prior ring-fencing of funds to any projects. 
 On 11 March 2021, the Council and the Parliament reached a provisional agreement on the new CEF, along the lines of the July 2020 European Council. It was confirmed by COREPER on 24 March and by Parliament's TRAN and ITRE committees on 15 April 2021.  
 The new CEF will support key infrastructure projects with about €30 billion (constant 2018 prices). This amount will be split among transport (€22.9 billion), energy (€5.2 billion) and digital networks (€1.8 billion).  
 The Council confirmed the agreement on 14 June 2021. The TRAN and ITRE committees approved it with a vote on 24 June 2021. 
 The final act was adopted in second reading by the Parliament plenary on 7 July 2021 and signed on the same day. 
 It was published in the EU Official Journal on 14 July 2021, entered in force on the same day and applies retroactively since 1 January 2021.  
  References:  
EP Legislative Observatory, Procedure file on Connecting Europe facility 2021–2027, 2018/0228(COD)
Regulation (EU) 2021/1153 of the European Parliament and of the Council of 7 July 2021 establishing the Connecting Europe Facility and repealing Regulations (EU) No 1316/2013 and (EU) No 283/2014
European Commission, Proposal for a regulation establishing the Connecting Europe Facility and repealing Regulations (EU) No 1316/2013 and (EU) No 283/2014, COM(2018) 438
European Economic and Social Committee, Opinion, Connecting Europe Facility (CEF), TEN/672-EESC-2018
European Parliament, Legislative resolution on the proposal for a regulation establishing the Connecting Europe Facility and repealing Regulations (EU) No 1316/2013 and (EU) No 283/2014, 17 April 2019
European Council, Conclusions of the Special meeting of the European Council of 17, 18, 19, 20 and 21 July 2020
European Parliament, Resolution of 23 July 2020 on the conclusions of the extraordinary European Council meeting of 17-21 July 2020
Council, press release, Connecting Europe Facility: informal agreement with European Parliament on the post-2020 programme, 11 March 2021
Council, Position of the Council at first reading with a view to the adoption of a Regulation establishing the Connecting Europe Facility and repealing Regulations (EU) No 1316/2013 and (EU) No 283/2014
 Further reading: 
European Parliament, EPRS, Connecting Europe Facility 2021-2027: Financing key EU infrastructure networks, Briefing, July 2021
European Parliament, EPRS, Establishing the Connecting Europe Facility 2021-2027, Initial appraisal  of the impact assessment, November 2018
 Author: Monika Kiss, Members' Research Service, legislative-train@europarl.europa.eu 
 </t>
  </si>
  <si>
    <t xml:space="preserve">For a brief overview of the key points of the adopted text and its significance for the citizen, please see the corresponding summary note. 
 On 6 June 2018, the European Commission presented the new Space Programme for the period 2021-2027. This aims to ensure investment continuity in EU space activities, encourage scientific and technical progress and support the competitiveness and innovation capacity of the European space industry. It will bring together the existing infrastructure and services and introduce new features, such as: 
safeguarding continuity and evolution of Galileo and EGNOS, the EU's global and regional satellite navigation systems as well as Copernicus, the EU's free and open Earth observation programme;
developing new security components, such as the performance and autonomy of Space and Situational Awareness (SSA) or the new Governmental Satellite Communication (GOVSATCOM);
fostering a strong and innovative space industry, by improving access for space start-ups and small and medium-sized enterprises (SMEs) to risk finance, facilitating access to testing and processing facilities, or promoting certification and standardisation;
maintaining the EU's autonomous access to space, for example by aggregating the EU demand for launch services and investments in innovative technology, such as reusable launchers;
unifying and simplifying the system of governance, introducing a single Regulation to allow for streamlined ways of simpler cooperation between all institutional actors.
 For the period of 2021-2027, the Commission proposed a budget of €16 billion in current prices, which equals €14.2 billion in constant 2018 prices, allocated as follows: €9.7 billion for Galileo and EGNOS; €5.8 billion for Copernicus; and €0.5 billion for SSA and GOVSATCOM. 
 On 12 June 2018, the European Parliament's lead committee, the Industry, Research and Energy (ITRE) committee, appointed Massimiliano Salini (EPP, Italy) as rapporteur. The ITRE committee adopted the report on 21 November 2018, which was endorsed by the plenary on 13 December with a mandate to enter into informal negotiations with the Council. During the second trilogue on 26/27 February 2019, co-legislators reached a partial agreement, which was subsequently amended to take account of some reservations posed by the Commission. On 13 March 2019, Council presented an updated partial agreement. The ITRE committee adopted this agreement on 25 March 2019, and the plenary on 17 April 2019. 
 The key points of the agreement are: 
the regulation establishes the space programme as well as the EU Agency for the Space Programme that replaces and succeeds the European GNSS Agency (as proposed by the Commission);
Parliament asks for an increase of the budget from €16 billion to €16.9 billion in current prices: for Galileo and EGNOS €9.7 billion; for Copernicus €6 billion ; for SSA/GOVSATCOM €1.2 billion ;
the financial framework partnership agreement defines the roles, responsibilities and obligations of the Commission, the EU Agency for the Space Programme and the ESA;
in order to ensure uniform conditions for the implementation of the space programme's security requirements, implementing powers should be conferred on the Commission;
to increase the participation of SMEs, for contracts above ten million Euro, the contracting authority shall ensure that at least 30% of the value of the contract is subcontracted to companies outside the group of the prime contractor, notably in order to enable the cross-border participation of SMEs.
 Provisions related to the protection of security interests, ownership and licence rights, the participation of third countries and/or international organisations in the space programme, and the budgetary issues were left outside at this stage. 
 In reaction to the global coronavirus pandemic, on 29 May 2020, the Commission presented a revised proposal for the 2021-2027 MFF, using President Michel’s proposal as a basis. The core MFF stands at €1100 billion (or €1.1 trillion), topped up by €750 billion from the European Recovery instrument / ‘NextGenerationEU’ (NGEU). Concerning the EU Space Programme, the Commission supported President Michel’s proposal of €13.2 billion (constant 2018 prices), which was well below the Parliament's proposed envelope of of €15 billion (in constant 2018 prices). Political agreement between the Council and the Parliament over the MFF was eventually reached on 10 November 2020, with both institutions giving their consent on 16-17 December 2020. Regarding the EU Space Programme, the amount allocated was left unchanged from the Michel proposal, which translated to €14.8 billion in current prices. 
 On 16 December 2020, a political agreement was reached between the Council and the Parliament over the whole space programme. The agreed text was subsequently finalised and subjected to legal-linguistic revisions. On 19 April 2021 the Council adopted the final text using a written procedure. The ITRE committee voted through the final text on 26 April, which was endorsed by the plenary on 27 April. The final act was signed on 28 April 2021 and entered into force on 12 May 2021 as Regulation (EU) 2021/695. It applies retroactively from 1 January 2021. 
 On 7 October 2023, the United Kingdom association to Copernicus was finalised. On 8 November 2023, an arrangement was signed between the Commission and the National Commission on Space Activities of Argentina. 
  On 23 January 2024, Commissioner Thierry Breton disclosed his views on the design of the next EU space programme. 
 On 11 July 2024, the Council published the Commission's report on on the implementation of the current programme, and on the performance of the European Union Agency for the Space Programme. It concludes that the programme has met its objectives, despite external challenges such as the temporary lack of a EU launcher solution. Overall, there is still the need to extend further the number of users of EU space services and data.  
  References: 
EP Legislative Observatory, Procedure file on Space programme 2021–2027 and European Union Agency for the Space Programme, 2018/0236(COD)
Council of the EU, report from the Commission to the European Parliament, the Council on the implementation of the EU Space Programme and on the performance of the European Union Agency for the Space Programme, 2024
European Commission, UK participation to Copernicus, 2023
European Commission, mid-term evaluation of the Space Programme, 2023
Regulation (EU) 2021/696 establishing the Union Space Programme and the European Union Agency for the Space Programme. 
European Commission, Proposal for a Regulation establishing the space programme of the Union and the European Union Agency for the Space Programme and repealing Regulations (EU) No 912/2010, (EU) No 1285/2013, (EU) No 377/2014 and Decision 541/2014/EU, COM(2018) 447
 Further reading: 
European Parliament, EPRS, EU space programme, Legislative Briefing, May 2021 (final version)
European Commission,  speech by Commissioner Breton - EU Space: the Top 5 Priorities for 2024 and beyond, 2024
European Parliament, EPRS, Establishing the European space programme, Briefing, Initial Appraisal of a European Commission Impact Assessment, November 2018
European Parliament, EPRS, European space policy: Historical perspective, specific aspects and key challenges, In-Depth Analysis, January 2017
European Commission, Press corner daily news of 8 November 2023, 2023
House of Commons, UK participation in EU programmes: Horizon Europe and Copernicus, 2023
 Author: Clement Evroux, Members' Research Service, legislative-train@europarl.europa.eu 
 </t>
  </si>
  <si>
    <t xml:space="preserve">Horizon Europe will be implemented through three pillars: 
 (1) The Excellent Science pillar (€25.8 billion) supports frontier research projects defined and driven by researchers themselves through the European Research Council (ERC) (€16.6 billion), funds fellowships and exchanges for researchers through Marie Skłodowska-Curie Actions (€6.8 billion), and invests in excellent research infrastructures. 
 (2) The Global Challenges and Industrial Competitiveness pillar (€52.7 billion) directly supports research relating to societal challenges, reinforces technological and industrial capacities, and sets EU-wide missions with ambitious goals tackling some of our biggest problems. It also includes activities pursued by the Joint Research Centre (JRC) (€2.2 billion) which supports EU and national policymakers with independent scientific evidence and technical support. 
 (3) The Open Innovation pillar (€13.5 billion) aims to make Europe a frontrunner in market-creating innovation (€10 billion). It also aims, by further strengthening the European Institute of Innovation and Technology (EIT), to foster the integration of business, research, higher education and entrepreneurship (€3 billion). 
 Horizon Europe  introduce new schemes, such as: 
European Innovation Council (EIC): That is a one-stop shop to support innovative start-ups and companies to scale up their ideas through, inter alia, direct financial support through two main funding instruments.
EU-wide R&amp;I missions: Examples could range from the fight against cancer, to clean transport or plastic-free oceans.
New European Partnerships: Horizon Europe intends to streamline the number of partnerships.
 On 13 June 2018, the European Parliament's lead committee, the Industry, Research and Energy (ITRE) committee, appointed Dan Nica (S&amp;D, Romania) as rapporteur. The ITRE committee adopted the report on 21 November 2018. On 12 December 2018, the plenary adopted the report and provided the mandate to enter into informal negotiations (trilogues) with the Council. 
 In the 19 March trilogue, Parliament and Council reached a partial agreement. Parliament has prioritised by increasing the budget dedicated to spreading excellence and strengthening the European research area (ERA). There will also be broader support for small and medium-sized enterprises (SMEs), including start-ups, with at least 70 % of the EIC budget to be dedicated to SMEs. The deal also envisages at least 35 % of the Horizon Europe budget contributing to climate objectives. 
 The plenary of the European Parliament adopted the partial agreement on 17 April 2019. The agreement does not cover the programme's budget details, part of the negotiations on the 2021-2027 multiannual financial framework. 
 Between  2021 and 2027, Horizon Europe will have a total budget allocation of of €95.517 billion (in current prices), which equals €84.9 billion (in constant 2018 prices). The breakdown reads as follows (in constant 2018 prices): 
€75.9 billion (President Michel’s July proposal)
€5.0 billion (deriving from NGEU instrument)
€3.0 billion in the framework of new initiative EU flagship programmes
€0.5 billion from decommitted appropriations
€0.5 billion from unallocated margins
 Pillar I 'Excellence Science' has a budget allocation of €25.01 billion in current prices, which equals €22.17 billion in constant 2018 prices (26.1% of total Horizon Europe budget). The European Research Council (ERC) will have a budget allocation of €16.0 billion in current prices and €14.18 in constant 2018 prices. This equals 16.75% of the total Horizon Europe budget). The Marie Skłodowska-Curie Actions (MSCA) will receive €6.60 billion in current prices and €5.85 billion in constant prices (6.9% of Horizon Europe budget). 
 Pillar II 'Global Challenges and European Industrial Competitiveness' will receive €53.51 billion in current prices, which equals €47.61 billion in constant 2018 prices (56.03% of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 billion in current prices and €9.01 billion in constant prices (0.58% of Horizon Europe budget). 
 The part 'Widening participation and strengthening the European Research Area will receive €3.39 billion in current prices, which equals €3.008 billion in constant 2018 prices (3.55% of  Horizon Europe budget). 
 The Council adopted its first reading position on 16 March 2021. The ITRE committee voted through the final text on 13 April, which was endorsed by the plenary on 27 April. The final act  entered into force on 12 May 2021 as Regulation (EU) 2021/695, and applies retroactively since 1 January 2021. 
 On 6 December 2022, the Commission adopted Horizon Europe work programme 2023-2024, corresponding to circa €13.5billion. 
 In the first quarter of 2024, the Commission adopted the Horizon strategic plan for 2025-2027, with three key strategic orientations: a) green transition, b) digital transition, c) amore resilient, competitive, inclusive and democratic Europe 
 The interim evaluation due to be published in 2025 will be informed by a report of an expert group chaired by Professor Manuel Heitor. The report should be adopted by the end of 2024.    In May 2024, the Competitiveness Council adopted a set of conclusions on the ex-post evaluation of Horizon 2020 and future outlook, which will also inform the preparation of the next programme. 
 The full work programme for 2025 is expected to be published early in 2025. 
 The mission letter to Commissioner designate for startups, research and innovation Ekaterina Zakarieva invites her to implement Horizon Europe to maximize excellence and impact, whilst further simplifying access to funding, especially for SMEs and small midcaps. 
   References:  
EP Legislative Observatory, Procedure file on Horizon Europe framework programme for research and innovation 2021–2027, 2018/0224 (COD)
European Commission, mission letter to Commissioner designate for startups, research and innovation, 2024
European Commission, Horizon Europe strategic plan 2025-2027, 2024
European Commission, general introduction to the Horizon Europe work programme 2023-2025, 2024
Council of the EU, conclusions on the ex-post evaluation of Horizon 2020 andfuture outlook, 2024
European Commission, Commission Expert Group on the Interim Evaluation of Horizon Europe, 2023
European Commission, The Horizon Europe strategic plan 2025-2027 analysis, 2023
European Commission, Proposal for a Regulation establishing Horizon Europe – the Framework Programme for Research and Innovation, laying down its rules for participation and dissemination, COM(2018) 435
European Commission, Orientations towards the first Strategic Plan for Horizon Europe, December 2019
Council, Presidency, Multiannual Financial Framework (MFF) 2021-2027: Negotiating Box with figures, 14518/1/19 REV 1, 5 December 2019
European Parliament, Draft European Council conclusions of 10 July 2020 - Preliminary analysis of figures, Committee on Budgets, 14 July 2020
European Economic and Social Committee, Horizon Europe, Opinion INT/858, 17 October 2018
 Further reading: 
European Parliament, EPRS, Establishing and implementing Horizon Europe, Plenary At a glance, April 2021
European Parliament, EPRS, EU financing for 2021-2027 - Political agreement on the 2021-2027 Multiannual Financial Framework (MFF), the Next Generation EU (NGEU) recovery instrument and new own resources, December 2020
European Parliament, EPRS, Establishing and implementing Horizon Europe, At a glance, April 2019
European Parliament, EPRS, Horizon Europe: Framework programme for research and innovation 2021–2027, Legislative briefing, July 2021
 Author: Clément Evroux, Members' Research Service, legislative-train@europarl.europa.eu 
 </t>
  </si>
  <si>
    <t>On 13 June 2018, the European Commission presented its proposal on the European Defence Fund. The Commission proposes a budget of €13 billion in current prices for the 2021-2027 period. This equals €11.5 billion in constant 2018 prices (2018 is the reference year taken by the Commission for its proposal). The Fund will provide €4.1 billion to directly finance competitive and collaborative research projects, in particular through grants. In addition, the European Defence Fund will provide €8.9 billion to complement Member States' investment by co-financing the costs for prototype development, the ensuing certification and testing requirements. 
 The European Defence Fund should contribute to the EU’s strategic autonomy by coordinating, supplementing and amplifying national investments in defence.  
 The main features of the European Defence Fund are: 
Financing of priority projects agreed by Member States within the framework of the Common Security and Defence Policy and other regional and international organisations such as NATO;
Financing only collaborative projects involving at least 3 participants from 3 Member States;
Co-funding common prototypes where Member States commit to buying the final product;
Promoting the cross-border activities of small and medium-sized enterprises (SMEs) by e.g. providing higher financing and participation rates;
Targeting innovation, with 5% of the funds dedicated to disruptive technology and innovative equipment;
Possibility of promoting projects in the framework of the Permanent Structured Cooperation (PESCO) by providing an additional co-financing bonus of 10%.
 In the Council, talks about the Commission proposal started in summer 2018. 
 In the European Parliament, the Industry, Research and Energy committee (ITRE) is the lead committee, whereas the committees for Foreign Affairs (AFET), Budgets (BUDG) and Internal Market and Consumer Protection (IMCO) provided opinions. AFET, at the same time, acts as associated committee. 
 On 25 June 2018, the ITRE committee appointed Zdzisław Krasnodębski (ECR, Poland) as rapporteur. ITRE adopted the report on 21 November 2018. On 12 December 2018, also the plenary adopted the report and provided the mandate to enter into informal negotiations (trilogues) with the Council. During the trilogues and technical meetings, a partial agreement was reached. The ITRE committee adopted the partial agreement on 25 March 2019, the plenary on 17 April 2019. 
 Regarding ethical issues, Parliament has prioritised that actions implemented under the Fund shall comply with relevant national, Union and international law, including the Charter of Fundamental Rights of the European Union. These actions shall also comply with ethical principles reflected also in relevant national, Union and international law. The use, development or production of products and technologies which is prohibited by applicable international law shall not be eligible for funding (e.g., lethal autonomous weapons without meaningful human control;). Also not eligible for funding: (i) a serious violation of international humanitarian law; (ii) a serious violation of international human rights law; (iii) an act constituting an offence under international conventions or protocols relating to terrorism or transnational organised crime. 
 Other main features of the agreement between Council and Parliament include: 
support to the entire industrial development lifecycle of defence products from research (up to 100%) to prototype development (up to 20%) to certification (up to 80%);
small and medium-sized enterprises (SMEs) are given incentives to participate, as they are provided with higher financing rates, and projects by consortia which include SMEs are favoured;
projects will be defined according to defence priorities agreed by Member States under the Common Foreign and Security Policy but other priorities, such as those of NATO, can also be taken into account;
there shall be no unauthorised access by a non-associated third country or other non-associated third country entity to classified information relating to the carrying out of the action and potential negative effects over security of supply of inputs critical to the action shall be avoided.
only collaborative projects involving at least three participants from three Member States or associated countries are eligible.
 On 10 November 2020, the European Parliament and German Presidency of the Council had reached a political agreement on the 2021-2027 MFF. Parliament and Council, on 16 and 17 December, gave their consents to the next MFF. Regarding the European Defence Fund, Parliament and Council accepted President Michel's July proposal of €7.014 billion in constant 2018 prices. This equals €7.953 billion in current prices (€2.651 billion for research actions and €5.302 for development actions). At least 4% and up to 8% of the financial envelope should be dedicated to calls for proposals to support disruptive defence technologies. 
 The Council adoption of its first reading position took place on 16 March 2021.The ITRE committee voted through the final text on 13 April, which was endorsed by the plenary on 29 April. The final act was signed the same day. On 12 May 2021, the Regulation was published in the Official Journal and entered into force, with retroactive application from 1 January 2021. 
 The European Defence Fund received €1.5 billion top-up within the framework of the mid-term review of the MFF. References:  
EP Legislative Observatory, Procedure file on the European Defence Fund 2021–2027, 2018/0254(COD)
European Commission, Proposal for a Regulation establishing the European Defence Fund, COM(2018) 476
European Commission, Impact Assessment accompanying the proposal for a Regulation establishing the European Defence Fund, SWD(2018) 345
Council, Presidency, Multiannual Financial Framework (MFF) 2021-2027: Negotiating Box with figures, 14518/1/19 REV 1, 5 December 2019
European Parliament, Draft European Council conclusions of 10 July 2020 - Preliminary analysis of figures, Committee on Budgets, 14 July 2020
European Parliament, EPRS, EU financing for 2021-2027 - Political agreement on the 2021-2027 Multiannual Financial Framework (MFF), the Next Generation EU (NGEU) recovery instrument and new own resources, December 2020
Council, Provisional agreement reached on setting-up the European Defence Fund, Press release, 14 December 2020
European Economic and Social Committee, European Defence Fund, Opinion CCMI/162, 12 December 2018
 Further reading: 
European Parliament, EPRS, European Defence Fund 2021–2027, Plenary At a Glance, April 2021
European Parliament, EPRS, European Defence Fund: Multiannual financial framework 2021-2027, Legislative Briefing, July 2021
European Parliament, EPRS, Establishing the European Defence Fund, Briefing Initial Appraisal of a European Commission Impact Assessment, October 2018
European Parliament, EPRS, European defence industrial development programme (EDIDP), Legislative Briefing, September 2018
 Author: Sebastian Clapp, Members' Research Service, legislative-train@europarl.europa.eu</t>
  </si>
  <si>
    <t>For a brief overview of the key points of the adopted text and its significance for the citizen, please see the corresponding summary note. 
 As part of the next long-term EU budget (MFF 2021-2027), the Commission proposed a new "Digital Europe Programme". Its main objective is to boost Europe's digital transformation. The proposal allocated €9.2 billion (in current prices) to five areas, over the period 2021-2027: 
High performance computing (HPC): €2.7 billion for projects to build-up and strengthen HPC and data processing in Europe, to deploy a world-class supercomputer and data infrastructure with exascale capabilities by 2022/2023, and post-exascale facilities by 2026/2027, endowing the EU with its own independent and competitive technology supply, achieving excellence in applications and widening supercomputing availability and use.
Artificial intelligence (AI): €2.5 billion to help spread AI. This budget builds on the European approach on AI presented on 25 April 2018. It will give better access for public authorities and businesses to AI testing and experimentation facilities in Member States, complemented with the investments in AI research and innovation foreseen under Horizon Europe.
Cybersecurity and trust: €2 billion to boost cyberdefence and the EU's cybersecurity industry, finance state-of-the-art cybersecurity equipment and infrastructure as well as support the development of skills and knowledge. The proposal builds on the cybersecurity measures presented in September 2017.
Digital skills: €700 million to support advanced digital skills through training courses and on-the-job traineeships.
Digital transformation of public administration and interoperability: €1.3 billion will support the digital transformation of public services and their EU-wide interoperability. It will foresee digital innovation hubs (DIH) providing access to technological expertise of digital transformation projects.
 The programme is expected to complement and create synergies with the Connecting Europe Facility (CEF) and Horizon Europe. 
 On 4 December 2018, the Council adopted a partial general approach which excludes budget-related and horizontal issues discussed as part of the MFF negotiations.  
 In the EP, the file was allocated to the ITRE Committee, with CULT being associated under Rule 54. ITRE voted on 21 November 2018. The EP position was adopted in Plenary on 13 December 2018. The MEPs proposed to invest €8.2 billion in 2018 prices (€9.2 billion in current prices) for the programme. The report underlines the need to support the small and medium-sized enterprises, provide relevant training programmes and encompass robotics powered by AI. The report proposes to grant access to European DIH to EU entities and makes the participation of the third countries in Digital Europe dependent on their contribution and interest of the Union. High performance computing competence centres will also be accessible to entities established in the EU. The EP sees the establishment of at least one DIH Hub per Member State as priority for the first year. Natural persons, included third country nationals if they reside in the EU, may be eligible for grants to foster their advanced digital skills. The report also stresses the need to address the gender gap within the ICT sector. Realising synergies between the programme and other EU funding instruments will be a key element in efficient management of funds. The creation of 'European Partnerships' is also envisaged under which the EU together with private/public partners will commit jointly to support digital innovation and its deployment. They shall be established in cases where the achievement of objectives of the programme would be more efficient that with the EU actions alone. The EP referred the file back to the ITRE for interinstitutional negotiations. 
 A trilogue took place on 13 February 2019. The agreed text clarified the objectives and scope of the programme to streamline it with existing framework. The EP secured strong emphasis on ethical dimension (particularly concerning AI) and pushed for an open, transparent and competitive procedure for selection of EDIHs. As with other MFF files, horizontal issues were excluded from the negotiations. On 13 March 2019 the COREPER confirmed the common understanding reached at the trilogue. The Parliament adopted its position at first reading on 17 April 2019. 
 On 4 June 2020 the ITRE Committee decided to open interinstitutional negotiations after the first reading in Parliament. On 17 June 2020 this decision was announced in plenary under Rule 72 of the EP Rules of Procedure. The July 2020 European Council reduced the total budget of Digital Europe to 7.588 billion (in current prices) (€6.8 billion in 2018 prices).  
 The final trilogue was held on 14 December 2020. The EP secured some key amendments such as additional assurances on the content of the future work programmes and introduction of the concept of partial association of third countries. The financial envelopes available for the different specific objectives are the following (in current prices): 
High performance computing: €2 226 914 000
Artificial intelligence: €2 061 956 000
Cybersecurity and trust: €1 649 566 000
Advanced digital skills: €577 347 000
Deployment, best use of digital capacities and interoperability: €1 072 217 000
 The provisional agreement reached at early second reading was endorsed by the Coreper on 18 December 2020 and approved by ITRE on 14 January 2021. The Council adopted its first reading position on 16 March 2021. ITRE adopted the draft recommendation for second reading on 13 April 2021. Parliament adopted its legislative resolution on the Council position at first reading on 29 April 2021, finalising the ordinary legislative procedure. 
 The new Regulation (Regulation (EU) 2021/694) was published in the Official Journal of the EU on 11 May 2021, entered into force on the same day, and has applied retroactively since 1 January 2021. 
   References: 
Regulation (EU) 2021/694 of 29 April 2021 establishing the Digital Europe Programme, Official Journal of the EU, L 166, 11 May 2021
EP Legislative Observatory, Procedure file on Digital Europe programme 2021–2027, 2018/0227(COD)
European Commission, Proposal for a Regulation establishing the Digital Europe Programme, COM(2018) 434
European Commission, Impact Assessment accompanying the document Proposals for a Regulation establishing the Digital Europe Programme for the period 2021-2027, SWD(2018) 305 
European Commission, MFF proposal May 2020
Council of the EU, Mandate for negotiations with the European Parliament, Brussels, 13 November 2020
European Committee of the Regions, Opinion on the Digital Europe programme, 5 December 2018
European Economic and Social Committee, Opinion on the Digital Europe programme, 17 October 2018
 Further Reading: 
European Parliament, EPRS, Digital Europe programme: Funding digital transformation beyond 2020, Briefing, May 2021
European Parliament, EPRS, European Interim evaluation of Horizon 2020, Briefing, March 2018
European Parliament, EPRS, European high performance computing joint undertaking, Briefing EU Legislation in progress, October 2018
European Parliament, EPRS, Developing supercomputers in Europe, Briefing, October 2017
European Parliament, EPRS, Public-private partnerships in research, Briefing, May 2017
 Author: Guillaume Ragonnaud, Members' Research Service, legislative-train@europarl.europa.eu</t>
  </si>
  <si>
    <t xml:space="preserve">On 7 June 2018, the European Commission proposed a new Council Regulation establishing a Research and Training Programme of the European Atomic Energy Community ('Euratom') for the period 2021-2025. Research on the civilian uses of nuclear energy is an important function of Euratom under Article 4 of the Euratom Treaty. In its proposal, the Commission sought the Council's agreement to a five-year programme that would pursue the current Euratom programme's main research activities: nuclear safety, security, radioactive waste and spent fuel management, radiation protection and fusion energy. This five year programme (a time limit set by Article 7 of the Euratom Treaty) would later be extended by two years (until 2027) to align it with the Multiannual Financial Framework (MFF) and the related EU Framework Programme for Research and Innovation ('Horizon Europe'). This is what happened with the 2014-18 research programme, which was later extended until 2020. The Commission proposed a number of changes to programme management, including a single set of specific objectives for both indirect actions (i.e. projects funded by Euratom but carried out by partner institutions in the Member States) and direct actions (i.e. projects carried out by the Commission's Joint Research Centres - JRC), together with a reduction in the number of objectives (from 13 in the old programme to 4 in the new one). 
 The Commission proposed a budget of 1,675 million Euros for the 2021-2025 programme, which is only a small increase (+4.4%) on the 2014-2018 programme (1,603 million Euros). Since the new programme will be funded by only 27 Member States as a result of Brexit, national contributions will necessarily be higher. The Commission’s indicative distribution of funding involved almost 725 million Euros for indirect actions relating to nuclear fusion research and development; almost 331 million Euros for indirect actions relating to nuclear fission, safety and radiation protection; and over 619.5 million Euros for direct actions undertaken by the JRC (covering both nuclear fission and nuclear fusion). Compared to the 2014-2018 programme, the Commission proposal would have increased allocations for JRC direct actions (+60 million Euros) and indirect actions relating to nuclear fission, safety and radition protection (+15 billion Euros), while reducing the allocation for indirect actions relating to nuclear fusion research and development (-3.5 million Euros). 
 The proposed regulation makes some innovations in the management of the Euratom programme. It foresees specific provisions relating to third country association (Article 5) for countries that are neither part of the EEA/EFTA nor the European Neighbourhood Policy nor candidates to join the EU. Third country association must be negotiated through a specific agreement that needs to ensure a fair balance as regards contributions and benefits, and not allow the third country to exert any kind of decisional power over the programme. Wherever necessary, parts of the Euratom programme may be excluded from an association agreement. The proposed regulation also establishes the principles for European Partnerships between Commission and public or private actors (Article 7), aligns the Euratom programme with the open science provisions in Horizon Europe (Article 8), and sets out to ensure greater synergy by establishing principles for cumulative, complementary and combined funding (Article 10). An important practical innovation of the new Euratom programme is that the Marie-Curie programme for researcher mobility (a key component of Horizon 2020 and now Horizon Europe) would also be opened up to researchers in the nuclear energy field. 
 The legal basis for this type of non-legislative procedure is Article 7 of the Euratom Treaty, which foresees adoption by unanimity in Council after consultation of the Parliament. The European Economic and Social Committee adopted an opinion on this file on 12 December 2018. 
 Parliament referred the file to the Industry, Research and Energy (ITRE) Committee, which appointed MEP Kumpula-Natri (S&amp;D, Finland) as rapporteur. The report was adopted by the ITRE committee on 21 November 2018, and approved in a plenary vote on 16 January 2019. Parliament broadly welcomed the Commission proposal but stressed that  Euratom should seek synergies with Horizon Europe in order to avoid overlap and duplication, and be evaluated on a more frequent basis. Parliament proposed a larger share of funding for direct actions undertaken by the Joint Research Centres, and a smaller share for indirect actions relating to nuclear fission, safety and radiation protection. 
 On 27 May 2020, the European Commission adopted a revised 2021-2027 MFF proposal, including a reduced budget allocation of 1,25 million Euros (2018 prices) for the 2021-2025 Euratom programme. On 18 December 2020, the Council reached final political agreement on a financial envelope of 1,38 million Euros for the programme, divided between €583 million for indirect actions in nuclear fusion research and development, €266 million for indirect actions in nuclear fission, safety and radiation protection, and €532 million for direct actions undertaken by the Joint Research Centre. The Euratom programme will later be extended by two years to align it with the 2021-27 MFF. As a result of cuts to the  Commission proposal, the 2021-2025 Euratom programme will receive significantly less funding on all dimensions than the 2014-2018 programme. Council Regulation (Euratom) 2021/765 - was adopted by the Council and entered into force on 12 May 2021.  
 The Euratom research and training work programme for 2023-2025 has a budget of 132 million Euros, including 126 million for fission and 6 million for fusion. 
 Until 24 May 2024, the Commission gathered feedback to prepare the interim evaluation of Euratom programme 2021-2025, as well as to prepare Euratom programme 2026-2027. References: 
EP legislative observatory, Euratom Research and Training Programme 2021-2025, 2018/0226(NLE)
European Commission, Euratom Research and Training Programme 2021-2025 – evaluation, 2024
Council Regulation (Euratom) 2021/765 of 10 May 2021 establishing the Research and Training Programme of the European Atomic Energy Community for the period 2021-2025.
Council of the EU, EURATOM research and training programme: Council reaches political agreement, Press Release, 18 December 2020
Euratom Treaty, consolidated version
European Commission, Proposal for a Council Regulation establishing the Research and Training Programme of the European Atomic Energy Community for the period 2021-2025 complementing Horizon Europe – the Framework Programme for Research and Innovation, COM(2018) 437
European Parliament, Committee on Research, Industry and Energy Final Report on the on the proposal for a Council regulation establishing the Research and Training Programme of the European Atomic Energy Community for the period 2021-2025, 2018/0224 (COD)
 Further reading:  
European Parliament, EPRS, European Atomic Energy Community (Euratom) - Structures and Tools, Briefing, September 2017  
 Author: Clement Evroux, Members' Research Service, legislative-train@europarl.europa.eu </t>
  </si>
  <si>
    <t>For a brief overview of the key points of the adopted text and its significance for the citizen, please see the corresponding summary note. 
 On 2 May 2018, the European Commission adopted a proposal for the Union’s multiannual financial framework (MFF) for 2021-2027. One of the new initiatives is a Single Market Programme (SMP). It consolidates a wide range of activities that were previously financed separately into one programme, with the aim of minimising overlaps and improving cooperation. The Commission is proposing to allocate €4 billion (in current prices) to the programme, supplemented with €2 billion under the InvestEU Fund, in particular through its small and medium-sized enterprises (SME) window.   
 The main strands of action are: 
Empowering and protecting consumers by ensuring their knowledge of the rules and safety of the products on the market, as well as improving cooperation among national authorities. The suggested tools are a Rapid Alert System for dangerous products, Consumer Protection Cooperation network for illegal practices, European Consumer centres for solving consumers' problems and Online Dispute Resolution to helps consumers solve disputes out of court.
Supporting competitiveness of businesses, in particular SMEs by facilitating financial support, access to markets, reducing red tape, promoting uptake of innovation and fostering a growth conducive business environment. The proposed tools are the Enterprise Europe to advise SMEs on how to expand across borders, and making available debt and equity financing under the SME Window of the InvestEU Fund.
Ensuring high level of human, animal and plant health by actions against animal diseases and plant pests as well as supporting the safe production of food, improving animal welfare and the official controls. Other actions will promote market access for EU food producers and their exports to third-countries. The  proposed tools are a Rapid Alert system for Food and feed (RASFF), EU reference laboratories and centres, financing of emergency measures and training for authorities.
Increasing effectiveness of the Single Market by boosting cooperation between Member States and the Commission so that the EU rules are properly implemented and enforced. The Commission will also focus on financial services and public procurement. The suggested tools are Single Digital Gateway, Internal market Information System and Solvit.
Ensuring fair competition in the digital economy by improving IT tools and expertise of the Commission to effectively enforce competition rules in the digital economy, addressing market developments such as the use of big data and algorithms. The cooperation between the Commission and Member State authorities and courts will be strengthened.
Producing high quality European statistics by providing funding to national statistics institutes for the production and sharing of high-quality statistics to monitor the economic, social, environmental and territorial situation to be achieved by enhanced partnership between Eurostat and national statistics institutes.
Creating effective standards by providing funding to organisations which develop them and strengthened cooperation between the Commission and European Standardisation Organisations.  
 The Council adopted a partial general approach on the Commission's proposal and gave a mandate to start negotiations with the EP on 29 November 2018. 
 In the EP, the file was allocated to the IMCO Committee (rapporteur Nicola Danti) with numerous others associated under Rule 54 of the Rules of Procedure: ECON (rapporteur Ralph Packet), ENVI (rapporteur Lukas Mandl), ITRE (rapporteur Patrizia Toia), and AGRI (rapporteur Sophia Ribeiro). IMCO adopted its report on 22 January 2019. The EP adopted its position at first reading on 12 February 2019.  
 MEPs proposed to increase the overall funding from €4 billion to €6,5 billion in current prices, including more funds for SMEs, as well as for consumer protection and market surveillance. The EP also advocates creating a new budget line and objective on market surveillance (and the improvement of the application of the mutual recognition principle) and product safety, and capping administrative costs at 5% to maximise funds available for the programme. MEPs also emphasised the digital developments and their impact on the single market and clarified the SMP objectives. The EP wishes to increase visibility of the benefits of EU actions and grants, and see improved evaluation and implementation of the SMP with efficient use of resources and clear EU added value. 
 In July 2019 the IMCO coordinators decided to reappoint a rapporteur from the same political group (S&amp;D - Brando Benifei). At its meeting of 8 October 2019, the IMCO Committee voted to re-enter into interinstitutional negotiations on the file. Negotiations resumed on the basis of the first reading position, adopted by the Parliament and the partial mandate of the Council.   
 Following the July 2020 European Council, the total budget of the Single Market Programme was set at 4.208 billion (in current prices) (€3.735 billion in 2018 prices). 
 The conclusive trilogue took place on 8 December 2020. The provisional agreement reached at early second reading was endorsed by Coreper on 18 December 2020 and approved by IMCO on 11 January 2021. The Council adopted its first reading position on 13 April 2021. IMCO adopted the draft recommendation for second reading on 26 April 2021. Parliament adopted its legislative resolution on the Council position at first reading on 27 April 2021, finalising the ordinary legislative procedure. 
 The new Regulation (Regulation (EU) 2021/690) was published in the Official Journal of the EU on 3 May 2021, entered into force on the same day, and has applied retroactively since 1 January 2021. 
  References:  
Regulation (EU) 2021/690 of 28 April 2021 establishing a Single Market Programme, Official Journal of the EU, L 153, 3 May 2021
EP Legislative Observatory, Programme for single market, competitiveness of enterprises, including small and medium-sized enterprises, and European statistics 2021–2027, 2018/0231(COD)
EP Legislative Observatory, Interim report on the Multiannual Financial Framework 2021-2027, 2018/0166R(APP)
European Commission, Proposal for a regulation establishing the Programme for single market, COM(2018) 441
European Commission, Single Market programme - legal text and factsheets, June 2018
European Commission, MFF proposal May 2020
European Committee of the Regions, Opinion on the Single Market Programme, 5 December 2018
European Economic and Social Committee, Opinion on the Proposal for a Regulation of the European Parliament and of the Council establishing the programme for single market, competitiveness of enterprises, including small and medium-sized enterprises, and European statistics, 17 October 2018
 Further reading: 
European Parliament, EPRS, Supporting the single market beyond 2020, Briefing, June 2021
 Author: Guillaume Ragonnaud, Members' Research Service, legislative-train@europarl.europa.eu</t>
  </si>
  <si>
    <t>This carriage deals only with the proposal for a Decision of the European Parliament and Council on establishing the specific programme, which aims at implementing the Regulation on the Horizon Europe framework programme. Regarding the content, structure and budget of Horizon Europe see the related carriage in this train. 
 On 13 June 2018, the European Parliament's lead committee, the Industry, Research and Energy (ITRE) committee, appointed Christian Ehler (EPP, Germany) as rapporteur. The draft report was presented on 19 July, a total of 1986 amendments were tabled. The ITRE committee adopted the report on 21 November 2018. On 12 December 2018, the plenary adopted the report and provided the mandate to enter into informal negotiations (trilogues) with the Council. 
 The trilogues for the specific programme and the framework programme (see related carriage in this train) started on 9 January 2019. In the 19 March trilogue, Parliament and Council reached a partial agreement. 
 Parliament supported, inter alia, the following operational objectives: strengthening and widening Europe’s scientific and technological base; reinforcing and spreading excellence; facilitating wide access to research infrastructures across the European research area; reinforcing the link between research, innovation, education, and other policies, including the Sustainable Development Goals and Paris Agreement. 
 Special attention was put into supporting innovative small and medium-sized enterprises (SMEs). The EIC Accelerator, for instance, will provide support in the form of grants to SMEs, including start-ups, to carry out a range of innovation types, from incremental to breakthrough and disruptive innovation, who are aiming to subsequently scale up. 
 The co-legislators highlighted the importance of spreading excellence without undermining a broader participation of underperforming Member States as well as the role of Horizon Europe in strengthening the European research area (ERA). 
 The Commission proposed to allocate €83.5 billion in constant 2018 prices to the Horizon Europe programme (2018 is the reference year taken by the Commission for its proposal). €83.5 billion equals €93.4 billion in current prices. 
 Parliament also proposed that the financial envelope for the implementation of the Specific Programme for the period 2021 to 2027 shall be €120 billion in constant 2018 prices. Budgetary issues, however, were left outside of the scope of the negotiations at this stage, as they require the completion of negotiations on the multiannual financial framework (MFF) 2021-2027. 
 In December 2019, the Commission published the document 'Orientations towards the first Strategic Plan for Horizon Europe'. The paper presents some of the Commission's preparatory work to gradually implement Horizon Europe. 
 The negotiating box with figures published in December 2019 presents an overall level of €1.087 billion for the 2021-2027 period, representing 1.07% of EU gross national income, and taking into account the future (post-Brexit) European Union of 27 Member States. 
 In the 2021-2027 period, Horizon Europe will have a total budget allocation of of €95.517 billion (in current prices), which equals €84.9 billion (in constant 2018 prices). 
 Pillar I 'Excellence Science' has a budget allocation of €25.011 billion in current prices, which equals €22.171 billion in constant 2018 prices (26.18% of total Horizon Europe budget). The European Research Council (ERC) will have a budget allocation of €16.004 billion in current prices and €14.186 in constant 2018 prices. This equals 16.75% of the total Horizon Europe budget). The Marie Skłodowska-Curie Actions (MSCA) will receive €6.602 billion in current prices and €5.854 billion in constant prices (6.91% of Horizon Europe budget). 
 Pillar II 'Global Challenges and European Industrial Competitiveness' will receive €53.516 billion in current prices, which equals €47.611 billion in constant 2018 prices (56.03% of total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€10.105 billion in current prices and €9.016 billion in constant prices. This equals 10.58% of the Horizon Europe budget. 
 The programme 'Widening participation and strengthening the European Research Area (also considered as Pillar IV) will receive €3.393 billion in current prices, which equals €3.008 billion in constant 2018 prices (3.55% of total Horizon Europe budget). 
 The Council adoption of its first reading position took place on 16 March 2021 and the ITRE Committee voted on 13 April. The text was endorsed by the plenary on 27 April and adopted by the Council on 10 May. The texts will enter into force retroactively on 1 January 2021. 
 On 6 December 2022, the Commission adopted Horizon work programme 2023-2024, amounting to €13.5 billion. 
 In March 2024, the Commission adopted the second Horizon Europe strategic plan, for the period 2025 to 2027. It is structured around three key strategic orientations: the digital transition, the green transition, and a more resilient, competitive, inclusive and democratic Europe.  
 The interim evaluation of Horizon Europe  will be informed by a report of an expert group chaired by Professor Manuel Heitor. The report should be adopted by October 2024.  
 In May 2024, the Competitiveness Council adopted a set of conclusions on the ex-post evaluation of Horizon 2020 and future outlook, which will also inform the preparation of the next programme.  References:  
EP Legislative Observatory, Procedure file on the Specific programme implementing Horizon Europe framework programme for research and innovation 2021–2027, 2018/0225 (COD)
European Commission, Horizon Europe strategic plan 2025-2027, 2024
Council of the European Union,  conclusions on the ex-post evaluation of Horizon 2020 and future outlook, 2024
European Commission, Commission Expert Group on the Interim Evaluation of Horizon Europe, 2023
House of Commons, UK participation in EU programmes: Horizon Europe and Copernicus, 2023
European Commission, Proposal for a Decision on establishing the specific programme implementing Horizon Europe – the Framework Programme for Research and Innovation, COM(2018) 436
European Commission, Orientations towards the first Strategic Plan for Horizon Europe, December 2019
European Parliament, EPRS, EU financing for 2021-2027 - Political agreement on the 2021-2027 Multiannual Financial Framework (MFF), the Next Generation EU (NGEU) recovery instrument and new own resources, December 2020
European Economic and Social Committee, Horizon Europe, Opinion INT/858, 17 October 2018
 Further reading: 
European Parliament, EPRS, Establishing and implementing Horizon Europe, At a glance, April 2019
European Parliament, EPRS, Horizon Europe – Specific programme: Implementing the framework programme, Legislative Briefing, July 2021
European Parliament, EPRS, Establishing and implementing Horizon Europe, Plenary At a glance, April 2021
 Author: Clement Evroux, Members' Research Service, legislative-train@europarl.europa.eu</t>
  </si>
  <si>
    <t xml:space="preserve">On 13 September 2017, the Commission adopted a cybersecurity package (see related wagon). The package presents a number of actions to improve and strengthen EU's cybersecurity capacity, including the proposal for the creation of a cybersecurity competence network with a European Cybersecurity Research and Competence Centre. 
 On 12 September 2018, the Commission presented a proposal for a Regulation establishing the European cybersecurity industrial, technology and research competence centre and the network of national coordination centres. The initiative aims to stimulate the European cybersecurity technological and industrial ecosystem to coordinate and pool relevant resources in the EU. It builds from the contractual public private partnership on cybersecurity created in 2016. The initiative will be supported by the future Digital Europe and Horizon Europe EU programmes. The competence centre will be funded jointly by Member States and the EU: The Union's contribution proposed amounts to nearly 2 billion euros coming from the Digital Europe programme, which will be complemented with an additional 2.8 billion euros coming from the Horizon Europe programme. 
 In its conclusions of 20 November 2017, the Council welcomed the intention to set up a cybersecurity competence network to support the development and deployment of cybersecurity technologies. It asked to ensure complementarity and avoid duplication within the network of cybersecurity competence centres and with other EU agencies. 
 In its conclusion of 14 December 2017, the European Council asked the Commission, the Council and the Member States to examine possible measures addressing the skills challenges linked to digitalisation. 
 Within the European Parliament the file has been assigned to the Committee on Industry, Research and Energy (ITRE) rapporteur Julia Reda (Greens-EFA, Germany). The draft report was published on 7 December 2018. The Committee on Internal Market and Consumer Protection (IMCO) provided an opinion. The Committee on Budgets (BUDG) decided not to give an opinion. The report was adopted on the 19 February 2019 at the ITRE committee meeting and approved by Parliament during the March I 2019 plenary. Trilogue negotiations started already in March 2019, however given the short timeframe they had to be suspended as no agreement was reached. Parliament confirmed its position in first reading during the April II 2019 plenary and the file was left for the next legislative term. After the European elections (May 2019), Rasmus Andresen (Greens-EFA, Germany) was appointed as new rapporteur. 
 On 3 December 2019, the Council met to talk about its position on this file. 
 Cybersecurity remains a priority area for further action in the years to come under the new political guidelines for the new European Commission 2019-2024. 
 At the Council, a new mandate for negotiations with the European Parliament was agreed by Coreper on 3 June 2020. 
 A third trilogue took place on 25 June 2020 - more than a year after the last trilogue in March 2019. 
 During the ITRE committee meeting on 6 July 2020 the rapporteur gave details of the latest trilogue meeting negotiations with the Council and explained some of the main issues at stake: the EU role in developing cybersecurity in the competence center remained to be clarified. Parliament wanted the competence center mandate to broaden: apart from distributing funds to participants from the Digital Europe programme and Horizon Europe programme it also should actively develop and support open source and standardisation. Parliament was also in favour of adding the civil society and businesses organisations to the structure of the advisory board of the competence center. Other remaining issues such as the decision on the voting rights and the seat of the center remained to be decided later on. 
 On 19 October 2020, the regulation was included in the Commission Work Programme 2021 (Annex III) as one of the priority pending proposals. 
 On 28 October 2020, the fourth trilogue took place. The rapporteur debriefed the ITRE meeting on 12 November 2020. 
 Meanwhile the procedure for the selection of the seat of the centre was launched at the Council. On 28 October 2020, Bucharest, Romania was selected as the seat of the new European cybersecurity industrial, technology and research competence centre. 
  On 11 December 2020, during the fifth trilogue meeting, the negotiators of the Council and the European Parliament reached a provisional agreement on a proposal to set up a European Cybersecurity Industrial, Technology and Research Competence Centre and a network of national coordination centres.  
 On 14 January 2021, the Industry committee voted in favour of the provisional agreement reached in trilogue with 69 votes in favour to 3 and 4 abstentions. 
 In its conclusion on the EU cybersecurity strategy from 22 March 2021 the European Council asked for the rapid set up and operationalisation of the European cybersecurity competence centre in Bucharest and for a prompt adoption of its agenda to strengthen the EU strategic autonomy and support technological capacities and skills development for the industry and academic communities, including SMEs and research centres. 
 The Council approved the legislation creating the centre and the network on 20 April 2021 in first reading. The ITRE committee adopted the draft recommendation for second reading on 26 April 2021 with 64 votes in favour, 1 abstention and 10 against it. The European Parliament adopted the text during the 19th May 2021 plenary session. 
 The cybersecurity competence centre opened its doors on 8 May 2023 in Bucharest, Romania. 
  References: 
EP Legislative Observatory, European Cybersecurity Industrial, Technology and Research Competence Centre and Network of National Coordination Centres, 2018/0328(COD)
European Commission, Communication: 5G deployment in the EU-implementing the toolbox, COM(2020)50
European Commission, Proposal for a Regulation establishing the European cybersecurity industrial, technology and research competence centre and the network of national coordination centres, COM(2018) 630
European Council, Conclusions on the EU cybersecurity strategy, 22 March 2021
European Council, Press release, New Cybersecurity Competence Centre and network: informal agreement with the European Parliament, 11 December 2020
 Further reading: 
European Parliament, EPRS, The new European cybersecurity competence centre and network, Briefing, EU Legislation in Progress, May 2024
European Parliament, EPRS, Establishing a cybersecurity competence centre and a network of national coordination centres, Briefing, Initial Appraisal of a European Commission Impact Assessment, February 2019
 Author: Maria del Mar Negreiro Achiaga, Members' Research Service, legislative-train@europarl.europa.eu </t>
  </si>
  <si>
    <t xml:space="preserve">On 29 January 2020, the European Commission's new work programme was published. Under the second priority - 'A Europe fit for the digital age', the Commission announced its intention to launch a review of the Roaming Regulation (EU) 2017/920 which was adopted in June 2017 and which expires in June 2022. As a first step, a public consultation took place between 19 June and 11 September 2020. Before, on 29 November 2019, the Commission had published its first review of the roaming market, showing how citizens across the EU benefited from the end of roaming charges, by being able to use their mobile phones at no extra cost when travelling throughout the EU. To ensure that citizens can continue to enjoy roaming without additional charges when travelling in the EU, the Commission proposed on 24 February 2021 a new Roaming Regulation. The new regulation extends the rules that expired in 2022, for another 10 years. It also ensures better roaming services for travelers. For example, consumers are entitled to have the same quality and speed of their mobile network connection abroad as at home, where equivalent networks are available. The new rules also secure efficient access to emergency services, including improving awareness about alternative means for people with disabilities, as well as increase consumer awareness on possible fees from using value-added services while roaming. 
 The Commission presented the legislative proposal before the lead Committee on Industry, Research and Energy (ITRE) on 18 March 2021. Some Members welcomed the proposed extension of the EU Roaming Regulation until 2032 but made several critical remarks about the level of the wholesale charges. 
 The rapporteur presented her draft report to the ITRE committee on Thursday 17 June 2021. On 14 July 2021 the IMCO committee published its opinion. On 16 September 2021 the legal affairs committee published its opinion on the recast technique. 
 The ITRE committee adopted its report on 14 October 2021, together with the mandate to start interinstitutional negotiation, which was then confirmed in plenary on 20 October 2021 October. In this report, the EP was in favour of significantly lowering wholesale data roaming caps, especially regarding data. The EP also called to increase obligations for operators to inform users on the expected quality of service levels and asked BEREC to assess the regulatory framework on an ongoing basis, to ensure access to 5G and future networks and technologies. 
 At the Council, following discussions on 9 June 2021 the Presidency proposed further changes mostly in the areas of the quality of service (Articles 3 and 5, Recital 14, 15 and 28) and the data roaming wholesale prices (Article 12). As regards the prices, the Presidency proposed to slightly adjust the caps upwards and to add an additional decrease moment in the glide path in relation to the Commission's proposal. 
 The first trilogue negotiation meeting took place on 26 October 2021. During the third trilogue, on 9 December 2021, an interinstitutional agreement was reached. According to it, the roam like at home is extended for another ten years until 2032 while the wholesale data cap is capped at €2 per gigabyte (GB) from 2022 progressively down to €1 in 2027. As asked by the European Parliament, consumers can enjoy the same experience in terms of quality of service (such as speed) and access to free of charge emergency services while abroad. The Commission will have to assess whether it is necessary to reduce in the future price caps of intra-EU communications.  
 The provisional agreement was endorsed by the Parliament on 24 March 2022 and by the Council on 28 March 2022. The regulation was officially signed by both institutions on 6 April 2022 and published in the Official Journal of the European Union on 13 April 2022. The regulation entered into force on 1 July 2022. 
  References: 
EP Legislative Observatory, Procedure file on a Regulation on roaming. Recast, 2021/0045(COD)                         
European Commission, Proposal for a regulation on roaming on public mobile communications networks within the Union (recast), COM(021)85
European Commission, Adjusted Commission Work Programme 2020 A Union that strives for more, COM(2020) 440
European Commission, Report on the review of the roaming market, COM(2019) 616
European Parliament, Committee on Industry, Research and Energy report on on the proposal for a regulation on roaming on public mobile communications networks within the Union (recast), 2021/0045(COD)
Council, Position on the Proposal for a Regulation on roaming on public mobile communications networks within the Union (recast), 9867/21
Council, press release, Mobile roaming with no extra fees to continue, following Council approval, 4 April 2022 
European Economic and Social Committee, Opinion on Review of the Roaming Regulation, EESC-2021-01368-AS
Regulation 2022/612 of the European Parliament and of the Council on roaming on public mobile communications networks within the Union (recast) 
 Further reading: 
European Parliament, EPRS, Recast of the EU Roaming Regulation, March 2022
European Parliament, EPRS, Roaming regulation review, EU Legislation in Progress, May 2022
European Parliament, EPRS, Improving roaming on public mobile telecommunications networks, Initial Appraisal, May 2021
European Parliament, EPRS, Roaming Regulation: EU Digital Single Market policy, Implementation Appraisal, February 2021 
European Parliament, EPRS, Wholesale roaming regulation: A precondition for 'roam like at home', EU Legislation in Progress, July 2017
European Parliament, EPRS, Roam like at home by default, Briefing, December 2016
 Author: Maria Niestadt, legislative-train@europarl.europa.eu 
 </t>
  </si>
  <si>
    <t>Background and state of play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2020.In its resolution of 26 November 2020 on the  trade policy review,the EP welcomed the white paper on foreign subsidies as a 'necessary complementary tool to trade defence measures'.  
 On 1 October 2020, the European Commission published an inception impact assessment which among others states that the legal basis of the future instrument will depend on the purpose and specific content of the initiative. 
 The roadmap outlined by the European Commission is open for feedback from 6 October 2020 to 29 October 2020. 
 On 19 October 2020, the European Commission issued its Commission Working Programme 2021. There, the Commission announces, as a follow up to the White Paper, to publish two legislative proposals (based on Article 207 TFEU) for the second quarter of 2021, including an impact assessment. The proposals will have the following working titles: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COM(2020) 253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</si>
  <si>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 xml:space="preserve">On 23 September 2021, the Commission adopted a Proposal for a directive amending Directive 2014/53/EU on the harmonisation of the laws of the Member States relating to the making available on the market of radio equipment. The proposed legislation aimed at facilitating the creation of a common charger for a number of mobile devices sold in the EU. 
 Legislation creating a common charger was first announced in the 2020 Commission’s work programme. Originally announced for the third quarter of 2020, it had subsequently been postponed several times. This followed more than ten years of the European Parliament's repeated calls for harmonising mobile phone chargers, including two resolutions for an urgent adoption of common charger standards in this term. Though it was expected that the rules for the common charger would be set out via a delegated act (in line the provisions in the Radio Equipment Directive empowering the Commission to adopt delegated acts in order to impose harmonised solutions for a common charger), the Commission finally decided to propose a revision of the directive, which meant that it had to be adopted by the ordinary legislative procedure (co-decision). 
 The proposal of 23 September 2021 had the following elements: 
it would apply to hand-held mobile phones, tablets, digital cameras, headphones, headsets, handheld videogame consoles and portable speakers that are able to be recharged via wired charging;
mobile phones would be required to be equipped with a USB Type-C receptacle on the device side and incorporate the USB Power Delivery (USB PD) charging communication protocol;
while the technology for wireless charging would not be harmonised, the Commission would be empowered to amend essential requirements via delegated acts for future solutions other than wired charging (to account for technological progress);
whenever end-users are offered a possibility to buy a device with a charging device, they would have to be offered a possibility to buy the device without a charging device as well (unbundling);
on the packaging or a label, manufacturers would be required to provide information on specifications relating to charging capabilities. This would include a description of the power requirements of the wired charging devices and specifications in relation to charging capabilities.
 While the proposed directive would harmonise the receptacles and communication protocols on the device side, a separate initiative on the eco-design for the external power supply (EPS) would require the plug-in element of the charger to also include a USB Type-C receptacle and the USB PD protocol. 
 In the Council, the examination of the proposal took place in the working party on technical harmonisation. On 26 January 2022, the Council's Permanent Representatives Committee (Coreper) approved a negotiating mandate for the French Presidency to start negotiations with the Parliament. The mandate, which sought to improve consumer information and conditions for the delegation of powers to the Commission, aimed to introduce a pictogram indicating whether or not a charger was included with a device and a label on charging capabilities and compatible charging devices. Both graphic elements would have to be displayed on the packaging and close to the price indication in both offline and online shops. Member States would be required to apply the new provisions a year later than proposed by the Commission.  
 In the European Parliament, the file was referred to the Committee on the Internal Market and Consumer Protection (IMCO), with Alex Agius Saliba (S&amp;D, Malta) as rapporteur. On 11 January 2022, the rapporteur put forward his draft report. IMCO adopted its report on 20 April 2022. The report suggested that a larger range of small and medium-sized devices be included under the scope of the directive. It would also set several deadlines for the Commission: by the end of 2026, it would be required to harmonise wireless-charging solutions and assess and include other devices that can be charged by the USB Type-C under the scope of the directive; and by the end of 2028, it would be required to come up with a standard for devices that cannot be charged with the USB Type-C. The report would shorten the date of transposition and of the application, so the new provisions would apply nine months earlier than proposed by the Commission. On 4 May 2022, the mandate for the rapporteur to start negotiations with the Council based on the IMCO report was adopted by the plenary.  
 Trilogues started on 10 May 2022. On 7 June 2022, at the second trilogue, the co-legislators reached a provisional agreement. According to the agreement, from 2024, mobile phones, tablets, e-readers, earbuds, digital cameras, headphones and headsets, handheld videogame consoles and portable speakers rechargeable via a wired cable will have to be equipped with a USB Type-C port, while laptops will have to comply 40 months after the entry into force of the directive. The charging speed will also be harmonised for devices that support fast charging. Consumers will have an option to buy devices with or without a charger. They will have to be informed whether a charger is included with a device via a pictogram, while information on the charging capabilities and compatible charging devices will be provided on a label. The Commission will be required to request the creation of harmonised standards for wireless charging within two years of the adoption of the directive and will have to regularly assess whether the common charger should be mandatory for additional devices. 
 The agreement was adopted by Parliament on 4 October 2022 and by Council on 24 October. The legal act was signed on 23 November 2022. It was published in the Official Journal as Directive (EU) 2022/2380. Member States are required to transpose it by 28 December 2023 and apply it a year later to all devices, except to laptops, which need to be equipped with a USB Type-C by 28 April 2026. References: 
EP Legislative Observatory, Procedure file on Radio equipment: harmonisation of the laws of the Member States relating to the making available on the market, 2021/0291(COD)  
European Commission, Proposal for a directive amending Directive 2014/53/EU on the harmonisation of the laws of the Member States relating to the making available on the market of radio equipment, COM(2021) 547
Directive 2014/53/EU of 16 April 2014 on the harmonisation of the laws of the Member States relating to the making available on the market of radio equipment
European Parliament, Resolution on a common charger for mobile radio equipment, 2019/2983(RSP) 
Council, Proposal for a directive on the harmonisation of the laws of the Member States relating to the making available on the market of radio equipment - Compromise text, 5456/22 
Directive (EU) 2022/2380 of the European Parliament and of the Council of 23 November 2022 amending Directive 2014/53/EU on the harmonisation of the laws of the Member States relating to the making available on the market of radio equipment
 Further reading:  
European Parliament, EPRS, A common charger for electronic devices: Revision of the Radio Equipment Directive, At a Glance, September 2022 
European Parliament, EPRS, A common charger for electronic devices: Revision of the Radio Equipment Directive, Briefing, EU Legislation in Progress, February 2023
European Parliament, EPRS, Common chargers – Revision of the Radio Equipment Directive, Briefing, Initial appraisal of EC Impact Assessments, February 2022
 Author: Nikolina Šajn, Members' Research Service, legislative-train@europarl.europa.eu 
 </t>
  </si>
  <si>
    <t>The first NIS Directive on security of network and information systems entered into force in August 2016. Member States had to transpose it into their national laws by 9 May 2018.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a directive on measures for high common level of cybersecurity across the Union (revised NIS Directive or ‘NIS 2'), and a new directive on the resilience of critical entities. 
 The NIS Directive has increased the EU national cybersecurity capabilities, requiring Member States to elaborate a national cybersecurity strategy, to establish computer security incident response teams (CSIRTs) and to appoint NIS national competent authorities, improving the cyber resilience of public and private entities in specific sectors and across digital services. The proposed revised NIS Directive NIS 2 repeals the existing NIS Directive. The new proposal broadens its scope, aiming to strengthen the security requirements imposed, addressing security of supply chains, streamlining reporting obligations, introducing more stringent supervisory measures and stricter enforcement requirements including harmonised sanctions regimes across Member States. It also includes proposals for information sharing and cooperation on cyber crisis management at national and EU level. 
 At the European Parliament the committee responsible for the file is the Committee on Industry, Research and Energy (rapporteur: Bart Groothuis, Renew, Netherlands). The committees for opinion are Foreign Affairs, Internal Market and Consumer Protection, Transport and Tourism and Civil Liberties, Justice and Home Affairs. 
 On 13 April 2021 the Commission presented its proposal before the Parliament lead committee on Industry, Research and Energy (ITRE). Whereas the rapporteur presented on 26 May 2021 his draft report. The deadline for tabling amendments to the proposed directive was 2 June 2021. On 14 July 2021 the Consumer Protection and Transport and Tourism committees published their opinions and on 15 July 2021 the Foreign Affairs Committee published its opinion on the ITRE committee draft report. The ITRE committee voted its report on 28 October 2021. The report calls for tighter cybersecurity obligations in terms of risk management, reporting obligations and information sharing. It aims to lower the administrative burden and to improve cybersecurity incident reporting. In addition, the report states that EU countries would have to meet stricter supervisory and enforcement measures, and harmonise their sanctions regimes. The report also intends to broaden the sectorial scope to also include academic, knowledge and research institutions which had been left outside the scope of NIS2 by the Commission, while many national cybersecurity strategies cover them. The report was adopted by Parliament in its plenary of 22 November 2021 together with the decision to enter into interinstitutional negotiations. 
 The Council adopted its negotiating position on 3 December 2021. Compared to the initial proposal for NIS2, the Council has introduced a number of significant changes. For instance it introduced additional criteria to determine the entities to be covered by NIS2, excluding from the scope entities operating in defence or national security, public security, law enforcement and the judiciary, as well as parliaments and central banks. 
 Trilogue interinstitutional negotiations started on 13 January 2022 and on 17 February 2022, the second-round of trilogue negotiations took place. On Thursday 3 March, the rapporteur presented to the members of the ITRE committee the state of play of the trilogue negotiations. For instance, Parliament negotiators were insisting on the need for clear and precise rules for companies and  were against the exclusion of certain governmental or public bodies from the scope. Other aspects under discussion were among others the issue of the funding for cybersecurity centres and on the deadlines for transposing the directive into national law. 
 On 13 May 2022,  Parliament and the Council reached a political agreement.  The revised directive sets out minimum rules for a regulatory framework and lays down cooperation mechanisms among relevant authorities in each Member State. It updates the list of sectors and activities subject to cybersecurity obligations, and improves their enforcement. The directive will formally establish the European Cyber Crises Liaison Organisation Network, EU-CyCLONe, which will support the coordination and management of incidents. The directive will not apply to entities carrying out activities in areas such as defence or national security, public security, law enforcement and the judiciary. Parliaments and central banks are also excluded from the scope. 
 The political agreement was adopted by the ITRE committee on 13 July 2022 and by Parliament in its plenary of 10 November 2022 with 577 votes in favour, 6 against and 31 abstentions. The proposal was  also adopted by the Council on 28 November 2022 and signed by both co-legislators on 14 December 2022. It was published in the Official Journal on 27 December 2022, and entered into force 20 days later. Member States had 21 months after the entry into force of the directive to transpose it into national law. 
 On 14 September 2023 the Commission published some guidelines on the application of Article 3(4) of the NIS 2 Directive, which requires the Member States to establish a list of essential and important entities, as well as entities providing domain name registration services, by 17 April 2025.  
  References: 
EP Legislative Observatory,  Procedure file on high common level of cybersecurity across the Union- NIS 2 Directive, 2020/0359(COD) 
European Commission, The EU's Cybersecurity Strategy for the Digital Decade, JOIN(2020) 18
European Commission,  Directive on measures for high common level of cybersecurity across the Union (revised NIS Directive or ‘NIS 2'), COM(2020) 823
Directive (EU) 2016/1148 of 6 July 2016 concerning measures for a high common level of security of network and information systems across the Union   
Council, Proposal for a Directive for a high common level of cybersecurity across the Union, general approach, 26 November 2021
European Economic and Social Committee, Opinion on the Cybersecurity and Resilience of Critical Entities, 27 April 2021, TEN/730-EESC-2020            
 Further reading: 
European Parliament, A high common level of cybersecurity – NIS2, Plenary At a glance briefing, EPRS, November, 2022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February 2021
 Author: Maria del Mar Negreiro Achiaga, Members' Research Service, legislative-train@europarl.europa.eu</t>
  </si>
  <si>
    <t>The rules governing the provision of digital services in the EU have remained largely unchanged since the adoption of the e-Commerce Directive in 2000, while digital technologies and business models continue to evolve rapidly and new societal challenges are emerging, such as the spread of counterfeit goods, hate speech and disinformation online. Against this backdrop, on 15 December 2020, the European Commission tabled a new legislative proposal on a Digital Services Act (DSA) to update the current EU legal framework governing digital services. In parallel, the Commission unveiled a proposal for a Digital Markets Act (see separate fiche). 
 The DSA is a horizontal instrument that aims to create a safer and trusted online environment. It puts in place a framework of layered responsibilities targeted at different types of services (i.e. intermediary services, hosting services, online platform services, and very large online platforms services) and proposes a set of harmonised EU-wide asymmetric obligations to ensure transparency, accountability and regulatory oversight of the EU online space (for more information see below the briefing on Digital services act :EU Legislation in Progress). 
 Following protracted interinstitutional negotiations, Parliament and Council reached a provisional political agreement on the DSA in April 2022. Parliament sitting in plenary approved the final text during its July 2022 session (with 539 votes in favour, 54 votes against and 30 abstentions). Online platforms (e.g. social media and marketplaces) and online search engines must take measures to protect their users from harmful and illegal content, goods and services. Online platforms must be more transparent and more accountable (e.g. on how their content is recommended to their users) and put in place special measures to ensure their users' safety online. They cannot target advertising based on minors' personal data or on sensitive data (e.g. sexual orientation, religion and ethnicity). They should also not use their online interface to influence users' behaviour, i.e. 'dark patterns'. Online marketplaces are required to make more effort to ensure the information provided by the online traders using their platforms is reliable, including through random checks. Very large online platforms (VLOPs) and very large online search engines (VLOSE) will have to comply with stricter obligations under the DSA, given the significant societal risks they pose when disseminating illegal and harmful content, including disinformation.  
 The DSA was published in the Official Journal in October 2022 and entered into force on 1 November 2022. The European Centre for Algorithmic Transparency (ECAT) that will to provide technical assistance for the enforcement of the DSA has been launched in April 2023 and the Commission adopted the first designation decisions under the DSA designating 17 Very Large Online Platforms (VLOPs) and 2 Very Large Online Search Engines (VLOSEs) that reach at least 45 million monthly active users. Since August 2023, the DSA became legally enforceable for designated VLOPs and VLOSEs. The designated platforms have now completed their first annual risk assessment exercise to examine risks such as how illegal content might be disseminated through their services. 
 In September 2023, the Commission launched the DSA Transparency Database. In October 2023, the Commission  published a set of recommendations for Member States to coordinate their response to incidents that may increase the spread and amplification of illegal content, such as terrorist content. 
 In December 2023, the Commission opened formal infringement proceedings against the VLOP X on several grounds, included suspected breaches of the obligations concerning data access to researchers. In July 2024 Commission issued preliminary findings that X is in breach on of the DSA on dark patterns, transparency of advertising and on access to data by researchers. X cab exercise its right of defense, while investigation on other provisions continue. 
 Formal proceedings against TikTok were closed in August 2024, after the platform committed to withdraw the TikTok Lite Revards programme from the EU. Formal proceedings against AliExpress and Meta, opened in March and in May 2024, are ongoing. 
 In January 2024, the Commission has sent formal requests for information to 17 of the Very Large Online Platforms and Search Engines (VLOPs and VLOSEs) to enquire about the measures they have taken to comply with the obligation to give access, without undue delay, to the data that is publicly accessible on their online interface to eligible researchers. 
 The number of designated VLOPs and VLOSEs has increased since the initial designation, and now accounts to 23 VLOPs and 2 VLOSEs.  References: 
EP Legislative Observatory, Single Market For Digital Services (Digital Services Act), 2020/0361(COD)  
European Commission, Commission sends requests for information to 17 Very Large Online Platforms and Search Engines under the Digital Services Act, Press release, 18 January 2024
European Commission, Commission recommends Member States to fast-track DSA governance to enhance incident response, Press release, 18 October 2023
European Commission, Digital Services Act: Commission launches Transparency Database, Press release, 26 September 2023
European Commission, Digital Services Act: Commission designates first set of Very Large Online Platforms and Search Engines, Press release, 25 April 2023
European Centre for Algorithmic Transparency
 Further reading: 
European Parliament, EPRS, Digital Services Act: Application timeline, At-a-glance, November 2022
European Parliament, EPRS, Digital services act, Legislative briefing, November 2022
European Parliament, EPRS, Digital Services Act: Initial Appraisal of a European Commission Impact Assessment, Briefing, March 2021
European Parliament, Collection of studies for the IMCO Committee - Digital Services Act &amp; Digital Markets Act, March 2022
 Author: Polona Car, Members' Research Service, legislative-train@europarl.europa.eu</t>
  </si>
  <si>
    <t>The digital transformation has had a huge impact on the world of work. As a consequence of the Covid-19 outbreak many companies and organisations switched to teleworking.  
 There is currently no EU legal framework directly defining and regulating the right to switch off. The Working Time Directive (2003/88/EC), however, refers to a number of rights that indirectly relate to similar issues: in particular, the minimum daily and weekly rest periods that are required in order to safeguard workers’ health and safety. Furthermore, the right to switch off should be considered in relation to attaining a better work–life balance, an objective that has been at the core of recent European initiatives – for example, Principles 9 (work–life balance) and 10 (healthy, safe and well-adapted work environment and data protection) of the European Pillar of Social Rights, as well as the directive on work–life balance for parents and carers – although they do not refer specifically to the right to switch off. Articles 153 and 154 of the Treaty of the Functioning of the European Union (TFEU) could be the basis for the adoption of directives setting out minimum requirements, as well as supporting and complementing the activities of the Member States in the area of working conditions. 
 Under the European Parliament's right of legislative initiative, Parliament's Committee on Employment and Social Affairs (EMPL) prepared a draft report with a wide consultation of stakeholders. It seeks to reaffirm the right of no professional solicitation outside working time with full respect for working time legislation and working time provisions in collective agreements and contractual arrangements. It sets minimum requirements on the use of digital tools for professional purposes outside working time, which over time aim at creating a culture that avoids out of hours contact. It aims to further address workers' rights to fair working conditions and employers' duties and  obligations. It emphasises the important  role of social partners for the implementation of the right to disconnect and of the need for tailor-made solutions as regards to companies' specific needs and constraints depending on the different national and regional levels, sectors and industries. 
 At its January 2021 plenary Parliament adopted the report with 472 votes in favour, 126 against and 83 abstentions. It calls on the Commission to put forward a proposal for a directive on minimum standards and conditions to ensure that workers are able to exercise effectively their right to disconnect and to regulate the use of existing and new digital tools for work purposes. 
 In the Action Plan on the European Pillar of Social Rights of 4 March 2021, the European Commission foresees an appropriate follow-up on the Parliament's legislative proposal.  
 The Commission, in a letter of 25 March 2021 from VP Šefčovič, committed to follow up Parliament’s initiative. As a first step, by inviting social partners “to find commonly agreed solutions to address the challenges raised by telework, digitalisation and the right to disconnect.” It would use the insights gathered to reflect on  a potential EU legislative initiative on the right to disconnect, within the broader context of remote work”, in particular in the context of a future implementation report of the Working Time Directive. Only then, based on the evidence collected, the Commission “may proceed with a first stage of the formal Social Partners Consultation under Article 154 TFEU, in view of a possible Commission proposal addressing the requests of the resolution. 
 In June 2021 the Council adopted conclusions that highlight that recent increase in telework makes it necessary to consider its  potential, limits and risks. The conclusions call on Member States to consider: 
establishing national action plans or strategies addressing the opportunities and risks related to telework, taking into account the gender perspective, or including this topic in existing or upcoming strategies;
amending their policies regulating telework or issuing guidance, for instance with regard to the organisation and monitoring of working time, risks related to equality between women and men, and allowances to cover the costs of teleworking where applicable;
establishing or reinforcing initiatives to strengthen labour inspection and occupational health and safety in view of the risks arising from telework.
 The Council also called on the Commission to analyse the context and implications of telework in the EU and the extent to which current social and labour law in the EU ensures decent working conditions for teleworkers. 
 In June 2022, three European employers’ organisations signed a social dialogue agreement with European trade union representatives, with a commitment to negotiate a legally binding agreement on telework in the form of a directive. The idea was to update the 2002 Autonomous Agreement on Telework, adopt it as a legally binding agreement and then ask the Commission to transcribe it into a European directive, as foreseen in the European rules on social dialogue.  
 However, after more than a year, the negotiations failed. EU trade unions representative reported in November 2023 that two of the employers’ organisations (BusinessEurope and SME United) refused to put forward any text. Therefore, they called on the Commission to initiate legislative action.  
 On Tuesday 12 December 2023, the Commissioner for Jobs and Social Rights, Nicolas Schmit, assured MEPs in plenary that the Commission would follow up the commitments given by the President, Ursula von der Leyen, to legislate on the right to disconnect. On 30 April 2024, the Commission launched first-stage consultation of social partners on fair telework and the right to disconnect. 
EP Legislative Observatory, Procedure file on the right to disconnect, 2019/2181 (INL)
European Commission, European Pillar of Social Rights, website
European Commission, Action Plan on the European Pillar of Social Rights, March 2021
Council, Conclusions on telework, 15 June 2021 
European Economic and Social Committee, Challenges of teleworking: organisation of working time, work-life balance and the right to disconnect, exploratory opinion, EESC 2020/05278, 24 March 2021
European Social Dialogue, Work programme 2022 - 2024
European Commission, Commission launches first-stage consultation of social partners on fair telework and the right to disconnect, press release, 30 April 2024
 Further reading:  
European Parliament, EPRS, The right to disconnect, Plenary at a Glance, January 2021
European Parliament, EPRS, The right to disconnect, Briefing, July 2020
Eurofound,  Regulations to address work-life balance in digital flexible working arrangements, July 2020
 Author: Marketa Pape, Members' Research Service, legislative-train@europarl.europa.eu</t>
  </si>
  <si>
    <t xml:space="preserve">On 3 June 2021 the European Commission put forward a proposal for a regulation updating the European digital identity framework. The regulation's main innovation is the introduction of the European digital identity wallet. The Commission's initiative builds on the 2024 Regulation on European electronic identification and trust services.  
 Updating the European digital identity framework helps to meet the objectives of the EU's digital compass, which says that by 2030 all key public services are to be available online and all citizens are to have access to their digital medical records and to a digital ID. Furthermore, the Commission expects that the security and control offered by the updated European digital identity framework will offer everyone the means to control who has access to their digital ID and to which data exactly. In addition, the Commission aims to achieve a shift from the reliance on national digital identity solutions only, to the provision of electronic attestations of attributes valid at European level. Providers of electronic attestations of attributes should benefit from a clear and uniform set of rules, and public administrations should be able to rely on electronic documents in a given format.  
 At the Parliament the file was assigned to the Industry, Research and Energy Committee (ITRE). Rapporteur is Romana Jerković (S&amp;D, Croatia). She published her draft report on 31 May 2022, in which she proposed a number of changes in the structure, cybersecurity and privacy of the European digital identity wallet. She also proposed a new chapter on governance to facilitate cross-border coordination and the establishment of a harmonised framework for digital identity. 
 The ITRE committee adopted its position on 9 February 2023, which was then confirmed in plenary on 16 March 2023 (418 votes in favour, 103 against, 24 abstentions). The Parliament proposed a number of changes in the structure of the European digital identity wallet. In particular, Members wanted to expand the use of the wallet, by enabling citizens not only to prove their identity and share documents but also to verify companies' and other citizens' identities and documents. They also emphasised that the wallet should remain voluntary, free of charge for individuals as well as businesses, and that users should be able to keep track of all transactions executed through the wallet. The Parliament suggested that Member States issue the wallet already 18 months (and not 12 months as proposed by the Commission) after the amended eIDAS Regulation's entry into force. The Parliament also made amendments to reinforce cybersecurity and privacy of the wallet, by asking explicitly that the wallet ensure cybersecurity and privacy by design. The Parliament suggested that a new chapter on governance would be added to facilitate cross-border coordination and the establishment of a harmonised framework for digital identity. Member also modified provisions regarding qualified certificates for website authentication (QWACs). 
 In the Council, the working party on telecommunications and information society started examining the file in June 2021. On 6 December 2022, the Council adopted its common position (general approach) on the file. Member States made some amendments in how the wallet functions, to ensure that the person claiming an identity is actually the holder. It made sure that the text is in line with other EU laws, such as the cyber security legislation. According to the Council text, Member States would have 24 months after the entry into force of the implementing acts to provide the wallet.  The Council believed that the wallet should not cost anything for individuals, but businesses may incur cost for authentication with the wallet. 
 The co-legislators reached a provisional agreement on this file on 8 November 2023. They agreed to provide citizens and other residents with a harmonised European digital identity means based on the concept of a European digital identity wallet. The text of the provisional agreement further develops the concept of this wallet.  Namely, the co-legislators agreed that the wallet would remain voluntary and free of charge for individuals. The latter would be able to use the wallet also for e-signatures free-of-charge. The wallet would contain a dashboard of all transactions, and offer the possibility to report alleged violations of data protection. Each EU country would have to notify at least one wallet as part of a national electronic identification system. The regulation also clarifies the scope of number of other notions such as the qualified website authentication certificates (used to verify the identity of persons or legal entities behind a website). This identity data has to be displayed in a user-friendly manner. In case of substantiated security concerns, web browsers are allowed to take precautionary measures related to these certificates 
 The text was endorsed by the ITRE committee on 7 December 2023 and by the Committee of Permanent Representatives of EU Member States (Coreper) on 6 December 2023. The Parliament as a whole adopted it on 29 February 2024 (335 in favour, 190 against and 31 abstentions) and the Council on 26 March 2024. The final act was signed on 11 April 2024 and published in the EU’s Official Journal on 30 April 2024. It entered into force on 20 May 2024.  
 Member States and the Commission have various deadlines to apply the new measures. The Commission has to adopt implementing acts for technical specifications and procedures of the European digital identity wallet by 21 November 2024 and of the qualified certificates for website authentication by 21 May 2025. Member States have to provide at least one European digital identity wallet within 24 months of the date of entry into force of the implementing acts.  References: 
EP Legislative Observatory, European Digital Identity framework, 2021/0136(COD)
European Commission, Proposal for a Regulation amending Regulation (EU) No 910/2014 as regards establishing a framework for a European Digital Identity, COM(2021)281
European Committee of the Regions, Opinion on European Digital Identity, COR 3686/2021
European Economic and Social Committee, Opinion on European Digital Identity, EESC 2021/02756 
European Parliament, Committee on Industry, Research and Energy draft report on a framework for a European Digital Identity, 2021/0136(COD)
Council, General approach on a proposal for a Regulation amending Regulation (EU) No 910/2014 as regards establishing a framework for a European Digital Identity, 14959/22
European Parliament, Parliament ready to negotiate with Council for an EU-wide digital wallet, Press release, 16 March 2023
European Parliament, EU-wide digital wallet: MEPs reach deal with Council, Press release, 8 November 2023
European Parliament, MEPs back plans for an EU-wide digital wallet, Press release, 29 February 2024
Regulation 2024/1183 of the European Parliament and of the Council of 11 April 2024 amending Regulation (EU) No 910/2014 as regards establishing the European Digital Identity Framework
 Further reading: 
European Parliament, EPRS, Updating the European digital identity framework, legislative briefing, June 2024
European Parliament, EPRS, Revision of the eIDAS Regulation: Findings on its implementation and application, briefing, March 2022
European Parliament, EPRS, Electronic signatures, at the glance, December 2022
European Parliament, EPRS, Qualified certificates for website authentication, January 2023
 Author: Maria Niestadt, Members' Research Service, legislative-train@europarl.europa.eu </t>
  </si>
  <si>
    <t>In February 2022, the Commission published a proposal for a data act which aims to remove barriers to access data for both consumers and businesses in a context where the volume of data generated by humans and machines is increasing exponentially. 
  To that purpose, the draft law establishes common rules to govern the sharing of data generated by the use of connected products or related services (e.g. internet of things, industrial machines), to ensure fairness in data sharing contracts and to allow public sector bodies to use data held by enterprises where there is an exceptional need (e.g. public emergency). Furthermore, the data act introduces new rules to facilitate switching between providers of cloud services and other data processing services and put in place safeguards against unlawful international data transfer by cloud service providers.  
 The Committee of the Regions (CoR) and the European Economic and Social Committee (EESC) both adopted their opinions on the EU data act in June 2022. 
 In the European Parliament, the Committee for Industry, Research and Energy (ITRE), the responsible committee appointed MEP Pilar Del Castillo Vera (EPP, Spain) as rapporteur for the data act in March 2022.  The EP plenary adopted the report with 500 votes to 23, with 110 abstentions in March 2023.  
 In Council, Member States’ representatives (Coreper) reached a common position in March 2023.  
 Following trilogue negotiations, Council and Parliament reached a political agreement on the final text in June 2023.  The main points of the agreed final text are: 
Individual and business users of connected devices are granted the right to access and share data generated through their use of such connected devices (e.g. vehicles, home equipment) and related services. Manufacturers of such connected devices must ensure that the devices and related services are designed to facilitate the exercise of these rights. Data holders (i.e. manufacturers) can withhold or suspend data sharing when the confidentiality of trade secrets can be undermined. They can also refuse access to their data on a case-by-case basis.
Private sector data will need to be shared with public sector bodies and institutions in the EU based on exceptional needs, such as in public emergencies (e.g. floods, major cybersecurity incidents), when access to data is necessary to fulfil a specific task in the public interest as provided by law (e.g. official statistics) or when access to data is necessary for specific research purposes.
A number of new requirements placed on cloud providers will ensure that customers can switch between providers of cloud services and would not be 'locked in' with a provider, and will enable customers of cloud services to better negotiate their contracts.
The data act includes safeguards against unlawful international data transfers and measures to  promote the development of interoperability standards for data sharing and data processing, in line with the EU standardisation strategy.
The new rules will likely become enforceable around mid-2025, 20 months from the date of entry into force (instead of 12 months as initially proposed) to give industry more time to adjust.
 Parliament formally endorsed the new legislation during its November 2023 Plenary. The text has been published in the Official Journal in December 2023. Following its entry into force, the Data Act will become applicable in 20 months, i.e. 12 September 2025. References: 
EP Legislative Observatory, Harmonised rules on fair access to and use of data (Data Act), 2022/0047(COD)
European Commission, European Data Act enters into force, putting in place new rules for a fair and innovative data economy, Press release, 11 January 2024
European Parliament, Parliament backs plans for better access to, and use of, data, Press release, 9 November 2023
Council, Data act - - Adoption of the legislative act, November 2023
Council, Analysis of the final compromise text in view to agreement, July 2023
European Parliament, Better access to and use of data: MEPs reach agreement with Council, Press release, 28 June 2023
Council, Data act: Council and Parliament strike a deal on fair access to and use of data, Press release, 27 June 2023
European Commission, Data Act: Commission welcomes political agreement on rules for a fair and innovative data economy, Press release, 28 June 2023
European Commission, Consultation on the Data Act and amended rules on the legal protection of databases, June 2021
 Further reading: 
EPRS, Data act: Adoption in plenary, November 2023
EPRS, Legislative briefing on the data act, May 2023
EPRS, Parliament's position on the data act, March 2023
EPRS, Initial Appraisal of a European Commission Impact Assessment, July 2022
 Author: Polona Car, Members' Research Service, legislative-train@europarl.europa.eu</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</si>
  <si>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</si>
  <si>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civil liability and AI in October 2020 (rapporteur Tiemo Wölken (S&amp;D, Germany)). The Parliament asks the Commission to introduce inter alia  rules on content management, content curation and online advertisements.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adapting commercial and civil law rules for commercial entities operating online, 2020/2019(INL))
EP Legislative Observatory, Single Market For Digital Services (Digital Services Act), 2020/0361(COD)
EP Legislative Observatory, Contestable and fair markets in the digital sector (Digital Markets Act) 2020/0374(COD)  
 Further reading:  
European Parliament, EPRS, Digital Markets Act, Legislative briefing, November 2022
European Parliament, EPRS, Digital Services Act: Initial Appraisal of a European Commission Impact Assessment, Briefing, March 2021
European Parliament, EPRS, Regulating digital gatekeepers, Briefing, December 2020
European Parliament, EPRS, Digital Services Act, At-a-glance, October 2020
European Parliament, Collection of studies for the IMCO Committee - Digital Services Act, May 2020
European Parliament, EPRS, Digital services act, European added value assessment, Study, October 2020
European Parliament, Reform of the EU liability regime for online intermediaries: Background on the forthcoming digital services act, In-depth analysis, May 2020
 Author: Polona Car, Members' Research Service, legislative-train@europarl.europa.eu</t>
  </si>
  <si>
    <t>The European Commission published in February 2020 a White Paper on Artificial Intelligence (AI) and proposed to set up a European regulatory framework for trustworthy AI. The European Commission run a public consultation between February and June 2020. Stakeholders from the public and private sectors in their large majority support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by Iban García del Blanco (S&amp;D, ES) asks that the Commission establish a comprehensive and future-proof European legal framework of ethical principles for the development, deployment and use of AI, robotics and related technologies – including software, algorithms and data – in the Union. 
 Against this background, the European Commission published on 20 April 2021 its proposal for a Regulation on a European approach for Artificial Intelligence (see separate fiches "AI Act" and  "White Paper Artificial Intelligence and Follow-up").  
 Furthermore, the  European Parliament's Special Committee on Artificial Intelligence in a Digital Age (AIDA) adopted its draft report (rapporteur: Axel Voss, EPP, Germany) in March 2022 (with 25 votes in favour, 2 against and 6 abstentions). The AIDA report has been voted in plenary in May 2022 with 495 votes to 34, and 102 abstentions. The report feeds into upcoming parliamentary work on AI, in particular the AI Act, which is currently being discussed.  References: 
European Commission, Proposal for a Regulation on a European approach for Artificial Intelligence, 2021/0106 (COD)
European Parliament, Artificial intelligence: MEPs want the EU to be a global standard-setter, 3 May 2022
European Parliament, Resolution of 3 May 2022 on artificial intelligence in a digital age, 3 May 2022.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Artificial intelligence in criminal law and its use by the police and judicial authorities in criminal matter, 2020/2016(INI) 
 Further reading: 
European Parliament, EPRS, Artificial intelligence act, Legislative briefing, September 2024
European Parliament, EPRS, Artificial intelligence liability directive, Legislative briefing, February 2023
European Parliament, EPRS, AI Repository, April 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2020
 Author: Maria Niestadt, Members' Research Service, legislative-train@europarl.europa.eu</t>
  </si>
  <si>
    <t>The European Commission published in February 2020 a white paper on artificial intelligence (AI) and proposed to set up a European regulatory framework for trustworthy AI. The European Commission ran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on a civil liability regime for AI called for harmonising the legal framework for civil liability claims and recommended a risk-based approach to liability. For  high-risk AI systems, it proposed a strict liability regime and for non high-risk AI systems a fault-based liability system.  
 Against this background, the European Commission published on 20 April 2021 its proposal for a Regulation on a European approach for artificial intelligence (see separate fiches "AI Act" and  "White paper artificial intelligence and follow-up").  
 On 30 June 2021 the Commission published an inception impact assessment on a likely legislative initiative to adapt the EU liability rules to the digital age and circular economy (expected in 4Q 2021 or 1Q 2022). In April 2022, the Commission published a summary report of the findings of a public consultation on 'Product Liability Directive - Adapting liability rules to the digital age, circular economy and global value chains', which it ran between October 2021 and January 2022. Against this backdrop, the Commission published a proposal for a AI Liability Directive and a proposal to revise the Product Liability Directive (PDL) on 28 September 2022 (see specific fiches).   
 Furthermore, the  European Parliament's Special Committee on Artificial Intelligence in a Digital Age (AIDA) adopted its draft report (rapporteur: Axel Voss, EPP, Germany) in March 2022 (with 25 votes in favour, 2 against and 6 abstentions). The AIDA report was voted in plenary in May 2022 with 495 votes to 34, and 102 abstentions. The report fed into the parliamentary work on AI, in particular the AI Act.  References: 
European Parliament,  Resolution on a civil liability regime for artificial intelligence, 2020/2014(INL)
European Commission, Proposal for a Regulation on a European approach for Artificial Intelligence, 2021/0106 (COD)
European Commission, Product Liability Directive – adapting liability rules to the digital age, circular economy and global value chains, Public consultation
European Commission, Inception impact assessment on adapting the EU liability rules to the digital age and circular economy, 30 June 2021.
European Parliament, Artificial intelligence: MEPs want the EU to be a global standard-setter, Press release, 3 May 2022
European Parliament, Resolution of 3 May 2022 on artificial intelligence in a digital age, 3 May 2022
European Parliament, Artificial intelligence: huge potential if ethical risks are addressed, Press release, 9 November 2021
 Further reading: 
European Parliament, EPRS, Artificial intelligence act, Legislative briefing, September 2024
European Parliament, EPRS, Artificial Intelligence Liability Directive, Legislative briefing, February 2023
European Parliament, EPRS, AI Repository, April2022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
 Author: Maria Niestadt, Members' Research Service, legislative-train@europarl.europa.eu</t>
  </si>
  <si>
    <t xml:space="preserve">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improving the functioning of the internal market rules for digital services in October 2020 (rapporteur Alex Agius Saliba (S&amp;D, MT)). The Parliament asks for a comprehensive revision of the E-Commerce Directive and the imposition of ex ante obligations on large digital platforms with a gatekeeper role.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improving the functioning of the Single Market, 2020/2018(INL)
EP Legislative Observatory, Single Market For Digital Services (Digital Services Act), 2020/0361(COD)
EP Legislative Observatory, Contestable and fair markets in the digital sector (Digital Markets Act) 2020/0374(COD)  
 Further reading:  
European Parliament, Digital markets act: EU legislation in Progress, EPRS, November 2022
European Parliament, Digital Services Act: Initial Appraisal of a European Commission Impact Assessment, EPRS, March 2021
European Parliament, Regulating digital gatekeepers, EPRS, December 2020
European Parliament, Collection of studies for the IMCO Committee - Digital Services Act, June 2020
European Parliament, Digital services act, European added value assessment, EPRS Study, October 2020
European Parliament, Reform of the EU liability regime for online intermediaries: Background on the forthcoming digital services act, May 2020
 Author: Polona Car, Members' Research Service, legislative-train@europarl.europa.eu 
 </t>
  </si>
  <si>
    <t>In its 2021 work programme, under the second priority - A Europe fit for the digital age - the Commission announced a new legislative initiative on new requirements and consumer rights for electronics. The initiative, which was originally planned for the fourth quarter of 2021, ties to the goals of the European Green Deal, the Circular Economy Action Plan and the New Consumer Agenda. 
 As part of this initiative, the Commission intends to propose implementing measures on ecodesign of mobile phones, tablets, computers and computer servers, in line with the Circular Economy Action Plan. According to the Commission’s inception impact assessment, the implementing regulation for mobile phones and tablets will aim to address issues such as limited availability of the most commonly damaged spare parts; limited availability of updated versions of the operating system, firmware or software; cost and ease of repair; and reduced battery endurance over time. According to the Commission's Have Your Say portal, this initiative is expected by the end of 2022. The implementing regulation on computers and computer servers will aim to update energy efficiency requirements for these products, increase reparability of computers, improve lifetime of both computers and batteries, and reduce purchases of unnecessary chargers. It is expected by the end of 2023. 
 As far as new consumer rights are concerned, these have been moved to a separate initiative on the right to repair under the European Green Deal priority (see separate file). While the details are not yet known, this initiative is expected to involve amendments to the Sale of Goods Directive that would apply not just to electronics. 
 In 2022, the Commission adopted the proposal for a Commission regulation laying down ecodesign requirements for mobile phones, cordless phones and slate tablets. However its adoption is still pending. 
 On 16 June 2023, pursuant with Article 15(1) of Directive 2009/125/EC, the Commission has adopted an implementing act, the Commission regulation laying down ecodesign requirements for smartphones, mobile phones other than smartphones, cordless phones and slate tablets. 
 Whereas the total primary energy consumption of the installed base in the EU27 of mobile phones, cordless phones and slate tablets in 2020 over their lifecycle was 39,5 TWh, the regulation is expected to cap this consumption  to 25,4 TWh by 2030. This is expected to represent a saving of 33% of the on the primary energy corresponding to consumption of smartphones, mobile phones other than smartphones, cordless phones and slate tablets compared to what would happen if no measures were taken. 
 Whilst the implementing regulation defines the goods that fall into its scope, the ecodesign requirements are set into the annexes to the implementation regulation (most notably Annex II and Annex III). Article 4 of the implementing regulation then refers to the application of Article 8 of Directive 2009/125/EC as for the conformity assessment. 
 Article 9 of the implementing regulation also amends Regulation (EU) 2023/826 laying down ecodesign requirements for off mode, standby mode, and networked standby energy consumption of electrical and electronic household and office equipment pursuant to Directive 2009/125/EC of the European Parliament and of the Council and repealing Commission Regulations (EC) No 1275/2008 and (EC) No 107/2009, to exclude cordless phones from its scope, avoiding thus an overlap. 
 Article 8 of the implementing regulation provides then for a review of the regulation every four years. 
  References: 
European Commission, Commission Regulation laying down ecodesign requirements for smartphones, mobile phones other than smartphones, cordless phones and slate tablets pursuant to Directive 2009/125/EC of the European Parliament and of the Council and amending Commission Regulation (EU) 2023/826, C(2023) 3358 final, 2023
European Commission, Designing mobile phones and tablets to be sustainable ecodesign, webpage, 2023
European Commission, Commission Work Programme 2021 - A Union of vitality in a world of fragility, website
European Commission, A new Circular Economy Action Plan: For a cleaner and more competitive Europe, COM(2020) 98
European Commission, Inception impact assessment on the environmental impact of mobile phones and tablets, 23 December 2020
European Commission, Inception impact assessment on ecodesign and energy labelling requirements for computers, 9 February 2018
 Further reading: 
European Parliament, EPRS, Consumers and repair of products, Briefing, September 2019
European Parliament, EPRS, Sustainable consumption: Helping consumers make eco-friendly choices, Briefing, October 2020
 Author: Clément Evroux, Members' Research Service, legislative-train@europarl.europa.eu  
 Visit the European Parliament homepage on circular economy and climate change.</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</si>
  <si>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</si>
  <si>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Databases in the European Union are protected under European Law. The current directive on the legal protection of databases was adopted in February 1996. The European Commission conducted an evaluation and carried out a consultation in 2017 and 2018 to understand how the Database Directive, and in particular the sui generis protection of databases, is applied and what impact it had on users and makers.  
 The Commission work programme for 2021 foresaw the review of the Database Directive in Q3 2021. Accordingly, the Commission tabled in February 2022 a Data Act that amends certain aspects of the Database Directive.  
 The Data act adopted in December 2023 amends certain aspects  the Database Directive (see separate fiche on Data Act). More specifically, chapter X (article 43) of the Data Act amends the Database Directive to clarify that the specific legal protection envisaged under that directive (the sui generis right) does not apply to databases containing data obtained from or generated by the use of IoT products or related services (e.g. connected devices).  References: 
European Commission, Commission Work Programme 2021, October 2020
European Commission, Protection of databases
 Further reading: 
European Parliament, EPRS, The data act, Briefing, May 2023
 Author: Polona Car, Members' Research Service, legislative-train@europarl.europa.eu</t>
  </si>
  <si>
    <t>The Machinery Directive (Directive 2006/42/EC) became applicable as of December 2009. It regulates products of the mechanical engineering industries. Its objectives are to ensure a high level of safety and protection for machinery users (workers, consumers and other exposed persons), and to ensure the free movement of machinery in the internal market. Regarding machinery used in pesticide applications, the Directive also aims at protecting the environment. 
 The Directive defines machinery as an assembly of components, at least one of which moves, joined together for a specific application, the drive system being powered by energy other than human or animal effort. The products covered include for instance construction machinery, lawnmowers, 3D printers or robots. In addition to machinery stricto sensu, the scope covers other related products, such as safety components or partly completed machinery. 
 The Directive is based on the principles of the so-called ‘New Approach to Technical Harmonisation and Standards’: it sets the essential health and safety requirements that machinery must fulfil to be placed on the market, as well as the conformity assessment procedures to be used to demonstrate that the machine fulfils these requirements. Demonstrating compliance with the requirements can be done through application of European harmonised standards, or another solution that demonstrates a similar level of safety. The Directive requires manufacturers to produce a technical file, sign a Declaration of Conformity and affix the ‘CE’ marking. 
 An evaluation from 2018 concluded that the Directive was generally relevant, effective, efficient, coherent and had EU added value. It also identified a number of issues (e.g. concerning enforcement and innovation in AI and IoT). 
 An impact assessment study on the revision of the Directive was published in August 2020. 
 In April 2021, the Commission put forward a proposal for a new Regulation on machinery products, as part of a wider 'AI package'. The proposal on machinery products addresses a number of problems identified in the current EU framework: insufficient coverage of new risks stemming from the new digital technologies (such as AI, the IoT and robotics); legal uncertainty concerning the scope and definitions and potential safety gaps in 'traditional' technologies; insufficient coverage for 'high risk machines'; costs due to the required paper-based documentation; inconsistencies with other pieces of product-safety legislation; and divergences in interpretation across Member States due to transposition (hence the choice of a Regulation instead of a Directive). The proposal for a Regulation laying down harmonised rules on AI (the 'AI Act'), included in the AI package, aims to set harmonised rules for the development, placement on the market and use of AI systems, following a risk-based approach. It addresses the safety risks of AI systems, while the proposal on machinery products focuses on the safe integration of AI systems into machinery. Feedback on the Commission proposal was open until 2 August 2021. 
 In the Council, the Commission proposal was first discussed in the meeting of 26 April 2021 of the Working Party on Technical Harmonisation. The Presidency published in November 2021 a progress report summarising the main developments in Council.  
 In Parliament, the file has been allocated to the Committee on Internal Market and Consumer Protection (IMCO). Mr Ivan ŠTEFANEC (EPP, Slovakia) was appointed rapporteur. In total, 438 amendments were tabled in IMCO to the Commission proposal (of which 100 by the Rapporteur). The consideration of 10 compromise amendments took place in IMCO on 28 February 2022. The final compromise amendments, covering all the amendments tabled in IMCO and EMPL, were all adopted on 2 May 2022 in IMCO. The final report, as well as the decision to enter into interinstitutional negotiations, with the committee report as mandate (including 179 amendments), were both adopted on 3 May 2022. The Plenary endorsed that decision on 20 May 2022, opening the way for the committee to start interinstitutional negotiations with the Council. 
 The Council adopted its mandate for negotiations with Parliament on 24 June 2022. 
 Trilogues took place on 12 July 2022, 17 November 2022, and on 15 December 2022, when the provisional agreement on the new Machinery Regulation was reached by the Parliament and the Council (20 months after the publication of the Commission proposal). The Council and Parliament then initiated the process towards formal adoption of the new Machinery Regulation. In the Council, the Permanent Representatives Committee approved the agreement on 25 January 2023. In the Parliament, IMCO approved the provisional agreement on 2 March 2023 by 36 votes in favour, none against, and 1 abstention.  
 They agreed for instance that only six categories of machinery would be subject to mandatory third-party conformity assessment (for details on the agreement read the EPRS legislative briefing).  
 On 18 April, the Parliament adopted in Plenary the agreement as its position at first reading. On 22 May, the Council adopted it without amendments as its first reading position, concluding the legislative procedure. 
 The new Regulation (Regulation (EU) 2023/1230) was published in the Official Journal of the EU on 29 June 2023. 
  References: 
Regulation (EU) 2023/1230 of the European Parliament and of the Council of 14 June 2023 on machinery
European Parliament Legislative Observatory, Procedure file on the Commission proposal on a Regulation on machinery products, 2021/0105(COD) 
Text of new the Regulation (as adopted on 22 May 2023, before publication in the Official Journal of the EU)
European Parliament, Press release: safety of machinery: deal on updated rules fit for the digital era, 15 December 2022
Council of the EU, Mandate for negotiations with the European Parliament, 21 June 2022.
Presidency of the Council of the EU, Progress Report from the Presidency on the state of play, 18 November 2021
European Commission, Proposal for a Regulation of the European Parliament and of the Council on machinery products, COM(2021)202, 21 April 2021
European Commission with Valdani Vicari &amp; Associati, Deloitte, The Vienna Institute for International Economic Studies and Ecorys, Impact assessment study on the revision of Directive 2006/42/EC on machinery, 31 August 2020
European Economic and Social Committee, Information Report on the Revision of the Machinery Directive, 10 June 2020
 Further reading: 
European Parliament, EPRS, Ensuring the safety of machines in the digital age: Revision of the Machinery Directive, March 2023
European Parliament, EPRS, Machinery Directive: Revision of Directive 2006/42/EC - Implementation Appraisal, September 2021
European Parliament, EPRS, Revising the Machinery Directive - Initial Appraisal of a European Commission impact assessment, July 2021
 Author: Guillaume Ragonnaud, Members' Research Service, legislative-train@europarl.europa.eu</t>
  </si>
  <si>
    <t>On 29 January 2020, the European Commission's new work programme was published. Under the second priority - 'A Europe fit for the digital age', the Commission announced its intention to adopt a legislative proposal on cross-sectoral financial services issues related to operational and cyber resilience. According to the work programme, the proposal should be adopted in the third quarter of 2020. At the end of May of the same year, the Commission adjusted its work programme for 2020, prioritising initiatives that it considered to be essential or necessary for the EU's recovery after the crisis brought about by the Covid-19 pandemic. In this context, it confirmed its commitment to adopt a proposal on a cross-sectoral financial services act on operational and cyber resilience in the third quarter of the year. 
 The ever-increasing dependency of the financial sector on software and digital processes means that information communication technologies (ICT) risks are inherent in finance. As the Commission itself remarks, 'The absence of detailed and comprehensive rules on digital operational resilience at EU level has led to the proliferation of national regulatory initiatives (e.g. on digital operational resilience testing) and supervisory approaches (e.g. addressing ICT third-party dependencies). Action at Member State level, however, only has a limited effect given cross-border nature of ICT risks. Moreover, the uncoordinated national initiatives have resulted in overlaps, inconsistencies, duplicative requirements, high administrative and compliance costs - especially for cross-border financial entities - or in ICT risks remaining undetected and hence unaddressed. This situation fragments the single market, undermines the stability and integrity of the EU financial sector, and jeopardises the protection of consumers and investors.’ 
 For these reasons, the European Commission adopted a detailed and comprehensive regulatory framework on digital operational resilience for EU financial entities in the context of its Digital Finance Strategy (see specific fiche on the DFS in this Train). 
 It consists of: 
a proposal for a regulation aimed to enhance and streamline the financial entities’ conduct of ICT risk management, establish a thorough testing of ICT systems, increase supervisors’ awareness of cyber risks and ICT-related incidents faced by financial entities, as well as introduce powers for financial supervisors to oversee risks stemming from financial entities’ dependency on ICT third-party service providers; and
a proposal for a directive amending the various operational risk or risk management requirements set out in existing pieces of legislation and updating empowerments for technical standards (see specific fiche in this Train).
 The digital operational resilience package is part of a wider work-stream ongoing at European and international level to strengthen the cybersecurity in financial services and address broader operational risks. That includes: 
a BCBS paper on Cyber-resilience: Range of practices, of December 2018 and the Principles for sound management of operational risk (PSMOR), of October 2014
the G7 Principles and Actions on Cyber
the FSB Effective Practices for Cyber Incident Response and Recovery: Final Report, of October 2020; the Cyber Lexicon, of November 2018; the Summary Report on Financial Sector Cybersecurity Regulations, Guidance and Supervisory Practices, of October 2017
 The proposals also responds to the 2019 Joint technical advice of the European Supervisory Authorities (ESAs) that called for a more coherent approach in addressing ICT risk in finance and recommended the Commission to strengthen, in a proportionate way, the digital operational resilience of the financial services industry through an EU sector-specific initiative. The ESAs advice was a response to the Commission’s 2018 Fintech action plan. 
 On 15 October 2020, the Parliament's Committee for Economic and monetary affairs (ECON) appointed Billy Kelleher (Renew, Ireland) rapporteur of the file. He presented the draft report on 17 March 2021, which was voted on 1 December 2021 by ECON. Committee decision to enter into interinstitutional negotiations was confirmed by plenary on 15 December 2021. The Council's Working Party on Financial Services started examining the proposal also in October 2021, and adopted its position on the proposal on 24 November 2021. 
 Inter-institutional negotiations (trilogue) started in January 2022 and a provisional agreement was reached on 10 May 2022, which was approved in Committee on 12 July 2022. Parliament adopted the text in plenary on 10 November 2022. 
 The final text of DORA will set requirements for the security of network and information systems of companies and organisations operating in the financial sector as well as critical third parties which provide ICT (Information Communication Technologies)-related services to them, such as cloud platforms or data analytics services. DORA will create a regulatory framework whereby the financial firms will have to make sure they can withstand, respond to and recover from all types of ICT-related disruptions and threats, with the objective to prevent and mitigate cyber threats. The auditors will be part of a future review of the regulation. Critical third-country ICT service providers to financial entities in the EU will be required to establish a subsidiary within the EU so that oversight can be properly implemented. The compromise text retains Parliament's recommendations, in particular the differentiated approach to the regulation of small, micro- and interconnected entities. 
 The European Supervisory Authorities (ESAs) - namely the European Banking Authority (EBA), the European Securities and Markets Authority (ESMA) and the European Insurance and Occupational Pensions Authority (EIOPA) - will develop the technical standards. 
 The final act was signed on 14 December 2022, and published in Official Journal on 27 December 2022. 
  References: 
EP Legislative Observatory, Procedural file on Digital operational resilience for the financial sector, 2020/0266(COD)
European Commission, Proposal for a Regulation on digital operational resilience for the financial sector and amending Regulations (EC) No 1060/2009, (EU) No 648/2012, (EU) No 600/2014 and (EU) No 909/2014, COM(2020) 595
European Parliament, European Parliament legislative resolution of 10 November 2022 on the proposal for a regulation of the European Parliament and of the Council on digital operational resilience for the financial sector and amending Regulations (EC) No 1060/2009, (EU) No 648/2012, (EU) No 600/2014 and (EU)
Regulation (EU) 2022/2554 of the European Parliament and of the Council of 14 December 2022 on digital operational resilience for the financial sector and amending Regulations (EC) No 1060/2009, (EU) No 648/2012, (EU) No 600/2014, (EU) No 909/2014 and (EU) 2016/1011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</si>
  <si>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On 29 January 2020, the European Commission's new work programme was published. Under the second priority - 'A Europe fit for the digital age' - the Commission announced its intention to adopt a legislative proposal on cross-sectoral financial services issues related to operational and cyber resilience. According to the work programme, the proposal should be adopted in the third quarter of 2020. 
 On 24 September 2020, the Commission made a proposal for a directive amending the various operational risk or risk management requirements set out in existing pieces of legislation, accompanying a proposal for a regulation on digital operational resilience for the financial sector (so-called DORA, see specific fiche in this Train). 
 The Directive would amend the Markets in financial instruments Directive (MiFID2, Directive 2014/65/EU7), in order to clarify the definition of 'financial instruments' (first paragraph of Article 6) and to temporarily exempt distributed ledger technology market infrastructures from certain MiFID2 provisions to enable them to develop solutions for the trading of crypto-assets that would qualify as financial instruments (fourth paragraph of Article 6). 
 On 15 October 2020, the Parliament's Committee for Economic and monetary affairs (ECON) appointed Mikuláš Peksa (Green/Czech Republic) as the rapporteur for this file. The report was voted in Committee on 1 December 2021 and in Plenary on 7 December 2021. The report stresses that proportionality should be encouraged in particular with regard to SMEs, other small financial entities and other microenterprises. The amendments include the requirement that issuing institutions must have robust governance arrangements that include 'a clear organisational structure with well-defined, transparent and consistent lines of responsibility, effective processes to identify, manage, monitor and report the risks'. 
 The Council announced it reached agreement on its negotiating mandate was agreed on 24 November 2021. 
 Inter-institutional negotiations (trilogue) started in January 2022 and a provisional agreement was reached on 10 May 2022. 
 Amendments of the final text to the banks' capital requirements directive clarifies that information and communication technology (ICT) risk must explicitly be taken into account in capital provisions. Institutions must have robust governance arrangements, in accordance with the DORA Regulation. In addition, institutions should have adequate contingency and business continuity plans. These plans should be established, managed and tested in accordance with the DORA Regulation. 
 Amendment to Bank recovery and resolution directive (BRRD) establish that the resolution plan should include a demonstration of how critical functions and core business lines could be legally and economically separated from other functions. It should also include a description of essential operations and systems for maintaining the continuous functioning of the institution's operational processes. 
 Member States should transpose the Directive no later than 24 months after the date of entry into force of this amending Directive. 
 The ECON committee voted in favour of the agreement on 12 July 2022 by 41 to 6. Parliament adopted the text on 10 November 2022 in plenary. 
 The final act was signed on 14 December 2022, and published in the Official Journal of the European Union on 27 December 2022. References 
EP Legislative Observatory, Procedural file on Digital operational resilience: temporary exemption for multilateral trading facilities and amendment of certain EU financial services directives, 2020/0268(COD)
European Parliament, legislative resolution of 10 November 2022 on the proposal for a directive of the European Parliament and of the Council amending Directives 2006/43/EC, 2009/65/EC, 2009/138/EC, 2011/61/EU, 2013/36/EU, 2014/65/EU, (EU) 2015/2366 and (EU) 2016/2341.
European Parliament, Digital Finance: amending Directive regarding Digital Operational Resilience requirements, November 2022.
European Commission, Proposal for a Directive amending Directives 2006/43/EC, 2009/65/EC, 2009/138/EU, 2011/61/EU, EU/2013/36, 2014/65/EU, (EU) 2015/2366 and EU/2016/2341, COM(2020) 596
European Parliament, Provisional Agreement resulting from the Interinstitutional Negotiations, 7 July 2022.
European Parliament,  Report on the proposal for a directive of the European Parliament and of the Council amending Directives 2006/43/EC, 2009/65/EC, 2009/138/EU, 2011/61/EU, EU/2013/36, 2014/65/EU, (EU) 2015/2366 and EU/2016/2341.
Council, Proposal for a Directive of the European Parliament and of the Council amending Directives 2006/43/EC, 2009/65/EC, 2009/138/EU, 2011/61/EU, EU/2013/36, 2014/65/EU, (EU) 2015/2366 and EU/2016/2341 - Mandate for negotiations with the European Parliament, 10146/21
Council, Directive Amending Directives 2006/43/EC, 2009/65/EC, 2009/138/EU, 2011/61/EU, EU/2013/36, 2014/65/EU, (EU) 2015/2366 and EU/2016/2341 - Three-column table to commence trilogues, 5390/22
Council, Digital finance package: Council reaches agreement on MiCA and DORA, Press release, 24 November 2021.
Directive (EU) 2022/2556 of the European Parliament and of the Council of 14 December 2022 amending Directives 2009/65/EC, 2009/138/EC, 2011/61/EU, 2013/36/EU, 2014/59/EU, 2014/65/EU, (EU) 2015/2366 and (EU) 2016/2341 as regards digital operational resilience for the financial sector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</si>
  <si>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Crypto-assets are defined as digital assets that may depend on cryptography and exist on a distributed ledger. A basic taxonomy distinguishes between 
payment tokens (means of exchange or payment)
investment tokens (have profit rights attached) and
utility tokens (enable access to a specific product or service).
 The Commission is of the view that, where crypto-assets are not covered by EU financial regulation, the absence of applicable rules to services related to such assets  leaves consumers and investors exposed to substantial risks. In addition, the fact that some Member States have put in place bespoke rules at national level for crypto-assets that fall outside current EU regulation, leads to regulatory fragmentation, which distorts competition in the Single Market, makes it more difficult for crypto-asset service providers to scale up their activities cross-border and gives rise to regulatory arbitrage. Lastly, the crypto asset subset of 'stablecoins' can raise additional challenges if it becomes widely adopted by consumers. 
 The initiative aims to support innovation and fair competition by creating a framework for the issuance, and provision of services related to crypto-assets. In addition, it aims to ensure a high level of consumer and investor protection and market integrity in the crypto-asset markets, as well as address financial stability and monetary policy risks that could arise from a wide use of crypto-assets and DLT-based solutions in financial markets. 
 Opinions were issued by the European Central Bank (February 2021), the European Economic and Social Committee (March 2021), and the European Data Protection Supervisor (June 2021). 
 The Council agreed on a negotiating mandate on the proposal on 24 November 2021. 
 The Committee referral was announced in plenary on 13 November 2021. In the European Parliament, the proposal has been referred to the Committee on Economic and Monetary Affairs (ECON); the rapporteur is Stefan Berger (EPP, Germany). The committees from which opinions have been requested are Budgets (BUDG), Industry, Research and Energy (ITRE), Internal Market and Consumer Protection (IMCO), Civil Liberties, Justice and Home Affairs (LIBE) and Legal Affairs (JURI), all of which decided not to give an opinion. 
 The draft report was presented in ECON Committee on 25 February 2021, tabled for plenary on 17 March 2022 and on 23 March, the Committee decision to enter into interinstitutional negotiations was announced in plenary. The most notable changes the report would bring to the proposal relate to a more specific definition of crypto-assets and scope, in particular clarifying that the new regulation would not apply to utility tokens unless offered for investment purposes (recital 9) and asking technically further specific definitions to ESMA. It also inserts and defines 'offerors' of crypto-assets, a legal person who offers to the public any type of crypto-asset or seeks the admission of a crypto-asset to a trading platform for crypto-assets. The report also proposes enhanced information provisions and supervision suggesting the establishment of a single EU supervisor. The report strengthens the powers of the EBA for the request of specific information regarding EMTs (Art. 104a). Finally, the report also introduces considerations for the environmental impact of crypto-assets and relevant information should be provided in the white paper. 
 Inter-institutional negotiations (trilogues) started in April 2022 and a provisional agreement on the proposal was reached on 30 June 2022. 
 The main feature of the provisional agreement is the reinforcement of safety measures. Those include the allocation of key reserves so that the assets are backed by the equal value of referencing currencies (1:1 rule), with seniority on the reserves given to crypto-assets holders. The issuer of crypto-assets also must provide a redemption plan in case of distress so that crypto-asset holders are guaranteed to receive equivalent currencies. Redemption is also without delay, avoiding liquidity issues. The text also reaffirms EBA as the lead regulator and supervisor, while relevant information will be transmitted to ESMA. The issuer being present in the EU is a precondition to issuance. The text also widen the regulation to offerors and service providers of crypto-assets, rather than to issuers only. 
 The Council's Permanent Representatives’ Committee (COREPER) meeting of 5 October 2022 endorsed the final compromise text with a view to agreement. The text was approved in committee at 1st reading on 10 October 2022. 
 The date of the vote in plenary took place on 20 April 2023, and the Council adopted the Act on 16 May 2023.  
 The final act was signed on 31 May, and the regulation was published in the Official Journal on 9 June 2023. References: 
Regulation (EU) 2023/1113 of the European Parliament and of the Council of 31 May 2023 on information accompanying transfers of funds and certain crypto-assets and amending Directive (EU) 2015/849
Regulation (EU) 2023/1114 of the European Parliament and of the Council of 31 May 2023 on markets in crypto-assets, and amending Regulations (EU) No 1093/2010 and (EU) No 1095/2010 and Directives 2013/36/EU and (EU) 2019/1937
European Parliament, Legislative Observatory, Digital finance: Markets in Crypto-assets (MiCA), 2020/0265(COD)
European Commission, Consultation Financial services – EU regulatory framework for crypto-assets
European Commission, Proposal for a Regulation on Markets in Crypto-assets, and amending Directive (EU) 2019/1937, COM(2020) 593
European Economic and Social Committee, Crypto assets and distributed ledger technology, EESC mandatory opinion, February 2021
European Parliament, Report on the proposal for a regulation of the European Parliament and of the Council on markets in crypto-assets and amending Directive (EU) 2019/1937.
European Parliament, Provisional Agreement resulting from the Interinstitutional Negotiations; Proposal for a regulation of the European Parliament and of the Council on markets in crypto-assets and amending Directive (EU) 2019/1937 (COM(2020)0593 – C9-0306/2020 – 2020/0265(COD)).
Council, Proposal for a Regulation of the European Parliament and of the Council on Markets in Crypto-assets, and amending Directive (EU) 2019/1937 - Mandate for negotiations with the European Parliament.
 Further reading: 
EPRS, Markets in crypto-assets (MiCA), At a glance, April 2023
EPRS, Markets in crypto-assets (MiCA), Briefing, September 2023
EPRS, Fintech (financial technology) and the European Union: State of play and outlook, Briefing, February 2019
EPRS, Financial technology (FinTech): Prospects and challenges for the EU, Briefing, March 2017
 Author: Issam Hallak, Members' Research Service, legislative-train@europarl.europa.eu</t>
  </si>
  <si>
    <t>On 24 September 2020, the Commission adopted a proposal for a regulation on a pilot regime for market infrastructure based on distributed ledger technology (DLT). The proposal ‘establishes operating conditions for DLT market infrastructures, permissions to make use of them and the supervision and cooperation of competent authorities and ESMA’. Furthermore, it sets out the limitations in terms of DLT transferable securities that can be admitted to trading on, or recorded by, DLT market infrastructures. This proposal is part of a package of measures – the Digital Finance package, which includes a new strategy on digital finance for the EU financial sector – with the aim of ensuring that EU financial services legislation is fit for the digital age, while mitigating associated potential risks. The package also includes a proposal on crypto-asset markets, a proposal for digital operational resilience, as well as a proposal to clarify or amend certain related EU financial services rules (see associated wagons). 
 On 2 March 2021, the European Economic and Social Committee published its opinion on the file. 
 On 23 April 2021, the European Data Protection Supervisor published its opinion on the Commission's proposal.  
 On 28 April 2021, the European Central Bank published its opinion on the Commission's proposal. 
 On 15 October 2020, the Parliament's Committee for Economic and monetary affairs (ECON) appointed Johan Van Overtveldt (ECR/Belgium) as the rapporteur for this file. He presented his draft report on 11 March 2021. ECON Committee voted its report on 5 August 2021. 
 The Parliament amendments would limit the financial instruments admitted to trading on, or settled by, a DLT market infrastructure, mainly in terms of market capitalisation (shares), issuance size (bonds) or issuance volume (exchange-traded funds, ETFs). To allow for competition, new entrants should also be able to access the pilot regime. Furthermore, DLT market infrastructure operators should establish a clear and detailed business plan describing how they intend to offer their services and conduct their business. The European Securities and Markets Authority (ESMA) should have a direct supervisory mandate and should publish annual interim reports as well as an early stocktaking report no later than three years from the date the Regulation enters into force. By introducing a common EU pilot regime, DLT market infrastructures should be temporarily exempted from some specific requirements under EU financial services legislation that could otherwise prevent them from developing solutions for the trading and settlement of transactions in crypto-assets that qualify as financial instruments. Firms within the EU would be able to exploit the full potential of the existing framework, allowing supervisors and legislators to identify obstacles in the regulation, while regulators and firms themselves gain valuable knowledge about the application of DLT. This could facilitate a more reliable and safe secondary market for crypto-assets qualifying as financial instruments.  
 The Council's Working Party on Financial Services started examining the proposal also in October 2020. It reached a negotiating mandate on 28 June 2021.  
 Inter-institutional negotiations (trilogue) started on 29 September 2021. A provisional agreement between the two institutions was reached on 24 November 2021. On 22 December 2021, Coreper sent to Parliament the letter confirming the final agreement. While the Parliament’s amendments set lower thresholds for financial instruments admitted to trading on,or settlement by, a DLT market infrastructure, the limits set in the provisional political agreement reached between the Council and Parliament on 24 November 2021 are more munificent. For instance, the proposal stipulates higher thresholds forshares (market capitalisation of less than €500 million), bonds (issuance size of less than €1 billion) and total market value of DLT transferable securities recorded (shall not exceed €6 billion).  
 Parliament voted on the final agreement on 24 March 2022. 
 On 30 May the final act was signed. It was published in the official journal on 2 June 2022. References:  
European Parliament Legislative Observatory (OEIL) - Pilot regime for market infrastructures based on distributed ledger technology, 2020/0267(COD)  
European Commission Consultation Financial services – EU regulatory framework for crypto-assets
European Commission Proposal for a Regulation on a pilot regime for market infrastructures based on distributed ledger technology, COM(2020) 594
European Data Protection Supervisor, opinion on the Proposal for a Pilot Regime for Market Infrastructures based on Distributed Ledger Technology (DLT)
European Central Bank, opinion on a proposal for a regulation of the European Parliament and of the Council on a pilot regime for market infrastructures based on distributed ledger technology 
 Further reading: 
EPRS, Financial technology (FinTech): Prospects and challenges for the EU, Briefing, March 2017
EPRS, Fintech (financial technology) and the European Union: State of play and outlook, Briefing, February 2019
 Author:  Angelos Delivorias, Members' Research Service, legislative-train@europarl.europa.eu</t>
  </si>
  <si>
    <t>Online platforms – such as search engines, social media and e-commerce platforms – are playing an increasingly important role in our social and economic life. However, while the current EU rules for digital platforms have remained largely unchanged since the adoption of the e-Commerce Directive in 2000, a few large platforms are increasingly seen as becoming gatekeepers between businesses and consumers, with economic power and control over entire digital ecosystems, which makes it very challenging for rivals and new market entrants to compete and for competition authorities to adequately intervene.  
 Against this backdrop, in December 2020, the European Commission published a proposal for a regulation on contestable and fair markets in the digital sector, otherwise referred to as the digital markets act (DMA). The DMA lays down harmonised rules aiming at regulating the behaviour of digital platforms acting as gatekeepers between business users and their customers in the EU. This approach entails a shift from ex-post anti-trust intervention to ex-ante regulation, and enshrines within EU law a set of ex-ante rules for the designation of gatekeepers and the design of ex-ante obligations and prohibitions that will radically change how large digital platforms are allowed to operate in the EU (for more information see below the briefing on Digital markets act :EU Legislation in Progress). In parallel, the Commission unveiled a proposal for a Digital Services Act (see separate fiche).  
 Following interinstitutional negotiations, the Parliament and Council reached a provisional political agreement on the DMA in March 2022. Parliament sitting in plenary approved the text in July 2022  with 588 in favour, 11 votes against and 31 abstentions. Council endorsed the text in July 2022 as well. The new DMA rules apply to those large companies – designated as gatekeepers – that provide an array of services, including social networks, video sharing, virtual assistants, web browsers, search engines and online advertising. The new legislation introduces a number of obligations for gatekeepers including an obligation to provide interoperable messaging services (interoperability of social media will be looked at in the next review) and an obligation to ensure that users have the right to unsubscribe from core platform services under similar conditions to subscription. Furthermore, the DMA prohibits various practices such as self-preferencing (i.e. ranking their own products or services higher than those of others) or reuse of private data collected during provision of one service for the purposes of another service. The Commission will be the sole enforcer of the regulation – with help from a high-level group of digital regulators and in close cooperation and coordination with national authorities. Gatekeepers failing to comply will be subject to fines (up to 20 % of worldwide turnover for repeat offences) but also to structural remedies in cases of systematic non-compliance (a fixed-term ban on acquiring other companies).  
 Council and Parliament signed the DMA in September 2022. The final text was published in the Official Journal of the European Union on 13 October 2022. The DMA came into force on 1 November 2022.  
 The Commission has started the designation procedure. In July 2023, seven companies (e.g. Alphabet, Amazon, ByteDance, Apple, Meta, Microsoft, Samsung) have declared meeting the thresholds. The Commission checked their submissions and on 6 September formally designated six gatekeepers (Alphabet, Amazon, Apple, ByteDance, Meta and Microsoft) for specific platform services. In May 2024, the Commission designated also Booking as gatekeeper. The Commission has already opened proceedings into several gatekeepers (Alphabet, Apple and Meta) to investigate potential non-compliance with DMA.  The Commission found, for example, that Meta's 'Pay or Consent' model is in breach with the DMA. 
  References: 
Regulation (EU) 2022/1925 of the European Parliament and of the Council of 14 September 2022 on contestable and fair markets in the digital sector (Digital Markets Act)
EP Legislative Observatory, Contestable and fair markets in the digital sector (Digital Markets Act) 2020/0374 (COD)  
European Commission, Digital Markets Act: Commission designates six gatekeepers, September 2023
European Commission, Remarks by Commissioner Breton: Here are the first 7 potential “Gatekeepers” under the EU Digital Markets Act, July 2023
European Parliament, Digital Services: landmark rules adopted for a safer, open online environment, Press release, July 2022 
 Further reading: 
European Parliament, Digital Markets Act: Application timeline, EPRS, November 2022.
European Parliament, Digital markets act: EU legislation in Progress, EPRS, November 2022
European Parliament, Online platforms: Economic and societal effects, EPRS study, March 2021
European Parliament, Collection of studies for the IMCO Committee - Digital Services Act &amp; Digital Markets Act, March 2022
 Author: Maria Niestadt, Members' Research Service, legislative-train@europarl.europa.eu</t>
  </si>
  <si>
    <t>The Data Governance Act (DGA) is the first of a set of measures announced in the 2020 European Strategy for Data. A consultation on the Data Strategy revealed that 90% of the respondents considered that data governance mechanisms are needed to capture the enormous potential of data, in particular for cross-sector data use. On 25 November 2020, the European Commission published its draft Data Governance Act. It held a public consultation on the draft act from 25 November 2020 to 08 February 2021. 
 In the European Parliament (EP), the file was assigned to the Industry, Research and Energy Committee (ITRE) and MEP Angelika Niebler (Germany, EPP) was appointed as rapporteur on 17 December 2020. The Committee adopted its report on 22 July 2021 and on 01 October 2021 the Council adopted its position. Parliament favoured a prescriptive and detailed regulation, whereas Council took a moderate approach, leaving public authorities and data intermediation services with more room for manoeuvre. The European Parliament and Council reached a provisional agreement on 30 November 2021. Parliament adopted the final text on 6 April 2022 and Council approved Parliament's text on 16 May 2022, thereby adopting the legislative act. The act was signed by the President of the European Parliament and the President of the Council on 30 Mai 2022, and promulgated in the Official Journal of the European Union on 3 June 2022. It entered into force 20 days after publication and shall apply from 24 September 2023. 
 To facilitate data sharing across the EU and between sectors, the draft regulation aimed to strengthen mechanisms that increase data availability and foster trust in intermediaries. The Commission tabled a proposal laying down: (i) conditions under which public authorities may allow the re-use of data that are subject to the rights of others; (ii) a compulsory notification and supervisory framework for providers facilitating the sharing of data; (iii) a framework for voluntary registration of data altruism organisations that facilitate the sharing of data for altruistic purposes; and (iv) a European data innovation board (EDIB) to ease the exchange of national practices and promote standardisation and interoperability. 
 The co-legislators compromised on re-use of publicly held data, prohibiting public authorities from granting exclusive rights for the use of certain data for longer than 12 months and obliging public authorities to make their 'best efforts' to help data re-users seek consent from data rights holders. In contrast to the Commission proposal, the co-legislators tightened the conditions for providing data intermediation services. On the initiative of Parliament, the co-legislators agreed to prohibit entities from making commercial terms for data intermediation services dependent on the use of other services from related entities. In line with suggestions from Council, the lawmakers both tightened and relaxed requirements under which organisations qualify for registration as a data altruism organisation. Ultimately, organisations must comply with a rulebook adopted by the Commission, but it would be sufficient for them to perform data altruism activities functionally separate from other activities, rather than through a dedicated legal entity as proposed by the Commission. Parliament insisted on detailed provisions on the composition and tasks of the European data innovation board to ensure effective implementation of the digital governance act. Finally, the co-legislators compromised and stipulated delegated acts for particularly sensitive decisions, and set a revised date of application of 15 months from entry into force. 
  References: 
EP Legislative Observatory, Procedure File on European data governance, 2020/0340(COD)
European Commission, Regulation (EU) 2022/868, Data Governance Act
European Parliament, Data governance: deal on new rules to boost data sharing across the EU, Press release, 30 November 2021
Council of the EU, Promoting data sharing: presidency reaches deal with Parliament on Data Governance Act, Press release, 30 November 2021
ITRE Committee, Report on the DGA proposal (report), A9-0248/2021
Presidency of the Council, Mandate for negotiations with the European Parliament, 12124/21
European Commission, Proposal on European data governance (Data Governance Act), COM(2020) 767
European Commission, Public consultation on European data governance
European Commission, Communication on A European strategy for data (European data strategy), COM(2020) 66
European Commission, Summary report of the public consultation on the European strategy for data
 Further reading: 
European Parliament, Data Governance Act, Legislative Briefing, EPRS, June 2021
European Parliament, Data Governance Act, Initial Appraisal of the EC Impact Assessment, EPRS, February 2021
 Author: Hendrik Mildebrath, Members' Research Service, legislative-train@europarl.europa.eu</t>
  </si>
  <si>
    <t>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Against this background, the European Commission unveiled a proposal for a new artificial intelligence act (AI Act) in April 2021. 
 The Commission proposed: 
to enshrine in EU law a technology-neutral definition of AI systems
and to adopt different set of rules tailored on a risk-based approach (prohibited AI systems, high-risk AI systems subject subject to a set of stringent requirements (e.g., management, testing, data training), AI systems presenting limited risk subject to limited transparency requirements and AI systems presenting only low or minimal risk). 
 The Council adopted its common position (‘general approach’) on the AI act in December 2022. The Council’s text, inter alia: 
narrowed down the definition of AI system;
extended to private actors the prohibition on using AI for social scoring;
added a horizontal layer on top of the high-risk classification to ensure that AI systems that are not likely to cause serious fundamental rights violations or other significant risks are not captured;
added new provisions to account of situations where AI systems can be used for many different purposes (general purpose AI);
clarified the scope of the AI act (e.g. explicit exclusion of national security, defense, and military purposes from the scope of the AI act) and provisions relating to law enforcement authorities;
added new provisions to increase transparency and allow users' complaints;
substantially modified the provisions concerning measures in support of innovation (e.g. AI regulatory sandboxes).
 In Parliament, the discussions were led by the Committee on Internal Market and Consumer Protection (IMCO; rapporteur: Brando Benifei, S&amp;D, Italy) and the Committee on Civil Liberties, Justice and Home Affairs (LIBE; rapporteur:  Dragos Tudorache, Renew, Romania) under a joint committee procedure. Parliament's negotiating position adopted in June 2023, inter alia: 
amended the definition of AI systems to align it with the definition agreed by the Organisation for Economic Co-operation and Development (OECD);
substantially amended the list of AI systems prohibited in the EU;  
added the additional requirement that the systems must pose a 'significant risk' to qualify as high-risk and imposed in certain cases to carry out a fundamental rights impact assessment;
enshrined in the AI act a layered approach to regulate general-purpose AI systems including foundations AI models including generative AI models (such as Chat GPT) that  generate art, music and other content;
established an AI Office, a new EU body to support the harmonised application of the AI act, provide guidance and coordinate joint cross-border investigations;
agreed that research activities and the development of free and open-source AI components would be largely exempted from compliance with the AI act rules.
 Trilogue meetings took place in June, July, September, October and December 2023. Following protracted negotiations, the Council presidency and the European Parliament’s negotiators reached a provisional agreement on the AI act on 9 December 2023. Parliament endorsed the AI act in March 2023 with 523 votes in favour, 46 against and 49 abstentions. The AI act:   
enshrines in EU law a definition of AI systems aligned with the revised definition and contains as well a definition of general purpose models (GPAI);
applies primarily to providers and deployers putting AI systems and GPAI models into service or placing on the EU market and who have their place of establishment or who are located in the EU, as well as to deployers or providers of AI systems that are established in a third country, when the output produced by their systems is used in the EU;
maintains the risk-based approach proposed by the Commission and classifies AI systems into several risk categories, with different degrees of regulation applying; 
prohibits a wider range of AI practices as originally proposed by the Commission because of their harmful impact.;
identifies a number of use cases in which AI systems are to be considered high risk because they can potentially create an adverse impact on people's health, safety or their fundamental rights; 
identifies a number of AI systems posing limited risks because of their lack of transparency (i.e. deep fakes, synthetic content) that will be subject to information and transparency requirements; 
allows the use of systems presenting minimal risk for people (e.g. spam filters) compliant with applicable legislation (e.g., GDPR);
provides specific rules for general-purpose AI models (GPAI) and for GPAI models with 'high-impact capabilities' that could pose a systemic risk and have a significant impact on the internal market. Exceptions apply to free and open-source GPAI models;
asks Member States to set up regulatory sandboxes and allows testing high-risk AI systems in real-world to facilitate the development,  training, testing and validation of innovative AI systems. 
The implementation of the AI act will be the responsibility of a number actors both at national level and at EU-level. 
The application of the AI act will be staged over two years (starting with the phasing out of the prohibited systems within six months after the act enters into force) and will require the European Commission to issue various implementing, delegated and guidelines. 
 The AI act was adopted by Parliament in March 2024 and endorsed by Council in May 2024. The AI Act was formally signed on 13 June 2024 and published in the EU’s Official Journal on 12 July 2024. The AI Act enters into force 20 days after its publication.   References: 
EP Legislative Observatory, Procedure file on Artificial Intelligence Act, 2021/0106(COD)
Council, Artificial Intelligence Act, 13 June 2024
Council, Artificial intelligence (AI) act: Council gives final green light to the first worldwide rules on AI, Press release, 21 May 2024
European Parliament, Artificial Intelligence Act: MEPs adopt landmark law, Press release, 13 March 2024.
European Commission, Decision establishing the European Artificial Intelligence Office, C(2024) 390 final
Council, Analysis of the final compromise text with a view to agreement, 26 January 2024
European Commission, Artificial Intelligence – Questions and Answers, 2023
Regulation (EU) 2024/1689 of the European Parliament and of the Council of 13 June 2024 laying down harmonised rules on artificial intelligence (Artificial Intelligence Act)
 Further reading: 
European Parliament, EPRS, Artificial intelligence act, Legislative briefing, September 2024
European Parliament, EPRS, Generative AI and watermarking, December 2023
European Parliament, EPRS, Parliament's negotiating position on the artificial intelligence act, At a glance, June 2023
European Parliament, EPRS, General-purpose artificial intelligence, At a glance, March 2023
European Parliament, EPRS, Artificial intelligence act and regulatory sandboxes, Briefing, June 2022
European Parliament, EPRS, Artificial intelligence in healthcare: Applications, risks, and ethical and societal impacts, Study, June 2022
European Parliament, EPRS, Regulating facial recognition in the EU, In-depth analysis, September 2021
 Author: Maria Niestadt, Members' Research Service, legislative-train@europarl.europa.eu</t>
  </si>
  <si>
    <t xml:space="preserve">On 5 May 2021, the European Commission adopted a proposal for a Regulation on foreign subsidies distorting the internal market. The Commission argued that foreign subsidies appear to have distorted the EU’s internal market, creating unfair advantage over EU firms. Subsidised non-EU competitors can acquire European companies or obtain public procurement contracts using this unfair advantage. At the same time, EU companies are subject to strict state aid regime. 
 The draft Regulation aims to address such distortions and close a regulatory gap. It proposes novel tools to effectively tackle foreign subsidies that undermine the level playing field in the internal market. It also grants the Commission power to investigate financial contributions granted by non-EU administrations or on their behalf to enterprises operating in the EU. If the Commission finds that such contributions are indeed distortive subsidies, it can impose measures to redress their effects. 
 The Regulation proposes the introduction of three tools: 
A notification-based tool to investigate concentrations involving a financial contribution by a non-EU government. The threshold for the notification kicks in  when the EU turnover of the company to be acquired or of at least one of the merging entities is equal or higher than €500 million and the foreign financial contribution is at least €50 million;
A notification-based tool to investigate bids in public procurements involving a financial contribution by a non-EU public authorities, where the estimated value of the procurement is equal or higher than €250 million and the bid involves a foreign financial contribution of at least €4 million per third country;
A general tool to investigate all other market situations, such as greenfield investments, and smaller concentrations and public procurement procedures below the thresholds. Thus tool which will enable the Commission with the power to launch investigation on its own initiative (ex-officio) and request ad-hoc notifications.
 Considering the two notification based tools, the acquirer (or merging parties) or bidder will have to notify ex-ante any financial contribution received from a non-EU government in relation to concentrations or public procurements meeting the thresholds. Pending the Commission’s review, the acquisition or merger in question cannot be completed and in case of the procurement, the investigated bidder cannot be awarded the contract. 
 If the Commission determines the existence of a distortive foreign subsidy exists, it may seek to balance the distortion with redressive measures or the commitments. They include a range of structural or behavioural remedies, such as the divestment of certain assets or providing access to infrastructure. The proposal was open for stakeholder consultation until 22 July 2021, which was the same date as the deadline for national parliaments to submit comments on the subsidiarity scrutiny. The Czech and Portugal chambers submitted their opinion on the file, but no subsidiarity concerns have been reported. 
 In the European Parliament the file has been allocated to the INTA Committee, and Mr. Christophe Hansen (EPP, Luxembourg) has been appointed as the rapporteur. The draft report has been published on 18 December 2021 and the MEPs tabled their amendments on 9 February 2022. On 25 April 2022 INTA Committee adopted its report. On 4 May 2022 the EP voted in its plenary session on the report with 627 votes for, eight against and 11 abstentions. The Council adopted its negotiating mandate on 4 May 2022 and the trilogues concluded with the agreement on the 30 June.  The EP negotiators ensured that state-owned companies are included in the scope of the regulation. Furthermore, they successfully insisted that (non-monetary) support measures, that are economically equivalent to a financial contribution, are to be considered as a financial contribution. These could include obtaining privileged access to domestic market and granting exceptions to applicable rules.  
 The MEPs also specifically provided the Member States, enterprises and other interested parties with the possibility to inform the Commission about the potential distortive subsidies. The EP negotiators shortened the time available for the Commission to investigate subsidies in public procurement. Furthermore, the time for the Commission to retrospectively investigate subsidies has been shortened from ten to five years. To increase legal certainty and transparency, the MEPs obliged the Commission to issue guidelines on how it assesses the distortive nature of foreign subsidies and to provide more details on the balancing act (evaluating both the market distorting effects of a subsidy and its potential benefits). The MEPs also included a possibility for companies to approach the Commission and verify if they need to disclose the subsidies granted to them. The MEPs pushed for the requirement that the Commission shall engage with countries that have repeatedly been granting distortive subsidies. The Commission is also obliged to pursue negotiations on subsidies reform at the WTO level. Once multilateral rules are agreed, the EU regulation will become redundant. Parliament negotiators also introduced an annual reporting obligation for the Commission, defined in more detail the concept of distortive foreign subsidies and expanded the tool kit for redressive measures. 
 The EP adopted the agreed text in November 2022 plenary and the Council is expected to officially adopt the agreement on 28 November and the final act was signed on 14 December 2022. The regulation entered into force 20 days after its publication in the Official Journal, which took place on 23 December 2022. In September 2024 the Commission concluded its first in-depth investigation related to regulation, approving merger in Czech telecom sector after requiring buyer from the United Arab Emirates to implement commitments removing distortions to the single market.  
European Commission, Proposal for a Regulation on foreign subsidies distorting the internal market, COM(2021) 223, 05 May 2021
Official Journal of the EU, Regulation (EU) 2022 / 2560 on foreign subsidies distorting the Internal market, December 2022
European Commission, Conditional approval the acquisition of parts of PPF Telecom by PJSC under the Foreign Subsidies Regulation,  24 September 2024
European Commission, Addressing distortions caused by foreign subsidies. Inception Impact Assessment, 1 October 2020
European Council, Foreign subsidies distorting the internal market: provisional political agreement between the Council and the European Parliament, Press release, 30 June 2022
European Parliament, Agreement on foreign subsidies: ensuring equal competition in the EU, Press release, 30 June 2022.
 Further Reading: 
European Parliament, EPRS, Distortive foreign subsidies regulation: A level playing-field for the single market, Briefing, March 2023
European Parliament, EXPO, Foreign subsidies and public procurement, In-depth analysis, September 2021
 Author: Marcin Szczepanski, Members' Research Service, legislative-train@europarl.europa.eu </t>
  </si>
  <si>
    <t>In May 2021, the European Parliament adopted a resolution with recommendations to the Commission on challenges of sports events organisers in the digital environment. Parliament asked the Commission to submit without delay, on the basis of Article 114 of the Treaty on the Functioning of the European Union, a proposal for legislative acts in order to:  
 - improve the current EU legal framework for the enforcement of intellectual property rights in relation to live sports events; 
 - establish a common EU quality and technical reliability standard for software tools deployed by rightholders, intermediaries and other service providers, in order to identify illegal broadcasting of live sports events with a view to creating a certification scheme for ‘trusted flaggers’; 
 - tackle online piracy of ‘live’ sports events by clarifying existing legislation to ensure the immediate removal of content of live sports events illegally streamed online; 
 - require intermediaries, in future legislation on digital services, to put in place effective know-your-business-customer obligations to prevent their services from being misused to facilitate illegal streaming of sports events; 
 - provide that notifications issued by certified trusted flaggers are deemed to be accurate and reliable, and as a consequence, illegal online live sports event content notified by a certified trusted flagger should be immediately removed or access to it disabled, without prejudice to the implementation of complaint and redress mechanisms; 
 - allow the use of blocking injunctions that run during the entire live broadcast of a sports event, but are limited to the duration of the live broadcast, thus blocking the infringing website only for the duration of the event;  
 - introduce the possibility for the competent judicial or administrative authority to issue injunctions to require the real-time removal of, or blocking of access to, illegal live online sports content; 
 - clarify that the responsibility for illegal broadcasting of sports events does not lie with fans or consumers. 
 As a response to Parliament's demand, Commission Work Programme for 2023, presented on 18 October 2022, announced a non-legislative Recommendation on piracy of live content. For this purpose the Commission opened a public consultation procedure, which was open for feedback from all relevant stakeholders from 13 January until 10 February 2023. The Commission published the recommendation on 4 May 2023. 
  References: 
European Parliament, European Parliament resolution of 19 May 2021 with recommendations to the Commission on challenges of sports events organisers in the digital environment (2020/2019(INL))
EP Legislative Observatory, Challenges of sport events’ organisers in the digital environment 2020/2073(INL)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Tackling online piracy of live sporting events, Press Releases, May 2021
European Parliament, Online piracy of live events, At a glance, EPRS, June 2023
 Author: Polona Car, Members' Research Service, legislative-train@europarl.europa.eu</t>
  </si>
  <si>
    <t>The action plan on synergies between civil, defence and space industries adopted by the European Commission on 22 February 2021 announced the launch of a new flagship project, the EU space-based global secure communications system. 
 Building on EU-funded initiatives, the system would ensure access to high-speed connectivity across the EU, relying on a multi-orbit space infrastructure including low earth orbit satellites. The system would also ensure highly secured connectivity and communication for governmental and commercial services, based on quantum encryption technologies; it would allow to better connect key infrastructure, to support crisis management, surveillance and potential mass-market broadband applications. 
 The Commission adopted the proposal for a Regulation establishing the Union Secure Connectivity Programme for the period 2023-2027 on 15 February 2022. It follows three policy objectives: a) ensuring the provision of secure satellite communication for evolving public needs, b) increasing Member States and the Union resilience by guaranteed access to secure communication, c) avoiding critical dependencies on non-EU infrastructures as for governmental communication needs. 
 The proposed Regulation sets out the specific objectives of the Programme,  the rules on the activities , its infrastructure and services, the participants, the budget for the period 2023-2027 (the proposed EU's contribution for the 2021-2027 period being €2.4 billion (in current prices)), the forms of Union funding and the rules for providing such funding, as well as the rules for the implementation of the Programme. 
 The proposal aims to develop a multi-orbital infrastructure ensuring the long-term availability of worldwide and uninterrupted access to secure and cost-effective satellite communication services, and the provision of commercial services by the private sector. The infrastructure is to be composed of a ground segment and a space segment that may include the construction and launch of up to 170 LEO satellites between 2025 and 2027. To ensure the initiative's efficiency, a public-private partnership under the concession model is expected to allow for the provision of governmental and commercial services. The concessionaire would be tasked with the operations, maintenance and necessary upgrades of the system (except for security assets such as the quantum encryption part, or the security monitoring services directly operated by the EU). In turn, the EU could commit to appropriate long-term service payments to cover provision of services for EU institutions and Member States. The concessionaire would also bear all costs related to the provision of commercial services and any additional infrastructure cost. 
 On 30 May 2022, the draft report by the Rapporteur of ITRE committee, MEP Christophe Grudler (Renew, FR) was published. 
 On 22 June 2022, the Council of the EU adopted its negotiating mandate.  
 On 13 October 2022, ITRE committee voted to adopt the report, and to open inter-institutional negotiations. . 
 The report strengthens the contribution of the initiative to the development of space ecosystems across the EU, as well as the support to EU sustainability and strategic autonomy. On the first point, the report provides for an inclusive definition of space ecosystems (Article 2), includes the incentives to new entrants, start-ups and small and medium enterprises as a programme objective, together with the development and use of disruptive technologies (Article 3). It also includes quotas to encourage such new partners (Article 6). On the support to EU sustainability, the report provides for a new Article 6a to ensure the provision of specific environmental and spatial sustainability clauses in the relevant contracts and procedures to be concluded for the construction, launch and operation of the infrastructure. On the contribution of the initiative to EU strategic autonomy, the report includes several relevant additional provisions. At Article 3, it integrates the notion of technological sovereignty as an element conducive to EU strategic autonomy in the space domain, together with the obligation to avoid excessive reliance on non EU-based solutions. This paves the way to promoting the development and production in the Union of receptions antennas and user terminals (Article 6), as well as in opening to the definition of a minimum of economic operators established in different Member States (Article 17) in procurement. Also, the report provides for an earlier deployment of the first space ground infrastructure by 2024, to allow for the first set of governmental services in the following six months (Article 4). 
 Following the first trilogue on 27 October 2022, the co-legislators reached a political agreement at the second  trilogue meeting on 17 November 2022. This agreement includes the name of the infrastructure, as well as its related acronym: 'Infrastructure for Resilience, Interconnection and Security by Satellite’- IRIS². It also clarified the EU total budget contribution to the programme. The Parliament notably MEPs ensured the incorporation into the regulation of provisions aiming at strengthening the environmental sustainability of the system, with measures to prevent space debris proliferation, light pollution and provide with carbon footprint compensation. The programme will be implemented in cooperation with the European Space Agency. 
 On 14 February 2023,the Plenary approved the agreement, with 603 votes in favour, 6 votes against and 39 abstentions. 
  On 23 March 2023, the Commission  published a call for a tender, under the procedure of competitive dialogue to kick start the implementation phase of IRIS2. This procurement procedure allows for several phases, which can include interactions between the selected candidates and the contracting authority. On 23 January 2024, Commissioner Thierry Breton mentioned that he was expecting the contract to be signed during the first semester 2024. 
  References  
EP Legislative Observatory, Union Secure Connectivity Programme 2023-2027, 2022/0039(COD)  
European Commission,  speech by Commissioner Breton - EU Space: the Top 5 Priorities for 2024 and beyond, 2024
European Commission, news release on the adoption by the European Parliament of Europe’s new Infrastructure for Resilience, Interconnection &amp; Security by Satellites (IRIS²), 14 February 2023
European Parliament, news release on the agreement  with Council on new IRIS² telecom satellites, 17 November 2022 
European Parliament, ITRE committee report tabled for Plenary, 13 October 2022
European Commission, Proposal for a Regulation establishing the Union Secure Connectivity Programme for the period 2023-2027, COM(2022)57, 15 February 2022
European Commission, Commission work programme 2022 - Making Europe stronger together, COM(2021)645, 19 October 2021
European Commission, Establishment of an EU Space-based Global Secure Connectivity System: inception impact assessment, 26 August 2021
Thierry Breton, Speech pronounced at the occasion of the Launch event of the new European Union Space Programme, 22 June 2021.
European Commission, Action Plan on synergies between civil, defence and space industries, COM(2021)70, 22 February 2021
 Author: Clément Evroux, Members' Research Service, legislative-train@europarl.europa.eu</t>
  </si>
  <si>
    <t>The European Commission put forward on 8 February 2022 a ‘European chips act package’ focused on the strategic objective of increasing the resilience of the EU’s semiconductor ecosystem and increasing its global market share.  
 The package includes a proposal for a Regulation of the European Parliament and of the Council establishing a framework of measures for strengthening Europe's semiconductor ecosystem (Chips Act) (to be adopted by the co-legislators under the ordinary legislative procedure). The proposed framework for reinforcing the EU chip sector is based on three pillars:  
Pillar 1: the 'Chips for Europe Initiative', supporting large-scale technological capacity building and innovation across the EU. The actions under this Initiative will be primarily implemented through the Chips Joint Undertaking, i.e. the amended and renamed Key Digital Technologies Joint Undertaking (hence the proposal for a Council Regulation, see below).
Pillar 2: a framework to facilitate the implementation of projects aimed at ensuring the EU's security of supply, by attracting investments and enhancing production capacities, via so-called 'first-of-a-kind' Integrated Production Facilities (vertically integrated production facilities) and Open EU Foundries (offering their production capacity to other industrial players). 
Pillar 3: a coordination mechanism between the Member States and the Commission for monitoring the supply of semiconductors and crisis response to semiconductor shortages, estimate demand, anticipate shortages, trigger the activation of a 'crisis stage' and act through a dedicated toolbox of emergency measures (the Commission may oblige undertakings to provide information concerning production capabilities, production capacities, etc., and Integrated Production Facilities and Open EU Foundries to accept an order of crisis-relevant products (‘priority rated order’), or act as a central purchasing body to buy crisis-relevant products).
 A European Semiconductor Board, composed of representatives of the Member States and chaired by a representative of the Commission, would advise the Commission. 
 At the Competitiveness Council (internal market and industry), the Chips Act was presented by the Commission on 24 February 2022, and then debated on 9 June. The Council adopted its position ('general approach') on 1 December 2022.  
 In the European Parliament, the lead Committee is the Committee on Industry, Research and Energy (ITRE). ITRE's draft report was released on 21 September 2022. The draft report was presented and discussed during the ITRE meeting of 13 October 2022. Following the debate, ITRE MEPs tabled 688 additional amendments. In total, in ITRE, 804 amendments were tabled to the Commission proposal. The final vote in ITRE took place on 24 January 2023. On 15 February 2023, Parliament approved the decision of the ITRE Committee to enter into interinstitutional negotiations with the Council. Parliament's position is the Committee's report.  
 Provisional political agreement was reached between the co-legislators on 18 April 2023, after four trilogues (28 February, 9 March, 30 March and 18 April 2023). For a detailed description of the final agreement, please refer to the EPRS legislative briefing of 23 June 2023 mentioned in the 'further reading' section. 
 The provisional political agreement was endorsed in Council by the COREPER on 10 May 2023, and in Parliament by the ITRE Committee on 23 May 2023. The Parliament adopted its position at first reading on 11 July 2023. The Council gave its final approval of the new Regulation on 25 July 2023. 
 The Chips Act (Regulation (EU) 2023/1781 of the European Parliament and of the Council of 13 September 2023 establishing a framework of measures for strengthening Europe’s semiconductor ecosystem and amending Regulation (EU) 2021/694)) was published in the Official Journal of the EU on 18 September 2023.  
  References: 
Chips Act
EP legislative observatory, Procedure file on Framework of measures for strengthening Europe's semiconductor ecosystem (Chips Act), 2022/0032(COD)
Provisional agreement on the chips act
European Committee of the Regions, European Chips Act for Strengthening the European Semiconductor ecosystem, 12 October 2022
European Economic and Social Committee, Europe's semiconductor ecosystem, 15 June 2022 
European Commission, A Chips Act for Europe - Staff working document, SWD(2022)147, 11 May 2022
European Commission, Communication on a Chips Act for Europe, COM(2022)45
European Commission, Proposal for a Regulation of the European Parliament and of the Council establishing a framework of measures for strengthening Europe's semiconductor ecosystem (Chips Act), COM(2022)46 and its Annex 
Commission Recommendation on a common Union toolbox to address semiconductor shortages and an EU mechanism for monitoring the semiconductor ecosystem, C(2022)782 final)
European Commission, Proposal for a Council Regulation amending Regulation (EU) 2021/2085 establishing the Joint Undertakings under Horizon Europe, as regards the Chips Joint Undertaking, COM(2022)47, 8 February 2022
 Further reading 
European Parliament, EPRS, The EU chips act. Securing Europe's supply of semiconductors (third edition), Briefing, 23 June 2023
 Author: Guillaume Ragonnaud, Members' Research Service, legislative-train@europarl.europa.eu</t>
  </si>
  <si>
    <t>The European Commission announced in its work programme for 2022 that a proposal on an EU governments interoperability strategy (legislative) would be published in Q2 2022 (in the Tallinn Digital Summit this initiative was announced for the end of 2022). Finally, the proposal for a regulation of the Parliament and of the Council laying down measures for a high level of public sector interoperability across the Union (Interoperable Europe Act) was published on 18 November 2022. The proposal for a regulation was accompanied by a communication. 
 The aim of this act is to help governments and public administrations to cooperate, share information and deliver public services seamlessly across borders, sectors and organizational boundaries. The act supports public sector innovation and public-private 'GovTech' projects. It sets up a new cooperation framework for interoperability in the public sector. It proposes to create an interoperable Europe board, composed of representatives from the EU Member States, the Commission, the Committee of the Regions and the European Economic and Social Committee. The board can agree on common reusable resources, support innovation and update the European interoperability framework. The board is supported by the interoperable Europe community that brings together a broad set of interested practitioners and experts. Furthermore, the interoperable Europe act makes it mandatory to evaluate the impact of changes in information technology systems on cross-border interoperability in the EU. Finally, it proposes to create an interoperable Europe portal: a single point of reference for interoperability solutions, knowledge and community.  
 The Interoperable Europe Act is accompanied by an impact assessment. The latter summarizes also the consultation process and its main conclusions. 
 In the Parliament, the file has been assigned to the Committee on Industry, Research and Energy (ITRE). The rapporteur is Ivars Ijabs (Renew Europe, Latvia). He published his draft report on 28 March 2023. While welcoming the Commission proposal, he wished to strengthen the provisions for accessibility and free-of-charge access. He considered that the EIF should respect the principle of multilingualism in public services and encourage use of the most advanced technologies (such as artificial intelligence). Finally, he suggested that the European Parliament should be represented on the interoperable Europe board. 
 The Committee on Industry, Research and Energy (ITRE) adopted its report on this proposal on 27 July 2023 (61 in favour, 2 against and 9 abstentions). The report broadens the subject matter and scope of the regulation by specifying that it aims to enhance the efficiency of public administrations and that it also applies to EU offices. The report strengthens the provisions on accessibility, multilingualism and free-of-charge access to training. It also introduces several amendments seeking to ensure greater involvement of local and regional authorities. Furthermore, the amended text proposes to establish 'innovation' as opposed to 'regulatory' sandboxes. The report suggests that besides the European Parliament, the EU Cybersecurity Agency (ENISA) should be also represented on the interoperable Europe board. The amended text proposes that besides the European Commission, the interoperable Europe board too should be responsible for monitoring how cross-border interoperable public services are being developed. The committee's decision to enter into trilogue negotiations was backed by Parliament during its September 2023 plenary session.  
 The Council agreed on a negotiating mandate on 6 October 2023. Its position maintains the main points of the Commission proposal but makes some changes to it, seeking to provide further details on how interoperability assessments would be carried out, ensure that the interoperable Europe act is in line with the artificial intelligence act, and give the interoperable Europe board a stronger role.  
 The EU co-legislators reached a provisional agreement on the text on 13 November 2023. They kept the main provisions of the Commission proposal, such as the obligation for EU entities and public sector bodies to carry out an interoperability assessment, create a multi-level governance framework steered by the interoperable Europe board and share interoperability solutions via the interoperable Europe portal. However, the co-legislators did amend the composition of the interoperable Europe board. According to the provisional agreement, the board shall be composed of one representative of each Member State and of the Commission. Experts (one per entity), designated by the Committee of the Regions, the EU Cybersecurity Agency (ENISA) and the European Cybersecurity Competence Centre (ECCC) shall participate as observers. The Commission should also present annually a report to the Parliament and the Council on interoperability in the EU. The co-legislators clarified also the scope of the regulation, including the concept and definition of 'trans-European digital public services’. Furthermore, they clarified how the mandatory interoperability assessment has to be carried out and ensured that training courses to be provided by the European Commission on interoperability issues are to be publicly accessible, free of charge and also offered to employees at the local and regional levels. 
 The Parliament endorsed the interinstitutional agreement on 6 February 2024 and the Council on 4 March 2024. The final act was signed on 13 March 2024. It was published in the Official Journal of the EU on 22 March 2024 as Regulation 2024/903. It entered into force 20 days later. Most provisions apply from 12 July 2024, except for those on the interoperability assessment (Article 3(1) to (4)) and on the single point of contact in the Member States (Article 17), both of which will apply from 12 January 2025. References: 
EP Legislative Observatory, Procedure file on measures for a high level of public sector interoperability across the Union (Interoperable Europe Act), 2022/0379(COD)  
European Commission, Commission work programme 2022 - Making Europe stronger together, COM(2021)645, 19 October 2021
European Commission, Proposal for a Regulation of the European Parliament and of the Council laying down measures for a high level of public sector interoperability across the Union (Interoperable Europe Act), COM(2022)720
European Parliament, Committee on Industry, Research and Energy report on the proposal for a regulation laying down measures for a high level of public sector interoperability across the Union (Interoperable Europe Act), 2022/0379(COD)
European Economic and Social Committee, Interoperability Europe Act, opinion, 23 March 2023
European Committee of the Regions, Interoperable Europe Act, opinion, 24 May 2023
Council, Council and Parliament strike a deal for more efficient digital public services across the EU, 13 November 2023
Regulation 2024/903 of 13 March 2024 laying down measures for a high level of public sector interoperability across the Union (Interoperable Europe Act)
 Further reading: 
European Parliament, EPRS, Interoperable Europe Act, legislative briefing, April 2024
European Parliament, EPRS, Interoperable digital public services in the EU, Initial Appraisal, February 2023
 Author: Maria Niestadt, Members' Research Service, legislative-train@europarl.europa.eu</t>
  </si>
  <si>
    <t>On 15 September 2021 during the State of the Union speech, the Commission's president announced a robust governance framework to reach the digital targets in the form of a Path to the Digital Decade to achieve the digital transformation digital compass targets by 2030. A draft decision proposed by the Commission establishes the Policy Programme ‘Path to the Digital Decade’ and sets out a monitoring and cooperation mechanism consisting of measures to: 
 - set a clear direction for the digital transformation of the Union and for delivery of the digital targets; 
 - structure and stimulate cooperation between the Union institutions and Member States; 
 - ensure the consistency, comparability and completeness of the monitoring and reporting by the Union. 
 The proposed Decision also establishes a framework for multi-country projects. 
 At the Parliament the legislative file has been assigned to the Industry, Research and Energy committee (ITRE).  
 The rapporteur published her draft report on 3 March 2022, and it was discussed at the ITRE committee meeting of 22 March 2022. The report was adopted on 17 May 2022 at the ITRE Committee meeting with 74 votes to 1, with 1 abstention. MEPs also voted the mandate to enter into negotiations with Council with 74 votes to 0, and 2 abstentions. The mandate was endorsed by Parliament during the June plenary session. 
 On 11 May 2022 the Council adopted its position. Trilogue inter-institutional negotiations started on 23 June 2023. The first trilogue took place under the French presidency on 22 June 2022. During the second trilogue on 13 July 2022 an agreement was reached.  Coreper I, assembling the deputy representatives of the EU Member States at the Council, formally approved the text on 22 July. At the Parliament, the ITRE committee voted it on 1 September 2022 with 64 votes to 1 and the Parliament did it in its plenary of 24 November 2022 with 522 votes to 29, with 25 abstentions. The Council adopted the agreement on 8 December 2022. The decision entered into force on the twentieth day following that of its publication in the Official Journal of the European Union (on 19 December 2022). It will be directly binding on Member States without transposition into national law.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provides a comprehensive look at progress towards achieving the digital targets by 2030. EU Member States shall present their national strategic roadmaps to the European Commission by 9 October 2023. The report was presented in ITRE committee during its meeting of 7 December 2023. 
 The second report on the State of the Digital Decade was published in July 2024 and includes for the first time the national roadmaps.  
            References: 
EP Legislative Observatory, Procedure file 2030 Policy Programme “Path to the Digital Decade”, 2021/0293(COD)
European Commission, Implementing decision setting out key performance indicators to measure the progress towards the digital targets established by Article 4(1) of Decision (EU) 2022/2481 of the European Parliament and of the Council, C(2023) 4288 final
European Commission, Guidance to the Member States on the preparation of the national Digital Decade strategic roadmaps, C(2023) 4025 final
European Commission, Proposal for a Decision establishing the 2030 Policy Programme “Path to the Digital Decade”, COM (2021)574
Ursula von der Leyen and Maroš Šefčovič, State of the Union 2021 - Letter of intent to President David Maria Sassoli and Prime Minister Janez Janša, 15 September 2021
European Commission: Declaration on European Digital Rights and Principles, COM(2022) 28
Decision 2022/2481 of 14 December 2022 establishing the Digital Decade Policy Programme 2030
     Further reading: 
European Parliament,  2030 policy programme: 'Path to the digital decade, Plenary At a Glance briefing, EPRS, November, 2022
European Parliament,  Path to the Digital Decade programme, Legislative briefing, EPRS, February 2023
 Author: Mar Negreiro, Members' Research Service, legislative-train@europarl.europa.eu</t>
  </si>
  <si>
    <t>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At the European Parliament the file was allocated to the Committee on Industry, Research and Energy (ITRE). On 7 of October 2022 the rapporteur published her draft report. The committees on Budget (BUDG), Civil liberties, Justice and Home affairs (LIBE) and  Constitutional Affairs (AFCO) were asked for their opinions. BUDG published it on 13 July 2022 and AFCO on 1 February 2023. LIBE published its draft opinion on 15 December 2022. On 27 October 2022 the amendments tabled in committee were published. The report was adopted in the ITRE committee meeting of 9 March 2023. ITRE supported the key elements of the proposed regulation, such as strengthening the mandate of CERT-EU, setting a new interinstitutional cybersecurity board (IICB) to drive the implementation of the new regulation and promoting coordination and cooperation in response to cyber incidents together with CERT-EU. The report also further develops the risk-management measures to be implemented by the entities. It has also introduced additional responsibilities for CERT-EU, such as playing a coordinating role in the disclosure of vulnerabilities and tasking it with proposing the criteria and scale for the cybersecurity frameworks adopted by EU entities. There is also a provision to establish CERT-EU as an autonomous interinstitutional service provider for all Union entities, with regular assessments of its functioning.  
 At the Council, work started during the French presidency and on 28 October 2022 the Czech presidency reached agreement on the compromise approach. Among other things Member States called for further alignments with the recently adopted NIS2 directive (see related wagon). They also expressed their preference for removing the references to the Joint Cyber Unit, which is not yet defined. 
 The ITRE Committee decision to enter into interinstitutional negotiations was confirmed by the EP plenary on 15 March 2023. The first trilogue took place on 27 April 2023. And a provisional agreement was reached on 26 June 2023. ITRE approved in committee on 18 September 2023 the text agreed at 1st reading interinstitutional negotiations and  Parliament adopted it in its plenary on 21 November 2023. 
 Under the agreement, the new rules would require Union entities to establish a governance, risk management and control framework in the area of cybersecurity. They would also have to implement cybersecurity measures addressing the identified risks, conduct regular cybersecurity maturity assessments and put in place a cybersecurity plan. The agreement also envisages the stronger CERT-EU and its enhanced coordination role. CERT-EU would be renamed the 'Cybersecurity Service for the Union institutions, bodies, offices and agencies', while keeping the current acronym. It would advise all EU institutions, bodies, offices and agencies and help them to prevent, detect and respond to incidents. It would also act as a hub for information exchange and coordination on cybersecurity and incident response. All EU entities would be required to share non classified incident-related information with CERT-EU without undue delay.Under the agreement, the new interinstitutional Cybersecurity Board would also be established to monitor the implementation of the regulation and supervision of CERT-EU. The board would consist of representatives of all the EU institutions and advisory bodies, the European Investment Bank, the European Cybersecurity Competence Centre, ENISA, the European Data Protection Supervisor, the EU Agency for the Space Programme, and representatives of the EU Agencies Network. The secretariat of the board would be provided by the European Commission. 
 The Council adopted the text on 13 December 2023 and it was published in the Official Journal of 18 December 2023. References: 
EP Legislative Observatory, High common level of cybersecurity at the institutions, bodies, offices and agencies of the Union, 2022/0085(COD)
Council of the EU, Press release, Cybersecurity at the EU institutions, bodies, offices and agencies: Council and Parliament reach provisional agreement, 26 June 2023
European Commission, Proposal for a Regulation of the European Parliament and of the Council laying down measures on a high level of cybersecurity at the institutions, bodies, offices and agencies of the Union, 22 March 2022.
Council, Proposal for a Regulation of the European Parliament and of the Council laying down measures for a high common level of cybersecurity at the institutions, bodies, offices and agencies of the Union- General approach, 14128/22
Regulation 2023/2841 of 13 December 2023 laying down measures for a high common level of cybersecurity at the institutions, bodies, offices and agencies of the Union
 Further reading: 
European Parliament, High common level of cybersecurity at the institutions, bodies, offices and agencies of the Union, legislative briefing, EPRS, June,2024.
 Author: Maria del Mar Negreiro Achiaga, Members' Research Service, legislative-train@europarl.europa.eu</t>
  </si>
  <si>
    <t>On 26 January the European Commission proposed the declaration on digital rights and principles for a human-centred digital transformation. The aim of the declaration is to safeguard the Union values and rights and freedoms of individuals, which should be respected online as they are offline. Declaration will serve as a guide when dealing with new technologies and promote the European approach to digital transformation.  It is accompanied by a communication, which defines the future steps for monitoring the measures and implementing the declaration in practice. 
 Declaration is divided into 6 chapters: 
Putting people at the centre of the digital transformation
Solidarity and inclusion
Freedom of choice 
Participation in the digital public space
Safety, security and empowerment 
Sustainability 
 The principles of the declaration are based on the primary and secondary EU law, adapted to the digital environment. They complement existing rights as well as existing legislative proposals, not replacing them. 
 Conference of Presidents gave the CCC Chair the mandate to prepare and negotiate the Declaration on Digital Rights and Principles for the Digital Decade on behalf of Parliament. Nine EP Committees have discussed and proposed their contributions regarding the text of the declaration which resulted in a modified text which was negotiated with the Council and the Commission. 
 On 24 June, the Council adopted its mandate to negotiate with the Parliament and the Commission. The interinstitutional trilogue negotiations  to agree on the final text of the declaration started in September. The second trilogue, held on 14 November, reached the interinstitutional agreement on the text. The negotiated text gave more weight to the international dimension, working conditions, including the use of the artificial intelligence at the workplace, and protecting people's privacy. The Council adopted the declaration on 5 December 2022. 
 The text was signed by the Parliament, Council and the Commission in form of a Solemn Declaration on 15 December 2022. 
 In June 2024 European Commission published a study which examines the extent to which the commitments of the Declaration have been implemented in the EU Member States. In addition, the study identifies the gaps in implementation and gives recommendations on future promotion of the Declaration. 
European Commission: Declaration on European Digital Rights and Principles, COM(2022)28 
European Commission: Establishing a European Declaration on Digital rights and principles for the Digital Decade, COM(2022)27 
European Declaration on Digital Rights and Principles for the Digital Decade, 15 December 2022
European Commission: Study to support the monitoring of the Declaration on Digital Rights and Principles, June 2024
 Further reading: 
European Parliament, EPRS, European declaration on digital rights and principles, Briefing, June 2022
European Parliament, Digital rights and principles, At a glance, EPRS, January 2023
 Author: Polona Car, Members' Research Service, legislative-train@europarl.europa.eu</t>
  </si>
  <si>
    <t>On 11 May 2022, the European Commission published a new European strategy for a better internet for kids (BIK+), aiming to ensure that children and young people are protected, respected and empowered online. It is is part of EU strategy on the rights of the child and reflects the principle that 'Children and young people should be protected and empowered online'. The new strategy builds on the European strategy for a better internet for children that was adopted in 2012.  
 The new strategy has three pillars: 
The first pillar focusses on safe digital experiences for children, aiming to protect them from harmful and illegal online content and conduct. As part of this pillar, the Commission requests a European standard on online age verification and will facilitate an EU code of conduct to ensure privacy, safety and security of children online. The strategy also aims to ensure that the child helpline number 116 111 offers help to victims of cyberbullying.
The second pillar of the legislation focuses on children’s digital empowerment to make sound choices and express themselves safely and responsibly in the online environment. The strategy proposes, for example, media literacy campaigns for children, teachers and parents. Teachers will also be able to access teaching material on media literacy, online safety and cyberbullying via the Safer Internet Centres’ websites and the better internet for kids portal.
The third pillar will promote the active participation of children: to respect children’s views and enable them to make their voices heard in the digital environment, children will be actively involved in the creation of the EU code of conduct and in the evaluation of the strategy.
 In the European Parliament, the file was appointed to the Committee on Culture and Education (CULT). On 15 June 2023 MEP Sabine Verheyen submitted on behalf of CULT committee to the Commission a question for oral answer, asking inter alia about Commission's plans regarding the implementation of BIK+ strategy and how the strategy would reduce digital divide and enhance digital skills and competences. Dubravka Šuica, Vice-President of the Commission answered to it during the European Parliament October I plenary session. She mentioned the various activities of Safer Internet Centres, EU Kids Online surveys, knowledge-platform CO:RE and European Children’s Participation Platform. 
 On 15 June 2023, the CULT committee published also a draft motion for a resolution on BIK+ (rapporteur: Sabine Verheyen (EPP/Germany).  CULT committee adopted (24 votes in favour, 1 against, 1 abstention) the motion for resolution on BIK+ on 28 June 2023. The resolution was debated and adopted in the October I plenary session of the European Parliament. While welcoming and endorsing the Commission's BIK+ strategy, the resolution highlights the importance of digital education, calls the Commission to develop a European strategy against bullying and cyber-bullying in schools and emphasises the importance of developing the EU code of conduct on age appropriate design in a timely manner. Members also believe that the BIK+ strategy should call on the Member States to allocate enough resources to hotlines, helplines and Safer Internet Centres, and to develop and implement meaningful prevention and awareness-raising campaigns in the schools. 
 In the past, the Parliament has been a strong advocate for a safer internet for kids. For example, in its reaction to the first BIK strategy (November 2012 resolution on protecting children in the digital world), the Parliament highlighted how important it is for children to better understand the digital world and be aware of the existence of hotlines combating illegal content. Furthermore, in its March 2021 resolution on children’s rights, the Parliament called the Commission to develop an EU action plan for online service providers and tech companies to keep children safe online. It also highlighted the importance of digital literacy and education for children. 
 The Council has not published its position specifically on the BIK+ strategy. However, in its June 2022 conclusions on the EU strategy on the rights of the child, the Council calls the Member States to invest in reducing the digital divide and support digital, media and information literacy. It also calls to focus on privacy and online safety, while providing help to children who are victims of online abuse. References: 
EP Legislative Observatory, Procedure file on a resolution on the new European strategy for a better internet for kids (BIK+), 2023/2670(RSP)  
European Commission, Communication on the new European strategy for a better internet for kids (BIK+), COM(2022) 212
Question for oral answer to the Commission, The new European strategy for a better internet for kids (BIK+), 15 June 2023
European Parliament, Verbatim report of proceedings, plenary session, 5 October 2023
European Parliament, Draft motion for a resolution on on The new European strategy for a better internet for kids (BIK+), 15 June 2023
European Parliament, Resolution on the new European strategy for a better internet for kids (BIK+), 5 October 2023 
European Economic and Social Committee, Opinion, Combating child sexual abuse online package, INT/993-EESC-2022-02804
 Further reading: 
European Parliament, EPRS, The new European strategy for a better internet for kids (BIK+), Briefing, September 2022
European Parliament, EPRS, Protecting children in virtual worlds (the metaverse), At the glance, April 2024
 Author: Maria Niestadt, Members' Research Service, legislative-train@europarl.europa.eu</t>
  </si>
  <si>
    <t xml:space="preserve">On 19 July 2022 the Commission adopted a proposal for a regulation establishing the European defence industry reinforcement through common procurement act (EDIRPA) for 2022-2024. It was announced in the joint communication on the defence investment gaps of 18 May 2022 and responds to a European Council request at the Versailles Summit in March to ‘put forward an analysis of the defence investment gaps by mid-May and to propose any further initiative necessary to strengthen the European defence technological and industrial base’. 
 The new instrument will seek to address the “the most urgent and critical defence products needs, especially those revealed or exacerbated by the response to the Russian aggression against Ukraine’. EDIRPA does not prescribe which items should be procured jointly. This decision remains with the Member States. The Commission proposed €500 million of the EU budget for the instrument. The instrument is supposed to incentivize Member States to jointly procure defence products. In order to be eligible actions must be carried out by a consortium of at least three Member States. EDIRPA will take into account the work of the defence joint procurement task force that was also announced in joint communication on the defence investment gaps of 18 May 2022. It fosters coordination of Member States’ urgent procurement needs and works with Members States and the EU defence industry to assist in joint procurement to replenish stockpiles. 
 On 12 September 2022, the file was initially assigned to the Committee on Industry, Research and Energy (ITRE), but in the end ITRE will share responsibility with the Committee on Foreign Affairs (AFET) / Subcommittee on Security and Defence (SEDE) under the joint committee procedure. Michael Gahler (EPP, Germany) for AFET and Zdzisław Krasnodębski (ECR, Poland) for ITRE have been appointed as rapporteurs for the EDIRPA file. The Committee on Internal Market and Consumer Protection (IMCO) is associated under Rule 57. 
 On 1 December 2022, the Council agreed to a general approach on the EDIRPA regulation.  
 On 19 December 2022, IMCO presented its draft opinion. On 18 January 2023, ITRE/AFET published the rapporteurs' draft report. The BUDG committee published its draft opinion on 24 January 2023 and the CONT committee its draft opinion on 22 March 2023. The draft report was discussed in committee on 6 February 2023. The deadline for tabling amendments was 8 February 2023. The exchange of views in committee took place on 20 March 2023, and the joint ITRE/AFET committee adopted its report on 25 April 2023. On 25 April 2023 the joint committee also approved the mandate to enter into inter-institutional negotiations. On 28 April 2023 the Committee report (1st reading) was tabled for plenary. On 8 May 2023 the Committee decision to enter into inter-institutional negotiations was announced in plenary and on 10 May 2023 it was confirmed by plenary. 
 On 27 June 2023, the co-legislators reached a political agreement on EDIRPA. The agreed text contains the following elements: 
The instrument will end in December 2025 rather than 2024.
Joint purchases must involve consortia of at least three Member States.
A budget of €300 million (rather than the €1 billion called for by the EP or the €500 million proposed by the Commission and agreed in the Council position). The proposed act in support of ammunition production took some money originally proposed for EDIRPA, which cut down the available funds for EDIRPA to €260 million. The extra €40 million will be taken from 2025 EU budget's margins.
Eligible contractors must be established in and have their executive management structures in the EU or an associated country (Iceland, Liechtenstein or Norway). These must not be controlled by a non-associated third country. There is the possibility of a derogation from the latter subject to strict guarantees from Member States.
Contractors must also use facilities and resources located in the EU or an associated third country, with an exception for when EU producers do not have relevant infrastructure in the EU.
EDIRPA funds must not be used to purchase components from 'countries that do not respect good-neighbourly relations'.
The cost of components originating in non-associated third countries must not exceed 35 % of the value of the end product.
The EU will contribute a maximum of 20 % of the estimated value of joint procurement actions. An absolute cap of 15 % (of the total EDIRPA funds) 'will allow for an equal distribution of available funds among member states and across funding priorities'.
There must be no restrictions by non-associated third countries placed on the defence products procured by Member States, with exceptions for urgent and critical defence products (which must have already been in use before 24 February 2022).
A bonus of 5 % each will be added when SMEs or mid-caps are part of the manufacturing process of the equipment purchased. In line with the EP position, a bonus will also be added if Ukraine or Moldova benefit directly from a procurement action. The EP's suggested bonus for countries close to Russia or Ukraine was rejected.
The work programme will be established by means of an implementing act (the EP lost the argument on changing this to a delegated act).
 The Committee of Permanent Representatives confirmed the provisional agreement on 5 July 2023. The AFET/ITRE joint committee approved the provisional agreement on 17 July 2023. On 12 September 2023 Parliament formally approved EDIRPA in plenary.  On 9 October 2023 the Council formally adopted the legislative act. The final act was signed on 18 October 2023 and it was published in the Official Journal of the EU on 26 October 2023. It entered into force the day following its publication. 
  References: 
EP Legislative Observatory, European Defence Industry Reinforcement through Common Procurement Act, 2022/0219(COD) 
High Representative of the Union for Foreign Affairs and Security Policy and European Commission, Joint Communication on the Defence Investment Gaps Analysis and Way Forward, JOIN(2022)24
European Commission, Proposal for a REGULATION OF THE EUROPEAN PARLIAMENT AND OF THE COUNCIL on establishing the European defence industry Reinforcement through common Procurement Act, COM(2022)349
Council of the European Union, 'EU defence industry: Council reaches general approach on boosting common procurement'. Press release on 1 December 2022
European Parliament resolution of 18 January 2023 on the implementation of the common security and defence policy – annual report 2022 (2022/2050(INI))
 Further reading: 
European Parliament, EPRS, European defence industry reinforcement through common procurement act, Legislation in Progress Briefing, November 2023
 Author: Sebastian Clapp, Member's Research Service, legislative-train@europarl.europa.eu </t>
  </si>
  <si>
    <t>Critical raw materials (CRMs) are the raw materials that are both important economically and present a high supply risk (such as lithium for batteries).  
 The Commission adopted the proposal for a CRMs act in March 2023. The general objective of the proposed regulation would be to ensure the EU’s access to a secure and sustainable supply of CRMs by pursuing four specific objectives: 
To strengthen the EU’s capacities along the different stages of the value chain. The aim would be to ensure that by 2030:
The EU extraction capacity covers at least 10% of the EU's annual consumption of strategic raw materials.
The EU processing capacity covers at least 40% of the EU's annual consumption of strategic raw materials.
The EU recycling capacity covers at least 15% of the EU's annual consumption of strategic raw materials.
To diversify the EU’s imports of raw materials: no third country should provide more than 65% of the EU's annual consumption (for each strategic raw material).
To improve monitoring and risk mitigation capacities and
To ensure a well-functioning single market while improving the sustainability and circularity of CRMs.
 The CRMs act would establish lists of 16 'strategic raw materials' (SRMs) and 34 CRMs. The list of CRMs was prepared by the Commission based on their economic importance and supply risk. SRMs were identified based on their relevance for the green and digital transition, as well as for defence and space applications.  
 "Strategic projects" would be eligible for streamlined permitting processes and easier access to financing. Some provisions would aim to speed up the permit granting process for critical raw material projects. Furthermore, each Member State would have to draw up a national programme for general exploration targeted at critical raw materials. 
 The proposed act would also establish a mechanism for coordinated monitoring of CRMs supply chains and provide measures to mitigate supply risks. It also includes provisions to support the development of the circularity of CRMs markets and to lower the environmental footprint of CRMs. The proposal would also set up a framework for cooperation on strategic partnerships with third countries. A "European CRMs Board" would also be set up, composed of representatives from Member States and the Commission. The Board would give advice to the Commission and assist with coordination, cooperation and information exchange to support the implementation of the proposed regulation.  
 The Council adopted its negotiating position on 30 June 2023. In particular, it raises the level of ambition for processing and recycling capacity: from 40 to 50% for processing and from 15 to 20% for recycling and adds Bauxite/Alumina/Aluminium as strategic raw and critical materials. 
 In Parliament, the file was allocated to the Committee on Industry, Research and Energy (ITRE). The Committee on the Environment, Public Health and Food Safety (ENVI) is associated under Rule 57 with exclusive and shared competences. 
 Nicola Beer (Renew, Germany) was appointed rapporteur in ITRE in April 2023. Her draft report was released on 15 May. A total of 1172 amendments were tabled in ITRE (including the Rapporteur's amendments). The vote in ITRE took place on 7 September 2023. Parliament adopted its position on 14 September (see the EPRS legislative briefing for more detail). In particular, the plenary adopted amendments that introduce a new article stating that the Commission would have to submit to the Parliament and the Council a list of strategic secondary raw materials, including ferrous scrap, by six months after the adoption of the proposed regulation. Aluminium would also be added to the list of SRMs. 
 On 13 November 2023, the Council and Parliament found a provisional agreement.  
 Under the agreement, aluminium is added to the list of SRMs. The benchmark for EU recycling capacity of SRMs is increased to 25 % of its annual consumption of SRMs by 2030. The EU should be able to recycle significantly increasing amounts of each SRM in waste. The Commission and Member States will undertake efforts to incentivise technological progress and resource efficiency to moderate the expected increase in EU consumption of CRMs. By 1 January 2027, the Commission will adopt recycling benchmarks for each SRM in relevant waste streams, through a delegated act. The permit-granting process for strategic projects should not exceed 27 months for extraction, and 15 months for processing or recycling. Where an environmental impact assessment is required under Directive 2011/92/EU to examine projects' effects on the environment, preparation the report will not be included in the duration of the permit granting process. 
 There will be one point of contact per administrative level and stage of the CRM value chain, per Member State. Member States will be able to object to granting 'strategic project' status to a project on their territory. The agreed text clearly states that Member States cannot be obliged to hold or release strategic stocks. The Commission will adopt delegated acts setting minimum recycled content in permanent magnets for some CRMs recovered from waste by 31 December 2031 (certain products may be excluded from this obligation). The CRMs board char will invite European Parliament representatives to attend its meetings as observers. The board will also set up subgroups on the promotion of public participation in CRMs projects and on the promotion of circularity, resource efficiency and substitution of CRMs. 
 The Parliament adopted the agreement on 12 December 2023 with 549 votes in favor, 43 against and 24 abstentions. The Council gave its final approval to the agreement on 18 March 2024 (closing the decision-making procedure). The new regulation was signed on 11 April 2024.  
 The CRM act was published in the Official Journal of the EU on 3 May 2024, and entered into force on 23 May 2024.  
  References: 
Regulation (EU) 2024/1252 of the European Parliament and of the Council of 11 April 2024 establishing a framework for ensuring a secure and sustainable supply of critical raw materials
EP Legislative Observatory, Procedure file on the framework for ensuring a secure and sustainable supply of critical raw materials, 2023/0079(COD) 
Council  mandate for negotiations with the European Parliament, 30 June 2023
European Commission, Proposal for a regulation establishing a framework for ensuring a secure and sustainable supply of critical raw materials, COM(2023) 160
European Commission, Green Deal Industrial Plan for the Net-Zero Age, COM(2023) 62
European Economic and Social Committee, Opinion on CRM act, EESC 2023/01573
Committee of the Regions, Opinion on the Critical raw materials package, CDR 2188/2023
European Commission, REPowerEU Plan, COM(2022) 230
European Parliament, Resolution on a European strategy for critical raw materials, 2021/2011(INI) 
European Commission, Critical Raw Materials Resilience: Charting a Path towards greater Security and Sustainability, COM(2020) 474
 Further reading: 
European Parliament, EPRS, Critical raw materials act, Briefing, June 2024
European Parliament, EPRS, EU critical raw materials act: Initial Appraisal of a European Commission Impact Assessment, Briefing, May 2023
European Parliament, EPRS, Securing Europe's supply of critical raw materials: The material nature of the EU's strategic goals, March 2023
 Author: Guillaume Ragonnaud, Members' Research Service, legislative-train@europarl.europa.eu</t>
  </si>
  <si>
    <t>The European Commission presented a draft Gigabit Infrastructure Act, a regulation replacing the current Broadband Cost Reduction Directive (BCRD) on 23 February 2023 as part of its “Connectivity Package”. The Gigabit Infrastructure Act proposal is a tool for achieving the connectivity targets set out in the Digital Decade Policy Programme by trying to reduce the costs of network deployment. 
 The aim of the Gigabit Infrastructure Act (GIA) proposal, a regulation instead of the current directive, is to achieve higher consistency and harmonization in the implementation of the BCRD among Member States as well as to update the existing directive in line with technological, market and regulatory developments by: 
extending the scope of the current BCRD by including “any other assets, including street furniture”, such as light poles, street signs, traffic lights, billboards, bus and tramway stops and metro stations as well as providers of associated facilities such as tower companies to accelerate the deployment of 5G. Thus facilitating the joint use of physical infrastructure;
giving broader access to existing physical infrastructure such as access to the physical infrastructure of utilities (e.g. electricity networks);
imposing stricter deadlines and specify grounds to consider an access request unreasonable;
reducing administrative costs and burden by streamlining and digitizing permitting procedures for the deployment of very high capacity networks (e.g. fibre and 5G); and
introducing a mandatory fibre-ready label for new and renovated buildings and obliging Member States to adopt technical standards and a certification scheme to underpin the label.
 The European Economic and Social Committee (EESC) published its mandatory opinion on 12 July 2023, welcoming the Commission's proposal for a regulation and recognizing that the sharing of existing infrastructure is crucial to achieving the goals of the EU Digital Decade 2030. 
 In the EP, the file was attributed to the the Committee for Industry, Research and Energy (ITRE) that adopted its report and decided to enter into interinstitutional negotiation in September 2023. The decision was submitted to the Plenary on 2 October 2023 and included the following main changes compared to the Commission's proposal: 
reduced the time that national authorities have to take a decision on whether to grant a permit from four to two months;
emphasized the instrument of a regulation, allowing at the same time for flexibility for Member States to be more ambitious than the minimum requirements;
expansion of the provision of access to the existing physical infrastructure to commercial buildings, only in limited, and well defined scenarios;
addition of a provision on the abolishment of intra-EU calls' fees for end-users. This is due to the fact that the current caps are expiring in May 2024, and the Commission did not present yet a proposal. 
 The Council adopted  its position in December 2023 with the following amendments to to the Commission's proposal: 
the notion of ‘tacit approval’ was deleted;
an exception for a transitional period for smaller municipalities was included;
the factors when calculating fair conditions for access were clarified;
it was also clarified that not only fibre can be used to reach very high capacity;
a number of carve-outs for critical national infrastructure were included in the text.
 The co-legislators reached a provisional agreement on this file on 6 February 2024. Most of the agreed changes include: 
Granting permits - national authorities have four months to decide whether to grant a permit. Member States can choose among three options to push national authorities to respect such deadline (i) introducing tacit approval, (ii) setting compensation or (iii) entitling the operator to refer the case to a court or a supervisory authority.
Optional fibre-ready label for buildings - the certification is not any more a pre-requisite to issuing a building permit.
Intra-EU calls retail price cap extension and introduction of principle of phasing them out - current provision on the retail price caps is extended until 30 June 2032. However, intra-EU calls fees for end users should be abolished by 2029 subject to certain safeguards (e.g. fair use and anti-fraud measures) to be set out through an implementing act by the Commission. 
Entry into application - the new rules will be directly applicable in all Member States 18 months after the regulation entry into force, with certain provisions applying slightly later.
 Parliament formally endorsed the GIA during its second April plenary session on 23 April 2024. Council formally approved the GIA on 29 April 2024. The final text has been published in the Official Journal of the European Union on 8 May 2024. The GIA came into force on 11 May 2024. References: 
EP Legislative Observatory, Measures to reduce the cost of deploying gigabit electronic communications networks, 2023/0046 (COD)
European Commission, Commission presents new initiatives with Gigabit Infrastructure Act Proposal, Press release, 23 February 2023
European Commission, Proposal for a Regulation on measures to reduce the cost of deploying gigabit electronic communications networks, and repealing Directive 2014/61/EU, COM(2023) 94
European Parliament, Report on the proposal for a regulation of the European Parliament and of the Council on measures to reduce the cost of deploying gigabit electronic communications networks and repealing Directive 2014/61/EU (Gigabit Infrastructure Act), 2023/0046 (COD)
Council, General approach Proposal for a Regulation of the European Parliament and of the Council on measures to reduce the cost of deploying gigabit electroniccommunications networks and repealing Directive 2014/61/EU (Gigabit Infrastructure Act), 5 December 2023.
European Economic and Social Committee, EESC Opinion: Gigabit Infrastructure Act, 12 July 2023
Council, Act adopted by Council after Parliament's 1st reading, 16 February 2024. 
Parliament, Vote on the provisional agreement resulting from interinstitutional negotiation, 22 February 2024.
Regulation on measures to reduce the cost of deploying gigabit electronic communications networks, Official Journal of the European Union, 8 May 2024.
 Further reading: 
European Parliament, EPRS, Gigabit infrastructure act, Briefing, June 2024
European Parliament, EPRS, Gigabit infrastructure act, At a glance, April 2024
European Parliament, EPRS, A future-proof network for the EU: Full fibre and 5G, Briefing, April 2024
European Parliament, EPRS, The path to 6G, Briefing, January 2024. 
European Parliament, EPRS, Path to the digital decade programme, Briefing, February 2023
 Author: Stefano De Luca, Members' Research Service, legislative-train@europarl.europa.eu</t>
  </si>
  <si>
    <t>As part of EU's SME strategy, the European Commission published on 7 November 2022 a proposal for a regulation on data collection and sharing relating to short-term accommodation rental services. The proposal helps to achieve Commission’s priorities to make the EU fit for the digital age and to build a future-ready economy that works for people. 
 The proposal comes at a time when certain cities in Europe (such as Paris and Barcelona) are struggling with a lack of affordable housing, while at the same time smaller towns and rural areas would like to attract more tourists. Short-term accommodation rental services (offered by individuals as well as professional hosts) have existed already a long time but their offer online has significantly increased in recent years across the EU. While they complement other accommodation services such as hotels and hostels, their rapid growth has also triggered some concerns. One of the challenges is the lack of reliable information (such as the identity of the host) about short-term accommodation rental services. 
 The proposed regulation would facilitate the registration of hosts and their short-term rental units, by harmonising registration requirements. When completing registration, hosts should receive a registration number, which identifies their unit in the Member State. The regulation should also help to avoid large volumes of differing data requests imposing a heavy burden on online platforms, impairing their ability to offer services across the single market. Online platforms would have to randomly check whether hosts register their units as well as share data about rented nights and guests with public authorities, once a month, in an automated way. Public authorities would receive this data through 'single digital entry points'. The regulation should also improve tourism statistics and increase consumer confidence in these services. 
 In the Parliament, the file was assigned for the Committee on Internal Market and Consumer Protection (IMCO). The rapporteur is Kim Van Sparrentak (Greens/EFA/The Netherlands). She published on 4 May 2023 a draft report on the proposal. The rapporteur proposed, for example, to expand the list of information that the host has to provide to allow the precise identification of the unit. She also believed that competent authorities should have greater powers in case of incorrect information or serious doubts about validity of a registration number, such as granting them possibility to suspend or withdraw the validity of such number. Furthermore, she suggested that the regulation would apply from 12 months (not after 24 months, as suggested by the Commission) after its date of entry into force.  
 The IMCO committee adopted a report on this proposal on 19 September 2023 (31 votes in favour, none against and one abstention) and decided to open interinstitutional negotiations with report adopted in committee. The Parliament as a whole confirmed this decision during its October I plenary session. Members supported the Commission proposal to harmonise the rules on data sharing and collection relating to short-term rental services. As proposed by the Commission, Member States would have to set up a single digital entry point to receive data from platforms about the hosts' activity on a monthly basis. Members proposed to clarify the information needed from hosts (such as the exact address of the unit) and ensure that registration is free-of-charge. Members also introduced amendments to simplify data sharing procedures and ensure interoperability of IT systems. They added a definition of an 'authorisation scheme' and suggested that online platforms would have to make the registration number in the listing clearly visible. Online platforms would also have to carry out regular random checks to verify the listings. 
 The Council agreed on a general approach on this file on 2 March 2023. It supported the creation of a data collection and sharing framework at EU level, while proposing to amend some articles to improve the regulation's clarity, feasibility and legal certainty. In particular, the Council proposed some changes in the definitions (e.g. to delete the definition of 'active host' and add a definition of 'authorisation scheme') and wished to delete article 8 on registration procedures for data reporting. 
 The co-legislators reached a provision agreement on this file on 16 November 2023. They agreed to set up a free of charge (or at a reasonable and proportionate cost) online registration procedure for short-term rental properties in those EU countries that require it. Users should be able to identify the property via this registration number. Online platforms have to make 'reasonable efforts' to check if the information provided during the registration procedure is correct. Member States have to set up a single digital entry point to receive data from online platforms about the hosts' activity (e.g. specific address, corresponding registration number, URL of the listing) on a monthly basis (every three months  for micro and small platforms with an average of 4250 listings or less). These single digital entry points have to be interoperable and guarantee data protection.  
 The Parliament adopted the text on 29 February 2024 (493 in favour, 14 against and 33 abstentions) and the Council on 18 March 2024. The final act was signed on 11 April 2024. The act was published in the EU's Official Journal on 29 April 2024 as Regulation 2024/1028. It entered into force 20 days later. It applies from 20 May 2026. 
  References: 
EP Legislative Observatory, Procedural file on a Regulation on Data collection and sharing relating to short-term accommodation rental services, 2022/0358(COD)
European Commission, Proposal for a Regulation of the European Parliament and the Council on data collection and sharing relating to short-term accommodation rental services, COM(2022)571 
Council, Council agrees position on data collection and sharing for short-term accommodation rentals, Press release, 2 March 2023
European Social and Economic Committee, Data collection and sharing relating to short-term accommodation rental services, Opinion, 22 February 2023
European Committee of the Regions, Balancing local communities', entrepreneurs' and travellers´ needs linked to short-term rentals, Opinion, 15 March 2023
European Parliament, Short-term rentals: increasing transparency and curbing illegal listings, press release, 19 September 2023
European Parliament, Short-term rentals, IMCO website
Council, Council and Parliament reach a deal to bring more transparency to short-term accommodation rentals, Press release, 16 November 2023
Parliament, Deal on improving transparency in the short-term rental sector, Press release, 16 November 2023
Parliament, New rules for a responsible and transparent short-term rental sector, Press release, 29 February 2024
Regulation 2024/1028 of the European Parliament and of the Council of 11 April 2024 on data collection and sharing relating to short-term accommodation rental services
 Further reading: 
European Parliament, EPRS, Data collection and sharing relating to short-term accommodation rental services, legislative briefing, May 2024
 Author: Maria Niestadt, Members' Research Service, legislative-train@europarl.europa.eu</t>
  </si>
  <si>
    <t>The Commission presented on 1st February 2023 a ‘Green Deal industrial plan for the net-zero age’. The plan sets out a European approach to boost the EU’s net-zero industry. The Commission announced in this plan that it would present a net-zero industry act. 'Net-zero technologies' are key for the EU to achieve climate-neutrality (net-zero emissions, i.e. emissions after deduction of removals) by 2050.  
 The proposed regulation would set up the framework of measures for innovating and scaling up the manufacturing capacity of net-zero technologies in the EU, to support the EU's 2030 target of reducing net greenhouse gas emissions by at least 55 % relative to 1990 levels and the Union’s 2050 climate neutrality target. It would also aim to ensure the EU's access to a secure and sustainable supply of net-zero technologies. 
 It puts forward measures aimed at ensuring that by 2030, the manufacturing capacity in the EU of the strategic net-zero technologies listed in the annex approaches or reaches at least 40% of the EU's annual deployment needs. These strategic technologies include solar photovoltaic and solar thermal technologies; onshore wind and offshore renewable technologies; battery/storage technologies; heat pumps and geothermal energy technologies; electrolysers and fuel cells; sustainable biogas/biomethane technologies; carbon capture and storage technologies, and grid technologies.  
 The proposed regulation would set up enabling conditions for net-zero technology manufacturing ('one stop shop' in Member States, streamlined permitting processes, rules for the selection and implementation of 'net-zero strategic projects' that would be granted priority status to ensure the fastest permitting processes and predictable permitting timelines).  
 It would also set an EU-level objective for an annual injection capacity of at least 50 million tons of CO2 by 2030 and would include measures to implement it. 
 The proposed regulation also includes measures aimed at accelerating access to markets for net-zero technologies.   
 It also aims to set up mechanisms to support the development of the skills needed for the net-zero industries. The Commission would support the establishment of 'European net zero industry academies', each focusing on a net-zero technology. A 'net-zero Europe platform' would assist the availability and deployment of people with skills needed in net-zero technologies.  
 Furthermore, the proposal would give Member States the possibility to set up regulatory sandboxes to test innovative net-zero technologies in a controlled environment and for a limited amount of time. The proposed regulation would also set up monitoring activities on the supply chains to track its application. 
 In the Parliament, the proposal has been referred to the Committee on Industry, Research and Energy (ITRE). The Committee on the Environment, Public Health and Food Safety (ENVI) is associated under rule 57 of Parliament’s Rules of Procedure with exclusive and shared competence. The Committee on Employment and Social Affairs (EMPL) is associated with exclusive competence. The Committees on Economic and Monetary Affairs (ECON), Internal Market and Consumer Protection (IMCO) and Regional Development (REGI) are associated with shared competence. 
 Christian Ehler (EPP, Germany) was appointed rapporteur in ITRE in March 2023. 1553 amendments were tabled in ITRE. The ITRE committee adopted its report on 25 October with 43 votes in favor, 12 against, and 3 abstentions. According to the report, the scope of the proposed regulation should be widened, to cover the components, materials and machinery along the supply chains of 16 categories of net-zero technologies (listed in a new article), such as nuclear fission and fusion energy technologies, including nuclear fuel cycle technologies; carbon dioxide, methane, and nitrous oxide, removal, capture, transport, injection; or hydrogen transport infrastructure technologies or recycling technologies. A new benchmark for the EU's net-zero technologies annual manufacturing capacity, set at 25 % of global demand for the corresponding technologies, would also be added. Member States could designate 'net-zero industry valleys' to create clusters of net-zero industrial activities, to be accompanied by a plan detailing which net-zero manufacturing activities it would cover.  
 During its November II 2023 plenary session, the Parliament adopted the ITRE report unchanged, with 376 votes in favor, 139 against, and 116 abstentions.  
 The Council adopted its position on 7 December 2023. As compared to the Commission proposal, the Council particularly increases the list of strategic net-zero technologies from 8 to 10, by including nuclear and sustainable alternative fuels. 
 The Parliament and Council found a provisional agreement on 6 February 2024. Under the agreement, the Regulation applies to 19 ’net-zero technologies’. The Commission and Member States should support manufacturing projects to reduce the EU’s strategic dependencies on these net-zero technologies by reaching a manufacturing capacity of: a benchmark of at least 40% of the EU’s annual deployment needs for the corresponding technologies necessary to achieve the EU’s 2030 climate and energy targets; with a view to reach 15 % of world production by 2040, except where the increased EU's manufacturing capacity would be higher than needed to achieve the EU’s 2040 climate and energy targets. For more information, read the legislative briefing mentioned in the 'further reading' section. 
 The Coreper endorsed the agreement on 16 February 2024 and ITRE approved the agreement on 22 February. The Parliament adopted the agreement on 25 April. The Council gave its final approval to the new Regulation on 27 May 2024. The new Regulation was signed on 13 June 2024. It was published in the Official Journal of the EU on 28 June 2024, and entered into force on the following day. 
  References: 
Regulation (EU) 2024/1735 of the European Parliament and of the Council of 13 June 2024 on establishing a framework of measures for strengthening Europe’s net-zero technology manufacturing ecosystem and amending Regulation (EU) 2018/1724
EP Legislative Observatory, Framework of measures for strengthening Europe's net-zero technology products manufacturing ecosystem (Net-Zero Industry Act), 2023/0081(COD)
European Parliament, Committee on Industry, Research and Energy draft report on the proposal for a regulation on establishing a framework of measures for strengthening Europe’s net-zero technology products manufacturing ecosystem (Net Zero Industry Act), 2023/0081(COD)
Amendments tabled in ITRE
European Commission, Proposal for a regulation on establishing a framework of measures for strengthening Europe’s net-zero technology products manufacturing ecosystem ('Net Zero Industry Act'), COM(2023)161
European Economic and Social Committee, Opinion on the Green Deal Industrial Plan, July 2023
European Commission, A Green Deal Industrial Plan for the Net-Zero Age, COM(2023)62, 1 February 2023
 Further reading: 
European Parliament, EPRS, Net-zero industry act, Briefing, 6 March 2024
 Author: Guillaume Ragonnaud, Members' Research Service, legislative-train@europarl.europa.eu</t>
  </si>
  <si>
    <t>On 5 July 2019, Regulation (EU) 2019/1009 of the European Parliament and of the Council laying down rules on the making available on the market of EU fertilising products was adopted. It supersedes the harmonisation rules on EU fertilisers provided by Regulation (EC) 2003/2003. The impact of the Regulation (EU) 2019/1009 has not been yet specifically assessed. However, in 2020 the Commission published its report of the fitness check of the most relevant chemicals legislation (excluding REACH). Among its conclusions, it noted that not all the opportunities to improve and simplify the communication of chemical hazards and safety information towards consumers have been seized, including digital technologies. 
 On 16 February 2023, the Parliament adopted a resolution on ensuring the availability and affordability of fertilisers. Digitalisation is deemed to improve fertilisation efficiency, contributing thus to alleviate the adverse ecological impacts, as well as the increased costs of fertilisers. 
 Article 4(1) of Regulation (EU) 2019/1009 provides that EU fertilising products shall be labelled in accordance with several labelling requirements, defined in the Annex III to the Regulation. The proposal introduces mainly a set of digital labels for EU fertilising products on a voluntary basis. The extent of the information to be provided digitally depends on the nature of the buyer (economic operator or end-user).  It contains five Articles, which modify Article 2, 6, 8 and 42 of Regulation (EU)2019/1009, includes three new Articles (Article 11(a), Article 11(b) and Article 11(c), as well as its Annex III. 
 Two main schemes for the digital labelling of EU fertilising products are defined:  Article 11(a).3) specifies that whenever such products are made available on the market to end-users, the digital label is optional, and its content is always to be duplicated on the physical label required by Regulation (EU) 2019/1009. When EU fertilising products are made available on the market to economic operators, the digital label can be used in alternative to the physical label provided for in the regulation mentioned above. 
 The proposal also prescribes the content and the technological requirements to be applied  to the digital labels. They would  ensure that the labels will be accessible, free of charge, searchable, and presented as to facilitate the needs of vulnerable groups. Further provisions are set to ensure that economic operators will minimise the use of data, associated to the use of the digital labels. The Commission is expected to adopt delegated acts to update such requirements. 
 Digital labels’ availability in time is aligned with that of the physical labels: the labels are to be available for a period of five years form the placement on the market. 
 The proposal provides for the entry into force of the regulation on the twentieth day following that of its publication in the Official Journal of the EU. However, it shall apply only from the first day of the 31th month after the entry into force. 
 On 14 June 2023, the European Economic and Social Committee adopted an opinion on the proposed regulation. It welcomes the proposal, in particular by stressing that the scope of the objectives cuts across the twin digital and ecological transition. The establishment of digital labelling of fertilising products is an opportunity to accelerate the digitisation of agriculture, while requiring also measures to ensure their access, also to vulnerable groups.  As for the ecological objectives, the initiative is expected to improve agronomic efficiency and health safety. 
 Parliament referred the file to the committee on Internal Market and Consumer Protection (IMCO), which appointed Maria Grapini (S&amp;D, RO) as rapporteur. The committee on Agriculture and Rural Development (AGRI) will provide an opinion. On 17 July 2023, Maria Grapinin, the rapporteur presented her draft opinion to IMCO.  It extends the availability of the information conveyed by the digital label (or its alternative) from five to ten years, in order to improve consumer safety.  
 On 3 November 2023, IMCO adopted its report. The amendments aim at optimising the information which might be conveyed digitally, subject to the decision of the economic operator, to the information mentioned at Article 31 of Regulation (EU) 1907/2006 concerning the registration, evaluation, authorisation and restriction of chemicals. Other amendments aim at reinforcing the inclusivity of the digitalised information to vulnerable persons, and to extend the duration of the accessibility of the digitalised information up to 10 years following the placement on the market.  
 On 17 November 2023, the Council adopted its negotiating mandate. It contains mainly an obligation to the economic operators making available fertilising products on the market to end users, to post the labelling information in a visible place at the point of sale, when they provide only a digital labelling. 
 On 23 January 2024, the co-legislators found a political agreement during the second trilogue meeting. Economic operators will be allowed to use digital labelling voluntarily, but subject to a high level of consumer protection. For instance, digital labels should be available free of charge, easy to access for 10 years following the product has been put on the market. Also, essential information, such as health and environmental safety, should  be easily understandable and accessible to persons with disabilities and with low digital skills. 
 On 13 February 2024, IMCO committee approved unanimously the agreement, with 37 votes in favour. On 12 March 2024, the Plenary endorsed the agreement with 596 votes in favour, 7 votes against, and 5 abstentions. 
 On 22 July 2024, the Council of the EU adopted the act. It was signed on 18 September 2024. Publication in the Official Journal is pending. References: 
EP Legislative Observatory, Procedure file on the digital labelling of EU fertilising products, 2023/0049(COD)
Council of the EU, Council adopts legislation on fertilisers labelling, 2024
European Parliament, Politically agreed text, 2024
European Parliament, Draft report on the proposal for a regulation amending Regulation (EU) 2019/1009 as regards the digital labelling of EU fertilising products, 2023/0049(COD)
European Commission, Proposal for a regulation of the European Parliament and of the Council  amending Regulation (EU) 2019/1009 as regards the digital labelling of EU fertilising products, 2023
European Economic and Social Committee, Opinion on digital labelling of EU fertilising products, 2023
European Parliament, Digital labelling of EU products - IMCO news release, 2023
Council of the EU, Agenda of the working party on technical harmonisation of 27 July 2023, 2023
Council of the EU, Mandate for negotiations with the European Parliament, 2023
 Further reading: 
European Parliament, EPRS, Ecodesign for sustainable products, Briefing, June 2022.
 Author: David Ashton, Members' Research Service, legislative-train@europarl.europa.eu</t>
  </si>
  <si>
    <t>In light of the ongoing Russian war on Ukraine, there is a specific urgent need for ground-to-ground ammunition, artillery ammunition and missiles. On 2 March 2023, Ukraine sent a request for assistance to the EU for the supply of 155 mm-calibre artillery rounds. The Council agreed on a three-track proposal on ammunition (delivery from existing stocks; joint procurement from industry; increasing production) on 20 March 2023. On 13 April 2023, the Council adopted a €1 billion assistance measure under the European Peace Facility (EPF) – an off-budget fund of €8 billion – to support the Ukrainian army. It will enable the EU to reimburse Member States for ammunition donated to Ukraine from their own existing stocks (Track 1). EU MS have provided 220 000 artillery ammunitions of different calibres, and 1300 missiles until 23 May 2023. On 5 May 2023, the Council adopted another €1 billion assistance measure (Track 2) under the EPF to jointly procure ammunition and missiles from the European defence industry and deliver them to Ukraine. Regarding Track 2, on 20 March 2023 EU Member States and Norway (24 participants until 1 May 2023) signed a European Defence Agency (EDA) project arrangement for the collaborative procurement of ammunition. In parallel, complementary projects, led by France and Germany are also ongoing. Track 3 is supposed be fulfilled through the proposed act in support of ammunition production. 
  The European Council welcomed in its conclusions of 23 March 2023 the ‘agreement in the Council to urgently deliver ground-to-ground and artillery ammunition to Ukraine and, if requested, missiles, including through joint procurement and the mobilisation of appropriate funding including through the European Peace Facility, aiming at providing 1 million rounds of artillery ammunition in a joint effort within the next twelve months.’ 
 On 3 May 2023, the European Commission put forward a proposal for an act in support of ammunition production. The proposal aims at facilitating an increase in the EU's ammunition and missile production capacity, to ensure that the European defence industry can better support Ukraine and EU Member States to face the new security environment. It seeks to ensure timely availability and supply of ground-to-ground and artillery ammunition and missiles. The main aims are to: 
support the reinforcement of the EU's industrial production capacities for relevant defence products (ammunition and missiles)
create a mechanism to map, monitor and plan for potential bottlenecks in supply chains
introduce a temporary regulatory framework to address the shortage in ammunition
 For the proposed act, the Commission proposed a budget of €500 million. The act will support different actions contributing to European defence industry efforts to increase their production capacities (Article 8). The ASAP and EDIRPA, are complementary initiatives, on the supply and demand side respectively. EDIRPA aims at incentivising Member States to jointly procure urgently needed defence products, while ASAP directly supports producers efforts to increase production and reinforce supply chains. 
 In accordance with the ordinary legislative procedure, the Parliament decided on the proposal on an equal footing with the Council. Given its legal basis, the file was assigned to the Committee on Industry, Research and Energy (ITRE), with the Foreign Affairs Committee (AFET), Internal Market and Consumer Protection Committee (IMCO) and Budget Committee (BUDG) providing opinions. MEPs agreed (518 in favour, 59 against and 31 abstentions) to trigger the urgency procedure under Rule 163 of Parliament's Rules of Procedure to quickly proceed with the legislative proposal without report. . The plenary vote on application of the urgent procedure took place during the May I plenary session. 
 The members of the negotiating team for each political group were appointed as follows: (Jerzy Buzek (EPP); Carlos Zorrinho (S&amp;D); Dominique Riquet (Renew); Ville Niinistö (Greens/EFA); Zdzisław Krasnodębski (ECR); Paolo Borchia (ID); Marc Botenga (The Left)) . The chair of the European Parliament negotiation team was the chair of the Committee responsible (ITRE): Cristian-Silviu Busoi (EPP, Romania).  
 On 1 June 2023 the European Parliament decided in plenary to refer the ASAP back to the committee responsible for interinstitutional negotiations (ITRE), on the basis of the unamended proposal for a regulation establishing ASAP. This decision was adopted by 446 votes to 67, with 112 abstentions. The European Parliament and Council then began negotiations in order to reach a political agreement. In the meantime, in its conclusions of 29 and 30 June 2023, the European Council recalled the need to strengthen the European defence technological and industrial base. It also welcomed the political agreement reached on EDIRPA on 27 June, called for work to be taken forward on the three tracks on the delivery and joint procurement of ammunition and missiles (described above), especially swift adoption of ASAP.  
 On 6 July 2023 the co-legislators reached a political agreement on ASAP. It will urgently mobilise €500 million to support the ramp-up of ammunition production and missiles from the date of entry into force of the Regulation to 30 June 2025. The regulation also provides that up to €50 million will serve as a guarantee for the creation of a ‘Ramp-Up Fund'.  
 The Committee of Permanent Representatives confirmed the provisional agreement on 7 July 2023. The deal was endorsed in the ITRE committee with 53 votes to 4 and 2 abstentions on 9 July. On 13 July the act was adopted in plenary with 505 votes to 56 and 21 abstentions. 
 The final act was signed on 20 July 2023 and published in the Official Journal on 24 July. 
European Parliament, Act in Support of Ammunition Production (ASAP), Legislative Observatory (OEIL)
Council of the European Union, Foreign Affairs Council (Defence), 23 May 2023
Council of the European Union, EU joint procurement of ammunition and missiles for Ukraine: Council agrees €1 billion support under the European Peace Facility
Council of the European Union, Delivery and Joint Procurement of Ammunition for Ukraine
European Commission, Defence: €500 million and new measures to urgently boost EU defence industry capacities in ammunition production
Proposal for a Regulation of the European Parliament and of the Council on establishing the Act in Support of Ammunition Production, COM(2023) 237 final
European Parliament resolution of 18 January 2023 on the implementation of the common security and defence policy – annual report 2022 (2022/2050(INI))
European Parliament resolution of 18 January 2023 on the implementation of the common foreign and security policy – annual report 2022 (2022/2048(INI))
European Parliament resolution of 16 February 2023 on one year of Russia’s invasion and war of aggression against Ukraine (2023/2558(RSP))
 Author: Sebastian Clapp, Member's Research Service, legislative-train@europarl.europa.eu</t>
  </si>
  <si>
    <t>On 20 June 2023, the Commission presented the mid-term revision of the EU's Multiannual Financial Framework 2021-2027. The revision includes a proposal for a regulation establishing a Strategic Technologies for Europe Platform (‘STEP’).  
 The proposed regulation would set up a Strategic Technologies for Europe Platform to support critical and emerging strategic technologies, establish the objectives of the platform, the amount of financial support available under the platform, and rules for the implementation of the 'Sovereignty Seal' and 'Sovereignty portal'. 
 The Platform would support the development or manufacturing, or safeguarding and strengthening the respective value chains, of critical technologies in deep and digital technologies, clean technologies and biotechnologies. It would also address shortages of labour and skills in these sectors. 
 The Commission would award a quality label ('Sovereignty Seal') to any action contributing to any of the platform objectives. It would help projects attract public and private investments by certifying its contribution to the objectives of the platform.  
 The Commission would also launched a dedicated website (‘Sovereignty portal’), providing investors with information about funding opportunities for projects linked to the platform and make them more visible.  
 The platform would provide flexibility in existing EU funding instruments (such as creating a new priority in cohesion policy funds, or a new window in InvestEU), reinforce the financial means of existing instruments with additional €10 billion (€3 billion for InvestEU, €0.5 billion for Horizon Europe, €5 billion for the Innovation Fund, and €1.5 billion to the European Defence Fund), and create synergies among existing instruments. 
 In Parliament, the file was allocated jointly to the Committee on Industry, Research and Energy (ITRE) and to the Committee on Budgets (BUDG). In total, 397 amendments to the Commission proposal were tabled in the joint committee. The joint draft report, including 79 amendments to the Commission proposal, was published on 4 September and discussed by MEPs on 7 September. In total, 397 amendments were tabled in the joint committee. 
 The report was adopted on 9 October 2023 with 43 votes in favour, six against, and 15 abstentions. The report would further align the proposed regulation with the relevant EU regulatory framework (Decision (EU) 2022/2481 on the Digital Decade policy programme, and the upcoming critical raw materials act and net-zero industry act). The critical technologies covered would be 'digital technologies', 'net-zero technologies' (as defined in the net-zero industry act), and biotechnologies and life sciences, including medicinal products on the EU list of critical medicinal products, as well as their components. A new annex on biotechnologies, including their definition, would be added to the proposed regulation. 
 The proposed amount of 'fresh' funding available for STEP would also be aligned with the amounts mentioned in Parliament's resolution of 3 October 2023 on the proposal for a mid-term revision of the MFF 2021-2027 (with €3 billion more for STEP).  
 The European Commission would also establish a STEP committee, composed of Commission experts. It would award and promote the sovereignty seal, set up and manage the sovereignty portal, and liaise with other structures such as the critical raw materials board and the net-zero Europe platform. The interim evaluation report on the implementation of STEP, to be published by the Commission by the end of December 2025, would have to be accompanied by a proposal for amendments to the proposed regulation, or by a new legislative proposal for a fully-fledged European sovereignty fund. If the Commission decides not to present a legislative proposal for such a fund, it would have to justify its decision in the interim evaluation report. 
 Parliament adopted its position on 17 October 2023. Following the European Council (EUCO) meeting on 1 February 2024, the Council updated its mandate on the mid-term revision of the 2021-2027 MFF. The Council mandate would for instance add the deployment (in addition to the development and manufacturing) of critical technologies under the scope of the STEP.  
 On 7 February 2024, the Parliament and the Council reached a provisional agreement on the proposal. The agreed text requires formal adoption by both institutions. 
 Under the co-legislators' provisional agreement, STEP will support projects that develop or manufacture critical technologies and strengthen their value chains, in the following sectors: digital technologies and deep tech innovation; clean and resource efficient technologies; and biotechnologies, including medicinal products. Strategic projects under the net-zero industry act or the critical raw materials act will be deemed to contribute to the STEP objectives. STEP will receive additional MFF funding of only €1.5 billion, allocated to the European Defence Fund. This is a significant cut compared to the Commission proposal and to Parliament's position (€10 billion and €13 billion respectively). To facilitate the use of cohesion policy funds in support of STEP, it will be possible, for instance, for relevant projects financed under the structural and investment funds to benefit from a one-off 30 % pre-financing rate and to apply a 100 % co-financing rate retroactively for the 2023-2024 accounting year. However, a funding cap of 20 % of the initial national allocation of the European Regional Development Fund for STEP investments will apply. 
 The new regulation was published on 29 February 2024.  
   References: 
Regulation (EU) 2024/795 of the European Parliament and of the Council of 29 February 2024 establishing the Strategic Technologies for Europe Platform (STEP)
EP Legislative Observatory, Procedure file on Establishing the Strategic Technologies for Europe Platform (‘STEP’), 2023/0199(COD)
Council partial negotiating mandate, 10 January 2024
European Parliament, Committee on Budgets and Committee on Industry, Research and Energy draft report on the proposal for a regulation establishing the Strategic Technologies for Europe Platform (‘STEP’) (including amendments 1-79), 2023/0199(COD)
Amendments: 80-393, 394-397
European Commission, Proposal for a Regulation of the European Parliament and of the Council establishing the Strategic Technologies for Europe Platform (‘STEP’), 20 June 2023
 Further reading: 
European Parliament, EPRS, Strategic technologies for Europe platform (STEP), Legislative briefing, February 2024
 Author: Guillaume Ragonnaud, Members' Research Service, legislative-train@europarl.europa.eu</t>
  </si>
  <si>
    <t>The Commission referred in its 2024 Work Programme to an initiative to open up European supercomputer capacity to ethical and responsible artificial intelligence start-ups (legislative and non-legislative, Q1 2024). 
 In November 2023, the Commission and the European High-Performance Computing Joint Undertaking (EuroHPC JU) committed to open and widen access to the EU's world-class supercomputing resources for European artificial intelligence (AI) start-ups, SMEs and the broader AI community as part of the EU AI Start-Up Initiative.  
 In January 2024, the Commission launched a package of measures to support European startups and SMEs in the development of trustworthy AI that respects EU values and rules. The EU AI Start-Up and Innovation Communication outlines that access to the EU supercomputing resources for AI will only be provided for the development of ethical and responsible AI models and systems, a commitment that may be demonstrated, for example, by subscribing to the AI Pact.  
 The Commission tabled a Council Regulation amending Regulation (EU) 2021/1173 as regards an EuroHPC initiative for start-ups to boost European leadership in trustworthy artificial intelligence in January 2024.  
 In Parliament, the ITRE Committee appointed Maria da Graça Carvalho (EPP, Portugal) as a rapporteur in February 2024 (consultation procedure). The ITRE Committee approved the rapporteur's report in March 2024 (with 47 votes in favor, three abstentions, and three against). The ITRE text amends the Commission's text, inter alia: 
to ensure that the opportunities offered by the artificial intelligence factories are communicated to start-ups and scale-ups and the research and innovation communities;
to require hosting entities to have plans regarding supercomputers’ energy efficiency and environmental sustainability since the use of supercomputers for AI requires a significant increase in computational power, which in turn leads to a greater consumption of energy. 
 The report from Maria da Graça Carvalho was approved during the April II 2024 plenary session. The EP plenary endorsed the EuroHPC initiative (525 in favour; 32 opposed; 21 abstentions).  
 Council adopted the regulation on use of supercomputing in AI development in June 2024.  
 The Council supports the main objectives of the proposal but introduces several amendments.  
The Council opens AI-super-computers to a larger number of public and private users. The regulation explicitly mentions start-ups and small and medium-sized enterprises as possible beneficiaries of the AI-super-computers. They will be able to use the one-stop-shop that each hosting entity creates to facilitate access to its support services.  The EuroHPC Governing Board  is empowered to define special access conditions for the AI-super-computers, including dedicated access to start-ups and SMEs.
Hosting entities can receive a Union financial contribution that covers up to 50% of the acquisition costs of AI-super-computers and up to 50% of their operating costs (including AI-oriented super-computing service costs). The ownership of the AI-optimised supercomputers can be transferred to the hosting entities five years after the machine has passed an acceptance test.
The regulation states that the AI-super-computers should primarily be used to develop, test, evaluate and validate large-scale, general-purpose AI training models and emerging AI applications, and to further develop AI solutions in the Union.
 The regulation was published in the Official Journal of the European Union on 19 June 2024 and is now in force. References: 
Council Regulation (EU) 2024/1732 of 17 June 2024 amending Regulation (EU) 2021/1173 as regards a EuroHPC initiative for start-ups in order to boost European leadership in trustworthy artificial intelligence
EP Legislative observatory, EuroHPC initiative for start-ups to boost European leadership in trustworthy Artificial Intelligence, 2024/0016(CNS)  
Council, Council adopts regulation on use of supercomputing in AI development, Press release, 17 June 2024.
European Parliament, Legislative resolution of 24 April 2024 on the proposal for a Council regulation amending Regulation (EU) 2021/1173 as regards an EuroHPC initiative for start-ups to boost European leadership in trustworthy Artificial Intelligence
European Commission, Communication on boosting startups and innovation in trustworthy artificial intelligence, January 2024
European Commission, Commission launches AI innovation package to support Artificial Intelligence startups and SMEs, press release, January 2024. 
European Commission, Proposal for a regulation amending Regulation (EU) 2021/1173 as regards an EuroHPC initiative for start-ups to boost European leadership in trustworthy Artificial Intelligence, COM(2024) 29 final
European Commission, Commission opens access to EU supercomputers to speed up artificial intelligence development, Press release, 16 November 2023
 Author: Maria Niestadt, Members' Research Service, legislative-train@europarl.europa.eu</t>
  </si>
  <si>
    <t>On 13 February 2013, the Commission put forward a proposal for a regulation on market surveillance of products (2013/0048(COD)). The European Parliament, in its resolution of 11 June 2013 on 'a new agenda for European consumer policy' (2012/2133(INI)), in the framework of the Product Safety Package, stressed the importance of effective market surveillance. 
 The new instrument on market surveillance is intended to replace the relevant provisions contained in the General Product Safety Directive and in Regulation 2008/765/EC setting out the requirements for accreditation and market surveillance relating to the marketing of products. In so doing, it seeks to clarify the regulatory framework for market surveillance in the field of non-food products. 
 The proposal merges the rules on market surveillance of the General Product Safety Directive, Regulation (EC) 765/2008 and many sector-specific pieces of Union harmonisation legislation into a single legal instrument that applies horizontally across all sectors. It should be noted that in response to calls from the European Parliament, the proposal was added to the Product Safety and Market Surveillance Package, which also included a proposal for a regulation on consumer product safety (replacing the General Product Safety Directive 2001/95/EC) and a proposal on a multi-annual action plan for market surveillance covering the period 2013-2015. 
 The report of Parliament's Internal Market and Consumer Protection Committee (IMCO) was adopted in October 2013. The EP legislative resolution on the proposal was adopted in plenary on 15 April 2014. Parliament considered that the provisions of the regulation should be based on the precautionary principle. This is a fundamental principle for the safety of products and for the safety of consumers and should, in Parliament's opinion, be taken into due account by market surveillance authorities when assessing the safety of a product. In its legislative resolution, Parliament stated that the regulation should apply to all forms of supply of products, including distance selling. Member States and the Commission should develop a common approach to the market surveillance of products sold online. Parliament also stated that the EU Rapid Information System (RAPEX) should be constantly updated and that it should also include notifications related to food contact materials, moved there from the Rapid Alert System for Food and Feed (RASFF) platform. 
 The file on market surveillance of products (together with the file on consumer product safety - 2013/0049 (COD)) is currently awaiting Council's first reading position. The package remains blocked there because of a proposed provision on the introduction of a mandatory marking of origin on industrial products, known as the 'Made in' provision (Article 7 of the consumer product safety proposal). In March 2016, eleven Member States in favour of maintaining the 'Made in' provision, presented a compromise proposal based on the deletion of Article 7 and the introduction of mandatory marking of origin in a limited amount of sectorial legislation, combined with a revision clause. However, this was not endorsed at the Competitiveness Council that took place on 26 and 27 May 2016. 
 The European Economic and Social Committee issued its opinion on the proposed regulation in May 2013. It welcomed the effort to bring together market surveillance provisions from various legislative texts in one single regulation. It called on the Commission to include in the regulation provisions for founding a European injuries database, which would monitor accidents and harm to health suspected to have been caused by various products. 
 On 19 December 2017, the Commission published a proposal for a compliance and enforcement regulation, which aimed to regulate some aspects of market surveillance that either go beyond the solutions proposed at that time, take into account the revisions of EU harmonisation legislation that happened in the meantime or were not specifically targeted by the 2013 proposal (primarily the challenges presented by the digital economy). This regulation was adopted in 2019 as the Regulation (EU) 2019/1020 on market surveillance and compliance. 
 On 21 October 2019, Parliament decided to carry the 2013 file over into the new term. However, in its 2020 work programme, the Commission announced its intention to withdraw that proposal in the first half of the year, explaining that the adoption of the Regulation (EU) 2019/1020 on market surveillance and enforcement 'made this proposal obsolete and redundant'. 
 The proposal was officially withdrawn by the European Commission on 29 September 2020. References: 
EP Legislative Observatory, Procedure file on Regulation on Market surveillance of products, 2013/0048(COD)
European Commission, Proposal for a regulation on market surveillance of products, COM(2013) 75
European Parliament, Resolution of 11 June 2013 on a new agenda for European Consumer Policy, 2012/2133(INI)
European Parliament, Legislative resolution of 15 April 2014 on the proposal for a Regulation on market surveillance of products, 2013/0048(COD)
Council, Letter and compromise proposal related to the Proposal for a Regulation on consumer product safety, 7738/16
European Economic and Social Committee, Opinion on the proposal for a regulation of the European Parliament and of the Council on market surveillance of products, INT/685, May 2013
European Commission, Commission Work Programme 2020: A Union that strives for more, COM(2020) 37
European Commission, Withdrawal of Commission proposals, PUB(2020) 760
 Further reading: 
European Parliament, EPRS, Indication of origin marking on products, Briefing, May 2013
European Parliament, EPRS, Strengthening market surveillance of harmonised industrial products, EU Legislation in progress, July 2019
 Author: Nikolina Šajn, Members' Research Service, legislative-train@europarl.europa.eu</t>
  </si>
  <si>
    <t>This carriage deals with two files, the regulation and the directive on services e-card. 
 In the framework of the Single Market Strategy, the European Commission launched a legislative initiative introducing a 'services passport' aiming to enhance cooperation between home and host Member States and help service-providers operating across borders. 
 In its resolution of 25 February 2016 (rapporteur: Catherine Stihler, S&amp;D, UK), the European Parliament welcomed the Commission’s plans to consider an initiative for a services passport and for a harmonised notification form; emphasised that any such initiative should not lead to the introduction of the country of origin principle and considered the services passport to be a temporary solution intended for use during the process of transition towards a fully integrated single market. 
 Following a 2016 consultation of stakeholders, the European Commission published a proposal for a regulation introducing a European services e-card and related administrative facilities on 10 January 2017. 
 The European services e-card aimed to reduce administrative complexity for service providers that want to expand their activities to other Member States. Simultaneously, it would ensure that Member States can apply justified regulation. The services e-card would be offered to service providers on a voluntary basis in order to show compliance with the applicable national rules. It would allow service providers to use a fully-electronic EU-level procedure to complete formalities when expanding abroad, and would offer them increased legal certainty and significantly reduced administrative complexity. Through the e-card service providers would be able to avoid administrative obstacles such as uncertainty as to which requirements apply, filling-in disparate forms in foreign languages, translating, certifying or authenticating documents and non-electronic procedural steps. Cost savings related to the formalities covered by the e-card procedure would be significant compared to the existing situation. 
 The e-card would be issued by the home Member State of the service provider. The host Member States would be able to object to issuance of the e-card in cases where the Services Directive already allows them to do so under one of the overriding reasons of public interest (included in Article 16 of the Service Directive). 
 Once issued, the e-card would allow the service provider to provide services on a temporary cross-border basis in the host Member State. The European services e-card would apply – in a first stage – to business services and construction services – to the extent the related activities fall already under the Services Directive. 
 The Commission presented the proposal in the Council on 13 January 2017. It has been discussed by the Council preparatory bodies several times. 
 In the European Parliament, the Committee for Internal Market and Consumer Protection (IMCO) presented its draft report on 27 October 2017 (rapporteur: Anneleen Van Bossuyt, ECR, Belgium). The report focuses on political issues: the services e-card should be of absolute voluntary nature; the decision to suspend or revoke a card should be proportionate; Member States can carry out all controls and verifications laid down by national law in accordance with the Services Directive; existing databases covering the sectors falling within the scope of this Directive should continue to exist in the form they do today. Furthermore, it is important to enable interoperability between the electronic platform connected to IMI and the existing electronic procedures, platforms and registers in Member States. The report was voted in the Committee on 21 March 2018. 
 Two national parliaments issued reasoned opinions: the German Bundestag and the Austrian Federal Council, both expressing subsidiarity and proportionality concerns. 
 The European Economic and Social Committee adopted an opinion on the whole services package on 31 Mai 2017. A section of this opinion referred to the services e-card. The Committee of the Regions also adopted an opinion on the whole services package on 11 October 2017. 
 On the Plenary session of 21 October 2019, the file was classified as a file which the Parliament should request the Commission to withdraw. 
 On its Plenary session on 1 July 2020 the Committee of the Regions adopted an opinion on "The services package: An updated view from Europe's local and regional authorities". In this opinion the CoR pointed out that without the implementation of a services e-card, cross-border service providers still face the same costs in fulfilling administrative formalities, and that the services e-card was supposed to reduce these by half, which would have been of major benefit to SMEs. Therefore, the CoR recalled the need to take important steps in administrative simplification for service providers; pointed out, however, that the legislative, technical and administrative burden for local and regional authorities must be proportionate to the expected benefits. The CoR urged the other institutions to find common ground for the issues that the legislative proposal for the e-card is intended to tackle, in order to allow a better implementation on the grounds of the Services Directive. 
 In its Work Programme for 2021, the European Commission announced the withdrawal of the regulation and the directive on services e-card (see Annex IV: Withdrawals), as no agreement was foreseeable, no progress has been made by the co-legislators since 2018 and further progress was unlikely. The proposal was withdrawn on 23 April 2021.  
  References:               
EP Legislative Observatory, Procedure file on European services e-card and related administrative facilities, 2016/0403(COD)
EP Legislative Observatory, Procedure file on Legal and operational framework of the European services e-card, 2016/0402(COD)  
European Commission, Proposal for a regulation introducing a European services e-card and related administrative facilities, COM(2016) 824
European Parliament, Resolution of 25 February 2016 on the Single Market governance within the European Semester 2016, 2015/2256(INI)
European Parliament, Draft report of the Committee on the Internal Market and Consumer Protection on the proposal for a regulation introducing a European services e-card and related administrative facilities
European Economic and Social Committee, Opinion on the Services package, 31 May 2017
European Committee of the Regions, Opinion on The services package: A services economy that works for Europeans, 13 February 2018
 Further reading: 
European Parliament, EPRS, Introducing a European Services e-Card, Legislative Briefing, October 2017
 Author: Marketa Pape, Members' Research Service, legislative-train@europarl.europa.eu</t>
  </si>
  <si>
    <t>The smooth functioning of the single market is one of the key objectives of the European Commission. However, single market rules are often undermined, which, inter alia, results in price discrimination based on residency, limited cross-border parcel delivery or customer segmentation through unjustified territoriality of copyright licensing (e.g. access to online audio-visual content while abroad). 
 When it comes to enforcing the single market acquis, Member States usually are the Commission's primary information source. However, Member States often cannot provide the necessary information, because (a) they do not always have information related to the implementation and application of certain single market rules. (b) In the cross-border context, a coordinated effort in requesting information from several Member States is required. Or (c), Member States do not share their collected data and statistics with the European Commission. 
 The Commission reacted to this information gap. On 2 May 2017, the Commission presented a ‘compliance package’ with three proposals on enhancing the practical functioning of the single market, inter alia, the proposal for setting out the conditions and procedure by which the Commission may request undertakings and associations of undertakings to provide information in relation to the internal market and related areas (COM(2017) 257). This proposal deals with the Single Market Information Tool. SMIT would allow the Commission, amongst others, to request business related information (e.g. cost structure, profits and pricing policy, employment contracts) directly from market participants. The proposal by the Commission is based on Articles 43(2), 91, 100, 114, 192, 194(2) and 337 of the Treaty on the Functioning of the European Union (TFEU).  
 In the European Parliament, the Internal Market and Consumer Protection Committee (IMCO) became the lead committee on the SMIT file. On 30 May 2017, IMCO appointed Eva Maydell (EPP, Bulgaria) as rapporteur. The Commission made a first presentation on the 'compliance package' and SMIT in the IMCO Committee meeting on 21 June 2017. On 11 October, the Commission presented the impact assessment and the proposal in the Parliament. The IMCO Committee's draft report was presented on 21 November 2017. 
 On 13 October 2017, the Council Working Party on Competitiveness and Growth published a Working Document from 12 delegations, the 'Non-paper on the European Commission’s proposal for a Regulation on the Single Market Information Tool - Contribution by the AT, CY, DE, EL, ES, FR, HR, HU, LV, PL, RO, SK delegations'. The 12 Member States state that, it is 'unclear' whether and how the SMIT would deliver a 'true added benefit' to the single market since the European Commission would already have 'sufficient competences through the enforcement of competition and state aid regulations to obtain information and address market distortion caused by market players.' According to the non-paper, the European Commission has failed to provide compelling evidence of cases whereby the existing information requirements or the information obtained are insufficient. Furthermore, the participating Member States doubt that the proposal is 'in fact lawful' because of conflicting with the Charter of Fundamental Rights (infringement of the principle of freedom to conduct a business under Art. 16). 
 As the SMIT proposal has raised some criticism, on 1 February 2018, the European Commission sent a non-paper to Parliament's IMCO Committee defending the Commission’s choice of legal basis for the proposal. Meanwhile, responding to a request from the IMCO Committee, Parliament's Legal Service delivered an opinion on the legal basis for the proposal on 27 February 2018. The opinion of the Legal Service is that the correct legal basis for the proposal is Article 337 TFEU. As the Legal Service notes in its opinion, this legal basis does not foresee a legislative role for the European Parliament. 
 The deadline for amendments was postponed to 27/28 March 2018, and the IMCO Committee decided to request the opinion of the JURI Committee on the legal basis for the proposal under Rule 39(2) of Parliament’s Rules of Procedure. 
 In the Council, the discussion on the SMIT file continued, inter alia, at the 8 March 2018 meeting of the Working Party on Competitiveness and Growth. 
 At its July 2018 meeting, the IMCO Committee considered amendments to the report. Three amendments rejecting the Commission’s proposal were tabled, and four amendments to the legal basis for the proposal. Two of these amendments follow the opinion of Parliament’s Legal Service, namely that Article 337 TFEU is the appropriate legal basis for the proposal. 
 On 12 July 2018, the IMCO Committee voted on the report. With 31 votes in favour, four against and two abstentions, a single amendment was adopted, following the opinion of Parliament’s Legal Service on the legal basis for the proposal. The single amendment adopted during the vote aims at replacing the above mentioned legal basis by Article 337 TFEU alone. This would entail a change from the ordinary legislative procedure to a non-legislative one as referred to in the third subparagraph of point 25 of the interinstitutional agreement on better law-making of 13 April 2016 and would require an exchange of views by the Parliament, Council and Commission. 
 On 10 September 2018, the JURI Committee delivered its opinion and adopted it by 12 votes in favour, none against and 2 abstentions. The JURI opinion came to the same conclusion as the expertise provided by the Legal Service. 
 The report had been due to be voted in plenary during the October I 2018 part-session, but was taken off the agenda. 
 On 21 October 2019, Parliament asked formally the Commission to withdraw the proposal. 
 On 29 September 2020, as announced in the Official Journal, the Commission formally withdrew its legislative proposal. The procedure has thus ended. References: 
EP Legislative Observatory, Procedure file on Conditions and procedure by which the Commission may request undertakings to provide information in relation to the internal market, 2017/0087(COD)
European Commission, Proposal for setting out the conditions and procedure by which the Commission may request undertakings and associations of undertakings to provide information in relation to the internal market and related areas, COM(2017) 257 and accompanying documents
European Parliament, Committee on Legal Affairs opinion on the legal basis of the Proposal for a regulation setting out the conditions and procedure by which the Commission may request undertakings and associations of undertakings to provide information in relation to the internal market and related areas, 2017/0087(COD), 10 September 2018
European Parliament, Committee on the Internal Market and Consumer Protection report on the Proposal for a regulation setting out the conditions and procedure by which the Commission may request undertakings and associations of undertakings to provide information in relation to the internal market and related areas, 12 September 2018
European Parliament, Resolution of 26 May 2016 on the Single Market Strategy, (2015/2354(INI))
Official Journal, Withdrawal of Commission proposals (2020/C 321/03), 29 September 2020
 Further Reading: 
European Parliament, EPRS, Single Market Information Tool (SMIT), EU Legislation in Progress briefing, September 2020 (third edition)
European Parliament, EPRS, Single Market Information Tool, Briefing Initial Appraisal of a European Commission Impact Assessment, October 2017
 Author: Maria Niestadt, Members' Research Service, legislative-train@europarl.europa.eu</t>
  </si>
  <si>
    <t>To ensure that all new regulatory measures imposed by Member States are non-discriminatory, justified by public interest objectives, and proportionate, the Services Directive obliges Member States to notify the Commission of new regulatory measures affecting services. Notifications concern both the establishment of a services provider in a Member State and the cross-border provision of services. Despite this, there are still many varying national rules and regulations not complying with the notification procedure. The notifications are sometimes selective or delayed. Moreover, 90% of notified measures have already been adopted by the Member States. Moreover, notifications are often not transparent, as consumers and businesses have no access to them. The existing notification framework does not provide for an in-depth proportionality assessment, which makes it difficult to Member States to assess the proportionality of new requirements for services. 
 In order to prepare a proposal to address these issues, the Commission held a public consultation in 2016 in which a large majority considered the current services notifications system unsatisfactory. 
 In January 2017, the Commission proposed legislation to improve the notification procedure under the Services Directive (2006/123/EC). Member States would be obliged to notify measures via the Internal Market Information System before the final adoption, when adjustments can still be made. Also, they would need to provide more information on proportionality measures, and the obligation to notify would also cover additional key requirements, such as authorisation schemes. Furthermore, the new procedure would allow better access to the notifications for external stakeholders. After notification, a 3 months consultation period would allow the Member States and the Commission to engage in a dialogue. If after that period, the Commission had substantive concerns over the compatibility of a proposed measure with the Services Directive, it could issue an alert, followed by a decision on the legality of a given measure. The Decision to bring a measure in line with the Services Directive would be binding on the Member State and could only be challenged in the EU Court of Justice. 
 The Council agreed on its general approach on 29 May 2017. The Council's text attempted to balance the need to improve the existing notification procedure with the need to respect the principles of proportionality and of subsidiarity, particularly the prerogatives of national parliaments and administrative authorities. The Council specified areas where the notification procedure is not to apply (e.g. collective agreements negotiated by social partners) and clarified various steps of the procedure (such as withdrawal of the notification).  
 In Parliament, the report on the proposal was voted by the IMCO Committee on 4 December 2017, which also agreed to enter into interinstitutional negotiations (rapporteur Sergio Gutiérrez Prieto, S&amp;D). The Committee proposed to exclude from the scope decisions made for an individual service provider or draft rules laid down in collective agreements negotiated by social partners. The Commission would prepare guidelines to new notification obligation. The report also proposed to exclude amendments or modifications to draft notified measures - already subject to an ongoing notification procedure - introduced by legislative assemblies at national or regional level from ex-ante notification obligation. It should be notified at the latest two weeks after adoption. However, adding substantive amendments to draft law under notification is to be communicated at least a month before the adoption. The Committee also introduced derogation allowing Member States to adopt measures rapidly in unforeseen circumstances. The report supports giving the Commission power to issue alerts that allow the Member State one month from their receipt to either explain the adequacy of the draft measure or modify it to ensure compliance. Receipt of alert means that the measures should not be adopted for three months. Furthermore, the Commission is to offer stakeholders the possibility of providing electronically feedback on the published notifications, or of alerting the Commission of draft measures or adopted measures, which have not been notified in accordance with this Directive. On 14 December 2017, the EP voted in favour of commencing the trilogues, which started on 20 February 2018. 
 Both the parliamentary chambers in France and Germany issued reasoned opinions concerning the proposal arguing that it is in breach of principles of subsidiarity and proportionality. Austria, Italy and Portugal also made contributions. A number of delegations asked for the file to be included in the agenda of the Competitiveness Council on the 18 and 19 February 2019. In the conclusions of the meeting "the Council took note of the possibility of finalising the negotiations (...) on the basis of a potential compromise. It was also noted that the Commission remains opposed to this particular compromise."  
 The proposal was included in the list of pending files of the IMCO Committee for the new legislature. On 18 July 2019, IMCO coordinators decided to request resumption of work on the basis of the negotiating mandate, as approved by plenary on 8 December 2017, and to reappoint a rapporteur from the same political group (S&amp;D - Andreas Schieder).  
 In the 2021 Commission Working Programme, adopted on 19 October 2020, the Commission announced that it intended to withdraw the proposal within six months, giving the following reason: "No foreseeable agreement: prospects of finding a compromise without jeopardising the objectives of the proposal are unlikely. The Commission will take measures to ensure the full enforcement of the Services Directive."  
 The proposal was officially withdrawn on 23 April 2021, ending the procedure.   
   References: 
Withdrawal of Commission proposals, OJ C 143, 23.4.2021, p. 4–5, 23 April 2021
EP Legislative Observatory, Procedure file Services in the internal market: notification procedure for authorisation schemes and requirements related to services, 2016/0398(COD)
European Commission, Proposal for a directive on the enforcement of the Directive 2006/123/EC on services in the internal market, laying down a notification procedure for authorisation schemes and requirements related to services, COM(2016) 821
European Economic Area – Standing Committee, EEA/EFTA Comment on the need for improvement of the notification procedure for national legislation pursuant to Articles 15(7) and 39(5) of the Services Directive, 15 November 2016
Council, Services package: Council agrees conditions to ease provision of services and mobility of professionals, Press release, 29 May 2017
European Economic and Social Committee, Opinion on the Services Package, 31 May 2017
European Committee of the Regions, Opinion on the Services Package: A services economy that works for Europeans, 11 October 2017
 Further reading: 
European Parliament, EPRS, Reform of services notification procedure, Briefing, August 2017
 Author: Guillaume Ragonnaud, Members' Research Service, legislative-train@europarl.europa.eu</t>
  </si>
  <si>
    <t>On 14 June 2019, the Commission adopted a legislative proposal to amend Regulation (EC) No 715/2007 on type approval of motor vehicles with respect to emissions from light passenger and commercial vehicles (Euro 5 and Euro 6). The proposed amendment would re-instate the conformity factors previously adopted in Commission Regulation (EU) 2016/646, which were annulled in a judgement of the General Court. In addition, the proposed amendment would empower the Commission to annually review downwards the conformity factors, in order to reflect improvements in the accuracy of portable measuring equipment. This would enable a further gradual reduction of the emissions of nitrogen oxides (NOx) under real driving conditions. 
 The judgment of the General Court of 13 December 2018 in the Direct Actions T339/16 (Ville de Paris/Commission), T-352/16 (Ville de Bruxelles/Commission) and T-391/16 (Ayuntamiento de Madrid/Commission) partly annulled the Commission Regulation (EU) 2016/646 amending Commission Regulation (EC) No 692/2008 as regards emissions from light passenger and commercial vehicles (Euro 6). Regulation (EU) 2016/646 sets out the conformity factors used to assess compliance of the vehicle with the emission limits while performing a Real Driving Emissions (RDE) test. The contested conformity factors were used to progressively reduce the discrepancy between emissions measured in real driving and those measured in a laboratory. The Court did not rule on the technical necessity of the conformity factors, but found that the Regulation (EU) 2016/646 'de facto' modifies the limit for NOx emissions of 80mg/km set by Regulation (EU) 715/2007 by allowing for a higher level of emissions in real-driving emission tests than when measuring emissions under laboratory conditions. 
 The Court found that only the co-legislators could have introduced the conformity factors, which touch upon an essential element of a legislative act (Regulation (EC) No 715/2007). The Court therefore annulled the part of Regulation (EU) 2016/646 that established the conformity factors. However, the RDE test procedure as established by Commission Regulation (EU) 2016/4273 and further amended by Commission Regulations (EU) 2016/6464, 2017/11545 and 2018/18326 remains in force and must still be conducted at type-approval. To avoid legal uncertainty on the type approvals already granted since 1 September 2017, the General Court delayed the effects of the annulment by a maximum period of 12 months, (i.e. 23 February 2020) to give time to the Commission and the co-legislators to implement the judgment. 
 In the Council, the file was submitted to the Working Party on Technical Harmonisation (Motor Vehicles). On 11 December 2019, the Council's permanent representatives committee (Coreper) agreed on a negotiating mandate. 
 In the European Parliament, the Committee on Environment, Public Health and Food Safety (ENVI) appointed Esther de Lange (EPP, Netherlands) as rapporteur. Her draft report was considered at the ENVI Committee meeting on 20 January 2020. The Committee on Internal Market and Consumer Protection (IMCO), associated Committee under Rule 57 of the Rules of Procedure, adopted its opinion on 18 February 2020. The ENVI Committee report, adopted on 14 July 2020, requires that conformity factors, which should be gradually lowered through annual downward revisions, based on assessments by the Joint Research Center, cease to apply by 30 September 2022. It also calls on the Commission to adopt no later than 1 June 2021 delegated acts supplementing the Regulation in order to adapt the procedures, tests and requirements as well as the test cycles used to measure emissions in order to adequately reflect real driving emissions under normal conditions of use. The vote in plenary took place on 17 September 2020. The text was adopted with 485 votes in favour, 169 against, and 42 abstentions.  
 The file was referred back to the ENVI Committee for interinstitutional (trilogue) negotiations. Three trilogues took place on 9 October, 10 November and 2 December 2020. No agreement could be reached. While Parliament advocates phasing out conformity factors for NOx by a specific, mandatory date (30 September 2022), the Council, considering that such factors aim at taking into account statistical and technical uncertainties regarding measurements obtained through portable emission measurement systems (PEMS), stresses that measurements by PEMS remain inaccurate and thus any phase-out of conformity factors for NOx under Euro 6, without scientific evidence and significant technical progress, would be inappropriate. According to a note by the General Secretariat of the Council, the Working Party discussed possible compromise proposals on the file several times during the Portuguese Presidency. However, no clear tendency emerged on the possible way out of the deadlock in negotiations. In April 2021, the Council's permanent representatives committee was therefore asked to provide political guidance for further work. Little progress has been made ever since. 
 The Commission, Germany and Hungary each brought an appeal against the General Court’s judgment before the Court of Justice. The Court of Justice delivered its judgment on 13 January 2022, overturning the General Court decision of 13 December 2018. The Court of Justice considered that since the cities of Paris, Brussels and Madrid are not directly concerned by the regulation they contested, their actions seeking its annulment must be dismissed as inadmissible. 
 Following the Court judgment, the proposed legislative text has become obsolete. In its work programme for 2023, published on 18 October 2022, the European Commission announced its intention to withdraw it within six months. The withdrawal decision was published on 28 June 2023 in the EU Official Journal. References: 
Withdrawal of Commission proposals 2023/C 226/07
European Commission, Commission work programme 2023. A Union standing firm and united, 18 October 2022
EP Legislative Observatory, Procedure file on Motor vehicles: type approval with respect to emissions from light passenger and commercial vehicles (Euro 5 and Euro 6) and access to repair and maintenance information, 2019/0101(COD)
European Commission, Proposal for a Regulation amending Regulation (EC) No 715/2007 on type approval of motor vehicles with respect to emissions from light passenger and commercial vehicles (Euro 5 and Euro 6) and on access to vehicle repair and maintenance information, COM(2019) 208
Council, Measuring real-driving car emissions: Council agrees on its position, Press release, 11 December 2019
Council, Proposal for a Regulation amending Regulation (EC) No 715/2007 on type approval of motor vehicles with respect to emissions from light passenger and commercial vehicles (Euro 5 and Euro 6) and on access to vehicle repair and maintenance information - Mandate for negotiations with the European Parliament, 15042/19
Council, Proposal for a Regulation amending Regulation (EC) No 715/2007 on type approval of motor vehicles with respect to emissions from light passenger and commercial vehicles (Euro 5 and Euro 6) and on access to vehicle repair and maintenance information - Guidance for further work, 7813/21, 16 April 2021
Amendments adopted by the European Parliament on 17 September 2020 on the proposal for a regulation of the European Parliament and of the Council amending Regulation (EC) No 715/2007 on type approval of motor vehicles with respect to emissions from light passenger and commercial vehicles (Euro 5 and Euro 6) and on access to vehicle repair and maintenance information
Court of Justice of the European Union, Advocate General’s Opinion in Joined Cases C-177/19 P, C-178/19 P and C-179/19 P, 10 June 2021
Court of Justice of the European Union, Judgment of the Court in Joined Cases C‑177/19 P to C‑179/19 P, 13 January 2022
 Author: Vivienne Halleux, Members' Research Service, legislative-train@europarl.europa.eu</t>
  </si>
  <si>
    <t>https://www.europarl.europa.eu/legislative-train/theme-a-europe-fit-for-the-digital-age/file-5g-action-plan</t>
  </si>
  <si>
    <t>https://www.europarl.europa.eu/legislative-train/theme-a-europe-fit-for-the-digital-age/file-cyber-security-package</t>
  </si>
  <si>
    <t>https://www.europarl.europa.eu/legislative-train/theme-a-europe-fit-for-the-digital-age/file-airport-charges</t>
  </si>
  <si>
    <t>https://www.europarl.europa.eu/legislative-train/theme-a-europe-fit-for-the-digital-age/file-digital-age-strategy</t>
  </si>
  <si>
    <t>https://www.europarl.europa.eu/legislative-train/theme-a-europe-fit-for-the-digital-age/file-european-research-area</t>
  </si>
  <si>
    <t>https://www.europarl.europa.eu/legislative-train/theme-a-europe-fit-for-the-digital-age/file-horizon-europe-missions</t>
  </si>
  <si>
    <t>https://www.europarl.europa.eu/legislative-train/theme-a-europe-fit-for-the-digital-age/file-air-services</t>
  </si>
  <si>
    <t>https://www.europarl.europa.eu/legislative-train/theme-a-europe-fit-for-the-digital-age/file-industrial-strategy</t>
  </si>
  <si>
    <t>https://www.europarl.europa.eu/legislative-train/theme-a-europe-fit-for-the-digital-age/file-european-data-strategy</t>
  </si>
  <si>
    <t>https://www.europarl.europa.eu/legislative-train/theme-a-europe-fit-for-the-digital-age/file-fintech-action-plan</t>
  </si>
  <si>
    <t>https://www.europarl.europa.eu/legislative-train/theme-a-europe-fit-for-the-digital-age/file-single-market-enforcement-action-plan</t>
  </si>
  <si>
    <t>https://www.europarl.europa.eu/legislative-train/theme-a-europe-fit-for-the-digital-age/file-single-market-barriers-report</t>
  </si>
  <si>
    <t>https://www.europarl.europa.eu/legislative-train/theme-a-europe-fit-for-the-digital-age/file-sme-strategy</t>
  </si>
  <si>
    <t>https://www.europarl.europa.eu/legislative-train/theme-a-europe-fit-for-the-digital-age/file-synergies-between-civil-defence-and-space-industries</t>
  </si>
  <si>
    <t>https://www.europarl.europa.eu/legislative-train/theme-a-europe-fit-for-the-digital-age/file-europe-s-digital-decade-2030-digital-targets</t>
  </si>
  <si>
    <t>https://www.europarl.europa.eu/legislative-train/theme-a-europe-fit-for-the-digital-age/file-digital-levy</t>
  </si>
  <si>
    <t>https://www.europarl.europa.eu/legislative-train/theme-a-europe-fit-for-the-digital-age/file-review-of-competition-policy</t>
  </si>
  <si>
    <t>https://www.europarl.europa.eu/legislative-train/theme-a-europe-fit-for-the-digital-age/file-computerised-reservation-systems</t>
  </si>
  <si>
    <t>https://www.europarl.europa.eu/legislative-train/theme-a-europe-fit-for-the-digital-age/file-retail-digital-payments</t>
  </si>
  <si>
    <t>https://www.europarl.europa.eu/legislative-train/theme-a-europe-fit-for-the-digital-age/file-multimodal-digital-mobility-services</t>
  </si>
  <si>
    <t>https://www.europarl.europa.eu/legislative-train/theme-a-europe-fit-for-the-digital-age/file-asbestos-in-buildings</t>
  </si>
  <si>
    <t>https://www.europarl.europa.eu/legislative-train/theme-a-europe-fit-for-the-digital-age/file-the-single-market-at-30</t>
  </si>
  <si>
    <t>https://www.europarl.europa.eu/legislative-train/theme-a-europe-fit-for-the-digital-age/file-metaverse</t>
  </si>
  <si>
    <t>https://www.europarl.europa.eu/legislative-train/theme-a-europe-fit-for-the-digital-age/file-new-radio-spectrum-policy-programme</t>
  </si>
  <si>
    <t>https://www.europarl.europa.eu/legislative-train/theme-a-europe-fit-for-the-digital-age/file-eu-regulatory-framework-for-hyperloop</t>
  </si>
  <si>
    <t>https://www.europarl.europa.eu/legislative-train/theme-a-europe-fit-for-the-digital-age/file-green-deal-industrial-plan-for-the-net-zero-age</t>
  </si>
  <si>
    <t>https://www.europarl.europa.eu/legislative-train/theme-a-europe-fit-for-the-digital-age/file-eu-space-law</t>
  </si>
  <si>
    <t>https://www.europarl.europa.eu/legislative-train/theme-a-europe-fit-for-the-digital-age/file-strategy-on-space-data-economy</t>
  </si>
  <si>
    <t>https://www.europarl.europa.eu/legislative-train/theme-a-europe-fit-for-the-digital-age/file-digital-education-action-plan</t>
  </si>
  <si>
    <t>https://www.europarl.europa.eu/legislative-train/theme-a-europe-fit-for-the-digital-age/file-new-open-finance-frameworkb</t>
  </si>
  <si>
    <t>https://www.europarl.europa.eu/legislative-train/theme-a-europe-fit-for-the-digital-age/file-supplementary-protection-certificates</t>
  </si>
  <si>
    <t>https://www.europarl.europa.eu/legislative-train/theme-a-europe-fit-for-the-digital-age/file-piracy-of-live-content</t>
  </si>
  <si>
    <t>https://www.europarl.europa.eu/legislative-train/theme-a-europe-fit-for-the-digital-age/file-ai-liability-directive</t>
  </si>
  <si>
    <t>https://www.europarl.europa.eu/legislative-train/theme-a-europe-fit-for-the-digital-age/file-late-payments-directive-revision</t>
  </si>
  <si>
    <t>https://www.europarl.europa.eu/legislative-train/theme-a-europe-fit-for-the-digital-age/file-digital-tools-and-processes-in-company-law</t>
  </si>
  <si>
    <t>https://www.europarl.europa.eu/legislative-train/theme-a-europe-fit-for-the-digital-age/file-patent-licensing-package-1</t>
  </si>
  <si>
    <t>https://www.europarl.europa.eu/legislative-train/theme-a-europe-fit-for-the-digital-age/file-patent-licensing-package-2-1</t>
  </si>
  <si>
    <t>https://www.europarl.europa.eu/legislative-train/theme-a-europe-fit-for-the-digital-age/file-compulsory-licensing-of-patents-for-crisis-management</t>
  </si>
  <si>
    <t>https://www.europarl.europa.eu/legislative-train/theme-a-europe-fit-for-the-digital-age/file-unitary-supplementary-certificate-for-medicinal-products</t>
  </si>
  <si>
    <t>https://www.europarl.europa.eu/legislative-train/theme-a-europe-fit-for-the-digital-age/file-supplementary-protection-certificates-for-medicinal-products</t>
  </si>
  <si>
    <t>https://www.europarl.europa.eu/legislative-train/theme-a-europe-fit-for-the-digital-age/file-jd-e-privacy-reform</t>
  </si>
  <si>
    <t>https://www.europarl.europa.eu/legislative-train/theme-a-europe-fit-for-the-digital-age/file-allocation-of-slots-at-eu-airports-common-rules-recast</t>
  </si>
  <si>
    <t>https://www.europarl.europa.eu/legislative-train/theme-a-europe-fit-for-the-digital-age/file-jd-common-rules-for-coach-and-bus-services</t>
  </si>
  <si>
    <t>https://www.europarl.europa.eu/legislative-train/theme-a-europe-fit-for-the-digital-age/file-discontinuing-seasonal-changes-of-time</t>
  </si>
  <si>
    <t>https://www.europarl.europa.eu/legislative-train/theme-a-europe-fit-for-the-digital-age/file-improving-working-conditions-of-platform-workers</t>
  </si>
  <si>
    <t>https://www.europarl.europa.eu/legislative-train/theme-a-europe-fit-for-the-digital-age/file-single-market-emergency-instrument</t>
  </si>
  <si>
    <t>https://www.europarl.europa.eu/legislative-train/theme-a-europe-fit-for-the-digital-age/file-european-cyber-resilience-act</t>
  </si>
  <si>
    <t>https://www.europarl.europa.eu/legislative-train/theme-a-europe-fit-for-the-digital-age/file-revision-of-the-design-directive-and-of-the-community-design-regulation</t>
  </si>
  <si>
    <t>https://www.europarl.europa.eu/legislative-train/theme-a-europe-fit-for-the-digital-age/file-new-product-liability-directive</t>
  </si>
  <si>
    <t>https://www.europarl.europa.eu/legislative-train/theme-a-europe-fit-for-the-digital-age/file-cyber-solidarity-act</t>
  </si>
  <si>
    <t>https://www.europarl.europa.eu/legislative-train/theme-a-europe-fit-for-the-digital-age/file-revision-of-the-design-directive-(recast)</t>
  </si>
  <si>
    <t>https://www.europarl.europa.eu/legislative-train/theme-a-europe-fit-for-the-digital-age/file-managed-security-services</t>
  </si>
  <si>
    <t>https://www.europarl.europa.eu/legislative-train/theme-a-europe-fit-for-the-digital-age/file-smei-package-regulation-on-emergency-procedures</t>
  </si>
  <si>
    <t>https://www.europarl.europa.eu/legislative-train/theme-a-europe-fit-for-the-digital-age/file-smei-package-directive-on-emergency-procedures</t>
  </si>
  <si>
    <t>https://www.europarl.europa.eu/legislative-train/theme-a-europe-fit-for-the-digital-age/file-jd-vehicles-hired-for-the-carriage-of-goods-by-road</t>
  </si>
  <si>
    <t>https://www.europarl.europa.eu/legislative-train/theme-a-europe-fit-for-the-digital-age/file-rail-passengers-rights-and-obligations-(recast)</t>
  </si>
  <si>
    <t>https://www.europarl.europa.eu/legislative-train/theme-a-europe-fit-for-the-digital-age/file-online-platforms-disinformation</t>
  </si>
  <si>
    <t>https://www.europarl.europa.eu/legislative-train/theme-a-europe-fit-for-the-digital-age/file-white-paper-artificial-intelligence-and-follow-up</t>
  </si>
  <si>
    <t>https://www.europarl.europa.eu/legislative-train/theme-a-europe-fit-for-the-digital-age/file-mff-cef-2021-2027</t>
  </si>
  <si>
    <t>https://www.europarl.europa.eu/legislative-train/theme-a-europe-fit-for-the-digital-age/file-mff-eu-space-programme</t>
  </si>
  <si>
    <t>https://www.europarl.europa.eu/legislative-train/theme-a-europe-fit-for-the-digital-age/file-mff-horizon-europe-fp</t>
  </si>
  <si>
    <t>https://www.europarl.europa.eu/legislative-train/theme-a-europe-fit-for-the-digital-age/file-mff-european-defence-fund</t>
  </si>
  <si>
    <t>https://www.europarl.europa.eu/legislative-train/theme-a-europe-fit-for-the-digital-age/file-mff-digital-europe-programme</t>
  </si>
  <si>
    <t>https://www.europarl.europa.eu/legislative-train/theme-a-europe-fit-for-the-digital-age/file-mff-euratom-research-programme</t>
  </si>
  <si>
    <t>https://www.europarl.europa.eu/legislative-train/theme-a-europe-fit-for-the-digital-age/file-mff-programme-for-single-market-and-competitiveness-of-enterprises</t>
  </si>
  <si>
    <t>https://www.europarl.europa.eu/legislative-train/theme-a-europe-fit-for-the-digital-age/file-mff-horizon-europe-sp</t>
  </si>
  <si>
    <t>https://www.europarl.europa.eu/legislative-train/theme-a-europe-fit-for-the-digital-age/file-european-cybersecurity-competence-centers</t>
  </si>
  <si>
    <t>https://www.europarl.europa.eu/legislative-train/theme-a-europe-fit-for-the-digital-age/file-roaming-regulation-review</t>
  </si>
  <si>
    <t>https://www.europarl.europa.eu/legislative-train/theme-a-europe-fit-for-the-digital-age/file-white-paper-instrument-on-foreign-subsidies</t>
  </si>
  <si>
    <t>https://www.europarl.europa.eu/legislative-train/theme-a-europe-fit-for-the-digital-age/file-common-chargers-for-mobile-phones</t>
  </si>
  <si>
    <t>https://www.europarl.europa.eu/legislative-train/theme-a-europe-fit-for-the-digital-age/file-review-of-the-nis-directive</t>
  </si>
  <si>
    <t>https://www.europarl.europa.eu/legislative-train/theme-a-europe-fit-for-the-digital-age/file-digital-services-act</t>
  </si>
  <si>
    <t>https://www.europarl.europa.eu/legislative-train/theme-a-europe-fit-for-the-digital-age/file-al-legislative-proposal-to-the-commission-on-the-right-to-disconnect</t>
  </si>
  <si>
    <t>https://www.europarl.europa.eu/legislative-train/theme-a-europe-fit-for-the-digital-age/file-eid</t>
  </si>
  <si>
    <t>https://www.europarl.europa.eu/legislative-train/theme-a-europe-fit-for-the-digital-age/file-data-act</t>
  </si>
  <si>
    <t>https://www.europarl.europa.eu/legislative-train/theme-a-europe-fit-for-the-digital-age/file-legislative-proposal-on-levelling-the-playing-field-for-foreign-subsidies</t>
  </si>
  <si>
    <t>https://www.europarl.europa.eu/legislative-train/theme-a-europe-fit-for-the-digital-age/file-digital-services-act-commercial-and-civil-law-rules</t>
  </si>
  <si>
    <t>https://www.europarl.europa.eu/legislative-train/theme-a-europe-fit-for-the-digital-age/file-ai-ethical-framework</t>
  </si>
  <si>
    <t>https://www.europarl.europa.eu/legislative-train/theme-a-europe-fit-for-the-digital-age/file-artificial-intelligence-civil-liability-regime</t>
  </si>
  <si>
    <t>https://www.europarl.europa.eu/legislative-train/theme-a-europe-fit-for-the-digital-age/file-digital-services-act-improving-the-functioning-of-the-single-market</t>
  </si>
  <si>
    <t>https://www.europarl.europa.eu/legislative-train/theme-a-europe-fit-for-the-digital-age/file-design-requirements-and-consumer-rights-for-electronics</t>
  </si>
  <si>
    <t>https://www.europarl.europa.eu/legislative-train/theme-a-europe-fit-for-the-digital-age/file-public-procurement</t>
  </si>
  <si>
    <t>https://www.europarl.europa.eu/legislative-train/theme-a-europe-fit-for-the-digital-age/file-review-of-the-database-directive</t>
  </si>
  <si>
    <t>https://www.europarl.europa.eu/legislative-train/theme-a-europe-fit-for-the-digital-age/file-revision-of-the-machinery-directive</t>
  </si>
  <si>
    <t>https://www.europarl.europa.eu/legislative-train/theme-a-europe-fit-for-the-digital-age/file-cross-sectoral-financial-services-act-1</t>
  </si>
  <si>
    <t>https://www.europarl.europa.eu/legislative-train/theme-a-europe-fit-for-the-digital-age/file-cross-sectoral-financial-services-act-2</t>
  </si>
  <si>
    <t>https://www.europarl.europa.eu/legislative-train/theme-a-europe-fit-for-the-digital-age/file-crypto-assets-1</t>
  </si>
  <si>
    <t>https://www.europarl.europa.eu/legislative-train/theme-a-europe-fit-for-the-digital-age/file-crypto-assets-2</t>
  </si>
  <si>
    <t>https://www.europarl.europa.eu/legislative-train/theme-a-europe-fit-for-the-digital-age/file-digital-markets-act</t>
  </si>
  <si>
    <t>https://www.europarl.europa.eu/legislative-train/theme-a-europe-fit-for-the-digital-age/file-data-governance-act</t>
  </si>
  <si>
    <t>https://www.europarl.europa.eu/legislative-train/theme-a-europe-fit-for-the-digital-age/file-regulation-on-artificial-intelligence</t>
  </si>
  <si>
    <t>https://www.europarl.europa.eu/legislative-train/theme-a-europe-fit-for-the-digital-age/file-distortive-foreign-subsidies</t>
  </si>
  <si>
    <t>https://www.europarl.europa.eu/legislative-train/theme-a-europe-fit-for-the-digital-age/file-sports-events-in-digital-environment</t>
  </si>
  <si>
    <t>https://www.europarl.europa.eu/legislative-train/theme-a-europe-fit-for-the-digital-age/file-building-an-eu-space-based-global-secure-communication-system</t>
  </si>
  <si>
    <t>https://www.europarl.europa.eu/legislative-train/theme-a-europe-fit-for-the-digital-age/file-european-chips-act-(semiconductors)</t>
  </si>
  <si>
    <t>https://www.europarl.europa.eu/legislative-train/theme-a-europe-fit-for-the-digital-age/file-eu-digital-interoperabilioty-strategy</t>
  </si>
  <si>
    <t>https://www.europarl.europa.eu/legislative-train/theme-a-europe-fit-for-the-digital-age/file-path-to-the-digital-decade</t>
  </si>
  <si>
    <t>https://www.europarl.europa.eu/legislative-train/theme-a-europe-fit-for-the-digital-age/file-proposal-for-cybersecurity-regulation</t>
  </si>
  <si>
    <t>https://www.europarl.europa.eu/legislative-train/theme-a-europe-fit-for-the-digital-age/file-declaration-on-digital-rights-and-principles</t>
  </si>
  <si>
    <t>https://www.europarl.europa.eu/legislative-train/theme-a-europe-fit-for-the-digital-age/file-better-internet-for-kids-(bik)</t>
  </si>
  <si>
    <t>https://www.europarl.europa.eu/legislative-train/theme-a-europe-fit-for-the-digital-age/file-european-defence-industry-reinforcement-through-common-procurement-act-(edirpa)</t>
  </si>
  <si>
    <t>https://www.europarl.europa.eu/legislative-train/theme-a-europe-fit-for-the-digital-age/file-european-critical-raw-material-act</t>
  </si>
  <si>
    <t>https://www.europarl.europa.eu/legislative-train/theme-a-europe-fit-for-the-digital-age/file-review-of-the-broadband-cost-reduction-directive</t>
  </si>
  <si>
    <t>https://www.europarl.europa.eu/legislative-train/theme-a-europe-fit-for-the-digital-age/file-short-term-accommodation-rental-services</t>
  </si>
  <si>
    <t>https://www.europarl.europa.eu/legislative-train/theme-a-europe-fit-for-the-digital-age/file-net-zero-industry-act</t>
  </si>
  <si>
    <t>https://www.europarl.europa.eu/legislative-train/theme-a-europe-fit-for-the-digital-age/file-digital-labelling-of-eu-fertilising-products</t>
  </si>
  <si>
    <t>https://www.europarl.europa.eu/legislative-train/theme-a-europe-fit-for-the-digital-age/file-act-in-support-of-ammunition-procurement-(asap)</t>
  </si>
  <si>
    <t>https://www.europarl.europa.eu/legislative-train/theme-a-europe-fit-for-the-digital-age/file-strategic-technologies-for-europe-platform-(‘step’)</t>
  </si>
  <si>
    <t>https://www.europarl.europa.eu/legislative-train/theme-a-europe-fit-for-the-digital-age/file-european-supercomputer-capacity-for-artificial-intelligence-start-ups</t>
  </si>
  <si>
    <t>https://www.europarl.europa.eu/legislative-train/theme-a-europe-fit-for-the-digital-age/file-market-surveillance-of-products</t>
  </si>
  <si>
    <t>https://www.europarl.europa.eu/legislative-train/theme-a-europe-fit-for-the-digital-age/file-services-e-card</t>
  </si>
  <si>
    <t>https://www.europarl.europa.eu/legislative-train/theme-a-europe-fit-for-the-digital-age/file-smit</t>
  </si>
  <si>
    <t>https://www.europarl.europa.eu/legislative-train/theme-a-europe-fit-for-the-digital-age/file-services-notification-procedure</t>
  </si>
  <si>
    <t>https://www.europarl.europa.eu/legislative-train/theme-a-europe-fit-for-the-digital-age/file-type-approval-of-motor-vehicles-conformity-factors-for-nox-emissions</t>
  </si>
  <si>
    <t>Start</t>
  </si>
  <si>
    <t># New initiatives</t>
  </si>
  <si>
    <t># Updated initiatives</t>
  </si>
  <si>
    <t>Updated initiatives</t>
  </si>
  <si>
    <t># Updated columns</t>
  </si>
  <si>
    <t>Updated columns</t>
  </si>
  <si>
    <t>Runtime</t>
  </si>
  <si>
    <t>10/19/2024, 16:45:59</t>
  </si>
  <si>
    <t>0 minutes:51 seconds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</si>
</sst>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15">
    <fill>
      <patternFill patternType="none"/>
    </fill>
    <fill>
      <patternFill patternType="gray125"/>
    </fill>
    <fill>
      <patternFill patternType="solid">
        <fgColor rgb="FFB3DEFF"/>
        <bgColor indexed="64"/>
      </patternFill>
    </fill>
    <fill>
      <patternFill patternType="solid">
        <fgColor rgb="FFFFFFFF"/>
        <bgColor indexed="64"/>
      </patternFill>
    </fill>
    <fill>
      <patternFill patternType="solid">
        <fgColor rgb="FF0171C0"/>
        <bgColor indexed="64"/>
      </patternFill>
    </fill>
    <fill>
      <patternFill patternType="solid">
        <fgColor rgb="FF00B050"/>
        <bgColor indexed="64"/>
      </patternFill>
    </fill>
    <fill>
      <patternFill patternType="solid">
        <fgColor rgb="FFE1FFEF"/>
        <bgColor indexed="64"/>
      </patternFill>
    </fill>
    <fill>
      <patternFill patternType="solid">
        <fgColor rgb="FFFFC000"/>
        <bgColor indexed="64"/>
      </patternFill>
    </fill>
    <fill>
      <patternFill patternType="solid">
        <fgColor rgb="FFFFF2CC"/>
        <bgColor indexed="64"/>
      </patternFill>
    </fill>
    <fill>
      <patternFill patternType="solid">
        <fgColor rgb="FFED7D31"/>
        <bgColor indexed="64"/>
      </patternFill>
    </fill>
    <fill>
      <patternFill patternType="solid">
        <fgColor rgb="FFF8CEB2"/>
        <bgColor indexed="64"/>
      </patternFill>
    </fill>
    <fill>
      <patternFill patternType="solid">
        <fgColor rgb="FF00B0F0"/>
        <bgColor indexed="64"/>
      </patternFill>
    </fill>
    <fill>
      <patternFill patternType="solid">
        <fgColor rgb="FFB7ECFF"/>
        <bgColor indexed="64"/>
      </patternFill>
    </fill>
    <fill>
      <patternFill patternType="solid">
        <fgColor rgb="FFFF0000"/>
        <bgColor indexed="64"/>
      </patternFill>
    </fill>
    <fill>
      <patternFill patternType="solid">
        <fgColor rgb="FFFFCC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0" fillId="2" borderId="0" xfId="0" applyFill="1"/>
    <xf numFmtId="0" fontId="1" fillId="0" borderId="1" xfId="0" applyFont="1" applyBorder="1" applyAlignment="1">
      <alignment horizontal="center" vertical="top"/>
    </xf>
    <xf numFmtId="0" fontId="0" fillId="3" borderId="0" xfId="0" applyFill="1"/>
    <xf numFmtId="0" fontId="0" fillId="4" borderId="0" xfId="0" applyFill="1"/>
    <xf numFmtId="0" fontId="2" fillId="0" borderId="0" xfId="1" applyAlignment="1" applyProtection="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uroparl.europa.eu/legislative-train/theme-a-europe-fit-for-the-digital-age/file-5g-action-plan" TargetMode="External"/><Relationship Id="rId2" Type="http://schemas.openxmlformats.org/officeDocument/2006/relationships/hyperlink" Target="https://www.europarl.europa.eu/legislative-train/theme-a-europe-fit-for-the-digital-age/file-cyber-security-package" TargetMode="External"/><Relationship Id="rId3" Type="http://schemas.openxmlformats.org/officeDocument/2006/relationships/hyperlink" Target="https://www.europarl.europa.eu/legislative-train/theme-a-europe-fit-for-the-digital-age/file-airport-charges" TargetMode="External"/><Relationship Id="rId4" Type="http://schemas.openxmlformats.org/officeDocument/2006/relationships/hyperlink" Target="https://www.europarl.europa.eu/legislative-train/theme-a-europe-fit-for-the-digital-age/file-digital-age-strategy" TargetMode="External"/><Relationship Id="rId5" Type="http://schemas.openxmlformats.org/officeDocument/2006/relationships/hyperlink" Target="https://www.europarl.europa.eu/legislative-train/theme-a-europe-fit-for-the-digital-age/file-european-research-area" TargetMode="External"/><Relationship Id="rId6" Type="http://schemas.openxmlformats.org/officeDocument/2006/relationships/hyperlink" Target="https://www.europarl.europa.eu/legislative-train/theme-a-europe-fit-for-the-digital-age/file-horizon-europe-missions" TargetMode="External"/><Relationship Id="rId7" Type="http://schemas.openxmlformats.org/officeDocument/2006/relationships/hyperlink" Target="https://www.europarl.europa.eu/legislative-train/theme-a-europe-fit-for-the-digital-age/file-air-services" TargetMode="External"/><Relationship Id="rId8" Type="http://schemas.openxmlformats.org/officeDocument/2006/relationships/hyperlink" Target="https://www.europarl.europa.eu/legislative-train/theme-a-europe-fit-for-the-digital-age/file-industrial-strategy" TargetMode="External"/><Relationship Id="rId9" Type="http://schemas.openxmlformats.org/officeDocument/2006/relationships/hyperlink" Target="https://www.europarl.europa.eu/legislative-train/theme-a-europe-fit-for-the-digital-age/file-european-data-strategy" TargetMode="External"/><Relationship Id="rId10" Type="http://schemas.openxmlformats.org/officeDocument/2006/relationships/hyperlink" Target="https://www.europarl.europa.eu/legislative-train/theme-a-europe-fit-for-the-digital-age/file-fintech-action-plan" TargetMode="External"/><Relationship Id="rId11" Type="http://schemas.openxmlformats.org/officeDocument/2006/relationships/hyperlink" Target="https://www.europarl.europa.eu/legislative-train/theme-a-europe-fit-for-the-digital-age/file-single-market-enforcement-action-plan" TargetMode="External"/><Relationship Id="rId12" Type="http://schemas.openxmlformats.org/officeDocument/2006/relationships/hyperlink" Target="https://www.europarl.europa.eu/legislative-train/theme-a-europe-fit-for-the-digital-age/file-single-market-barriers-report" TargetMode="External"/><Relationship Id="rId13" Type="http://schemas.openxmlformats.org/officeDocument/2006/relationships/hyperlink" Target="https://www.europarl.europa.eu/legislative-train/theme-a-europe-fit-for-the-digital-age/file-sme-strategy" TargetMode="External"/><Relationship Id="rId14" Type="http://schemas.openxmlformats.org/officeDocument/2006/relationships/hyperlink" Target="https://www.europarl.europa.eu/legislative-train/theme-a-europe-fit-for-the-digital-age/file-synergies-between-civil-defence-and-space-industries" TargetMode="External"/><Relationship Id="rId15" Type="http://schemas.openxmlformats.org/officeDocument/2006/relationships/hyperlink" Target="https://www.europarl.europa.eu/legislative-train/theme-a-europe-fit-for-the-digital-age/file-europe-s-digital-decade-2030-digital-targets" TargetMode="External"/><Relationship Id="rId16" Type="http://schemas.openxmlformats.org/officeDocument/2006/relationships/hyperlink" Target="https://www.europarl.europa.eu/legislative-train/theme-a-europe-fit-for-the-digital-age/file-digital-levy" TargetMode="External"/><Relationship Id="rId17" Type="http://schemas.openxmlformats.org/officeDocument/2006/relationships/hyperlink" Target="https://www.europarl.europa.eu/legislative-train/theme-a-europe-fit-for-the-digital-age/file-review-of-competition-policy" TargetMode="External"/><Relationship Id="rId18" Type="http://schemas.openxmlformats.org/officeDocument/2006/relationships/hyperlink" Target="https://www.europarl.europa.eu/legislative-train/theme-a-europe-fit-for-the-digital-age/file-computerised-reservation-systems" TargetMode="External"/><Relationship Id="rId19" Type="http://schemas.openxmlformats.org/officeDocument/2006/relationships/hyperlink" Target="https://www.europarl.europa.eu/legislative-train/theme-a-europe-fit-for-the-digital-age/file-retail-digital-payments" TargetMode="External"/><Relationship Id="rId20" Type="http://schemas.openxmlformats.org/officeDocument/2006/relationships/hyperlink" Target="https://www.europarl.europa.eu/legislative-train/theme-a-europe-fit-for-the-digital-age/file-multimodal-digital-mobility-services" TargetMode="External"/><Relationship Id="rId21" Type="http://schemas.openxmlformats.org/officeDocument/2006/relationships/hyperlink" Target="https://www.europarl.europa.eu/legislative-train/theme-a-europe-fit-for-the-digital-age/file-asbestos-in-buildings" TargetMode="External"/><Relationship Id="rId22" Type="http://schemas.openxmlformats.org/officeDocument/2006/relationships/hyperlink" Target="https://www.europarl.europa.eu/legislative-train/theme-a-europe-fit-for-the-digital-age/file-the-single-market-at-30" TargetMode="External"/><Relationship Id="rId23" Type="http://schemas.openxmlformats.org/officeDocument/2006/relationships/hyperlink" Target="https://www.europarl.europa.eu/legislative-train/theme-a-europe-fit-for-the-digital-age/file-metaverse" TargetMode="External"/><Relationship Id="rId24" Type="http://schemas.openxmlformats.org/officeDocument/2006/relationships/hyperlink" Target="https://www.europarl.europa.eu/legislative-train/theme-a-europe-fit-for-the-digital-age/file-new-radio-spectrum-policy-programme" TargetMode="External"/><Relationship Id="rId25" Type="http://schemas.openxmlformats.org/officeDocument/2006/relationships/hyperlink" Target="https://www.europarl.europa.eu/legislative-train/theme-a-europe-fit-for-the-digital-age/file-eu-regulatory-framework-for-hyperloop" TargetMode="External"/><Relationship Id="rId26" Type="http://schemas.openxmlformats.org/officeDocument/2006/relationships/hyperlink" Target="https://www.europarl.europa.eu/legislative-train/theme-a-europe-fit-for-the-digital-age/file-green-deal-industrial-plan-for-the-net-zero-age" TargetMode="External"/><Relationship Id="rId27" Type="http://schemas.openxmlformats.org/officeDocument/2006/relationships/hyperlink" Target="https://www.europarl.europa.eu/legislative-train/theme-a-europe-fit-for-the-digital-age/file-eu-space-law" TargetMode="External"/><Relationship Id="rId28" Type="http://schemas.openxmlformats.org/officeDocument/2006/relationships/hyperlink" Target="https://www.europarl.europa.eu/legislative-train/theme-a-europe-fit-for-the-digital-age/file-strategy-on-space-data-economy" TargetMode="External"/><Relationship Id="rId29" Type="http://schemas.openxmlformats.org/officeDocument/2006/relationships/hyperlink" Target="https://www.europarl.europa.eu/legislative-train/theme-a-europe-fit-for-the-digital-age/file-digital-education-action-plan" TargetMode="External"/><Relationship Id="rId30" Type="http://schemas.openxmlformats.org/officeDocument/2006/relationships/hyperlink" Target="https://www.europarl.europa.eu/legislative-train/theme-a-europe-fit-for-the-digital-age/file-new-open-finance-frameworkb" TargetMode="External"/><Relationship Id="rId31" Type="http://schemas.openxmlformats.org/officeDocument/2006/relationships/hyperlink" Target="https://www.europarl.europa.eu/legislative-train/theme-a-europe-fit-for-the-digital-age/file-supplementary-protection-certificates" TargetMode="External"/><Relationship Id="rId32" Type="http://schemas.openxmlformats.org/officeDocument/2006/relationships/hyperlink" Target="https://www.europarl.europa.eu/legislative-train/theme-a-europe-fit-for-the-digital-age/file-piracy-of-live-content" TargetMode="External"/><Relationship Id="rId33" Type="http://schemas.openxmlformats.org/officeDocument/2006/relationships/hyperlink" Target="https://www.europarl.europa.eu/legislative-train/theme-a-europe-fit-for-the-digital-age/file-ai-liability-directive" TargetMode="External"/><Relationship Id="rId34" Type="http://schemas.openxmlformats.org/officeDocument/2006/relationships/hyperlink" Target="https://www.europarl.europa.eu/legislative-train/theme-a-europe-fit-for-the-digital-age/file-late-payments-directive-revision" TargetMode="External"/><Relationship Id="rId35" Type="http://schemas.openxmlformats.org/officeDocument/2006/relationships/hyperlink" Target="https://www.europarl.europa.eu/legislative-train/theme-a-europe-fit-for-the-digital-age/file-digital-tools-and-processes-in-company-law" TargetMode="External"/><Relationship Id="rId36" Type="http://schemas.openxmlformats.org/officeDocument/2006/relationships/hyperlink" Target="https://www.europarl.europa.eu/legislative-train/theme-a-europe-fit-for-the-digital-age/file-patent-licensing-package-1" TargetMode="External"/><Relationship Id="rId37" Type="http://schemas.openxmlformats.org/officeDocument/2006/relationships/hyperlink" Target="https://www.europarl.europa.eu/legislative-train/theme-a-europe-fit-for-the-digital-age/file-patent-licensing-package-2-1" TargetMode="External"/><Relationship Id="rId38" Type="http://schemas.openxmlformats.org/officeDocument/2006/relationships/hyperlink" Target="https://www.europarl.europa.eu/legislative-train/theme-a-europe-fit-for-the-digital-age/file-compulsory-licensing-of-patents-for-crisis-management" TargetMode="External"/><Relationship Id="rId39" Type="http://schemas.openxmlformats.org/officeDocument/2006/relationships/hyperlink" Target="https://www.europarl.europa.eu/legislative-train/theme-a-europe-fit-for-the-digital-age/file-unitary-supplementary-certificate-for-medicinal-products" TargetMode="External"/><Relationship Id="rId40" Type="http://schemas.openxmlformats.org/officeDocument/2006/relationships/hyperlink" Target="https://www.europarl.europa.eu/legislative-train/theme-a-europe-fit-for-the-digital-age/file-supplementary-protection-certificates-for-medicinal-products" TargetMode="External"/><Relationship Id="rId41" Type="http://schemas.openxmlformats.org/officeDocument/2006/relationships/hyperlink" Target="https://www.europarl.europa.eu/legislative-train/theme-a-europe-fit-for-the-digital-age/file-jd-e-privacy-reform" TargetMode="External"/><Relationship Id="rId42" Type="http://schemas.openxmlformats.org/officeDocument/2006/relationships/hyperlink" Target="https://www.europarl.europa.eu/legislative-train/theme-a-europe-fit-for-the-digital-age/file-allocation-of-slots-at-eu-airports-common-rules-recast" TargetMode="External"/><Relationship Id="rId43" Type="http://schemas.openxmlformats.org/officeDocument/2006/relationships/hyperlink" Target="https://www.europarl.europa.eu/legislative-train/theme-a-europe-fit-for-the-digital-age/file-jd-common-rules-for-coach-and-bus-services" TargetMode="External"/><Relationship Id="rId44" Type="http://schemas.openxmlformats.org/officeDocument/2006/relationships/hyperlink" Target="https://www.europarl.europa.eu/legislative-train/theme-a-europe-fit-for-the-digital-age/file-discontinuing-seasonal-changes-of-time" TargetMode="External"/><Relationship Id="rId45" Type="http://schemas.openxmlformats.org/officeDocument/2006/relationships/hyperlink" Target="https://www.europarl.europa.eu/legislative-train/theme-a-europe-fit-for-the-digital-age/file-improving-working-conditions-of-platform-workers" TargetMode="External"/><Relationship Id="rId46" Type="http://schemas.openxmlformats.org/officeDocument/2006/relationships/hyperlink" Target="https://www.europarl.europa.eu/legislative-train/theme-a-europe-fit-for-the-digital-age/file-single-market-emergency-instrument" TargetMode="External"/><Relationship Id="rId47" Type="http://schemas.openxmlformats.org/officeDocument/2006/relationships/hyperlink" Target="https://www.europarl.europa.eu/legislative-train/theme-a-europe-fit-for-the-digital-age/file-european-cyber-resilience-act" TargetMode="External"/><Relationship Id="rId48" Type="http://schemas.openxmlformats.org/officeDocument/2006/relationships/hyperlink" Target="https://www.europarl.europa.eu/legislative-train/theme-a-europe-fit-for-the-digital-age/file-revision-of-the-design-directive-and-of-the-community-design-regulation" TargetMode="External"/><Relationship Id="rId49" Type="http://schemas.openxmlformats.org/officeDocument/2006/relationships/hyperlink" Target="https://www.europarl.europa.eu/legislative-train/theme-a-europe-fit-for-the-digital-age/file-new-product-liability-directive" TargetMode="External"/><Relationship Id="rId50" Type="http://schemas.openxmlformats.org/officeDocument/2006/relationships/hyperlink" Target="https://www.europarl.europa.eu/legislative-train/theme-a-europe-fit-for-the-digital-age/file-cyber-solidarity-act" TargetMode="External"/><Relationship Id="rId51" Type="http://schemas.openxmlformats.org/officeDocument/2006/relationships/hyperlink" Target="https://www.europarl.europa.eu/legislative-train/theme-a-europe-fit-for-the-digital-age/file-revision-of-the-design-directive-(recast)" TargetMode="External"/><Relationship Id="rId52" Type="http://schemas.openxmlformats.org/officeDocument/2006/relationships/hyperlink" Target="https://www.europarl.europa.eu/legislative-train/theme-a-europe-fit-for-the-digital-age/file-managed-security-services" TargetMode="External"/><Relationship Id="rId53" Type="http://schemas.openxmlformats.org/officeDocument/2006/relationships/hyperlink" Target="https://www.europarl.europa.eu/legislative-train/theme-a-europe-fit-for-the-digital-age/file-smei-package-regulation-on-emergency-procedures" TargetMode="External"/><Relationship Id="rId54" Type="http://schemas.openxmlformats.org/officeDocument/2006/relationships/hyperlink" Target="https://www.europarl.europa.eu/legislative-train/theme-a-europe-fit-for-the-digital-age/file-smei-package-directive-on-emergency-procedures" TargetMode="External"/><Relationship Id="rId55" Type="http://schemas.openxmlformats.org/officeDocument/2006/relationships/hyperlink" Target="https://www.europarl.europa.eu/legislative-train/theme-a-europe-fit-for-the-digital-age/file-jd-vehicles-hired-for-the-carriage-of-goods-by-road" TargetMode="External"/><Relationship Id="rId56" Type="http://schemas.openxmlformats.org/officeDocument/2006/relationships/hyperlink" Target="https://www.europarl.europa.eu/legislative-train/theme-a-europe-fit-for-the-digital-age/file-rail-passengers-rights-and-obligations-(recast)" TargetMode="External"/><Relationship Id="rId57" Type="http://schemas.openxmlformats.org/officeDocument/2006/relationships/hyperlink" Target="https://www.europarl.europa.eu/legislative-train/theme-a-europe-fit-for-the-digital-age/file-online-platforms-disinformation" TargetMode="External"/><Relationship Id="rId58" Type="http://schemas.openxmlformats.org/officeDocument/2006/relationships/hyperlink" Target="https://www.europarl.europa.eu/legislative-train/theme-a-europe-fit-for-the-digital-age/file-white-paper-artificial-intelligence-and-follow-up" TargetMode="External"/><Relationship Id="rId59" Type="http://schemas.openxmlformats.org/officeDocument/2006/relationships/hyperlink" Target="https://www.europarl.europa.eu/legislative-train/theme-a-europe-fit-for-the-digital-age/file-mff-cef-2021-2027" TargetMode="External"/><Relationship Id="rId60" Type="http://schemas.openxmlformats.org/officeDocument/2006/relationships/hyperlink" Target="https://www.europarl.europa.eu/legislative-train/theme-a-europe-fit-for-the-digital-age/file-mff-eu-space-programme" TargetMode="External"/><Relationship Id="rId61" Type="http://schemas.openxmlformats.org/officeDocument/2006/relationships/hyperlink" Target="https://www.europarl.europa.eu/legislative-train/theme-a-europe-fit-for-the-digital-age/file-mff-horizon-europe-fp" TargetMode="External"/><Relationship Id="rId62" Type="http://schemas.openxmlformats.org/officeDocument/2006/relationships/hyperlink" Target="https://www.europarl.europa.eu/legislative-train/theme-a-europe-fit-for-the-digital-age/file-mff-european-defence-fund" TargetMode="External"/><Relationship Id="rId63" Type="http://schemas.openxmlformats.org/officeDocument/2006/relationships/hyperlink" Target="https://www.europarl.europa.eu/legislative-train/theme-a-europe-fit-for-the-digital-age/file-mff-digital-europe-programme" TargetMode="External"/><Relationship Id="rId64" Type="http://schemas.openxmlformats.org/officeDocument/2006/relationships/hyperlink" Target="https://www.europarl.europa.eu/legislative-train/theme-a-europe-fit-for-the-digital-age/file-mff-euratom-research-programme" TargetMode="External"/><Relationship Id="rId65" Type="http://schemas.openxmlformats.org/officeDocument/2006/relationships/hyperlink" Target="https://www.europarl.europa.eu/legislative-train/theme-a-europe-fit-for-the-digital-age/file-mff-programme-for-single-market-and-competitiveness-of-enterprises" TargetMode="External"/><Relationship Id="rId66" Type="http://schemas.openxmlformats.org/officeDocument/2006/relationships/hyperlink" Target="https://www.europarl.europa.eu/legislative-train/theme-a-europe-fit-for-the-digital-age/file-mff-horizon-europe-sp" TargetMode="External"/><Relationship Id="rId67" Type="http://schemas.openxmlformats.org/officeDocument/2006/relationships/hyperlink" Target="https://www.europarl.europa.eu/legislative-train/theme-a-europe-fit-for-the-digital-age/file-european-cybersecurity-competence-centers" TargetMode="External"/><Relationship Id="rId68" Type="http://schemas.openxmlformats.org/officeDocument/2006/relationships/hyperlink" Target="https://www.europarl.europa.eu/legislative-train/theme-a-europe-fit-for-the-digital-age/file-roaming-regulation-review" TargetMode="External"/><Relationship Id="rId69" Type="http://schemas.openxmlformats.org/officeDocument/2006/relationships/hyperlink" Target="https://www.europarl.europa.eu/legislative-train/theme-a-europe-fit-for-the-digital-age/file-white-paper-instrument-on-foreign-subsidies" TargetMode="External"/><Relationship Id="rId70" Type="http://schemas.openxmlformats.org/officeDocument/2006/relationships/hyperlink" Target="https://www.europarl.europa.eu/legislative-train/theme-a-europe-fit-for-the-digital-age/file-common-chargers-for-mobile-phones" TargetMode="External"/><Relationship Id="rId71" Type="http://schemas.openxmlformats.org/officeDocument/2006/relationships/hyperlink" Target="https://www.europarl.europa.eu/legislative-train/theme-a-europe-fit-for-the-digital-age/file-review-of-the-nis-directive" TargetMode="External"/><Relationship Id="rId72" Type="http://schemas.openxmlformats.org/officeDocument/2006/relationships/hyperlink" Target="https://www.europarl.europa.eu/legislative-train/theme-a-europe-fit-for-the-digital-age/file-digital-services-act" TargetMode="External"/><Relationship Id="rId73" Type="http://schemas.openxmlformats.org/officeDocument/2006/relationships/hyperlink" Target="https://www.europarl.europa.eu/legislative-train/theme-a-europe-fit-for-the-digital-age/file-al-legislative-proposal-to-the-commission-on-the-right-to-disconnect" TargetMode="External"/><Relationship Id="rId74" Type="http://schemas.openxmlformats.org/officeDocument/2006/relationships/hyperlink" Target="https://www.europarl.europa.eu/legislative-train/theme-a-europe-fit-for-the-digital-age/file-eid" TargetMode="External"/><Relationship Id="rId75" Type="http://schemas.openxmlformats.org/officeDocument/2006/relationships/hyperlink" Target="https://www.europarl.europa.eu/legislative-train/theme-a-europe-fit-for-the-digital-age/file-data-act" TargetMode="External"/><Relationship Id="rId76" Type="http://schemas.openxmlformats.org/officeDocument/2006/relationships/hyperlink" Target="https://www.europarl.europa.eu/legislative-train/theme-a-europe-fit-for-the-digital-age/file-legislative-proposal-on-levelling-the-playing-field-for-foreign-subsidies" TargetMode="External"/><Relationship Id="rId77" Type="http://schemas.openxmlformats.org/officeDocument/2006/relationships/hyperlink" Target="https://www.europarl.europa.eu/legislative-train/theme-a-europe-fit-for-the-digital-age/file-digital-services-act-commercial-and-civil-law-rules" TargetMode="External"/><Relationship Id="rId78" Type="http://schemas.openxmlformats.org/officeDocument/2006/relationships/hyperlink" Target="https://www.europarl.europa.eu/legislative-train/theme-a-europe-fit-for-the-digital-age/file-ai-ethical-framework" TargetMode="External"/><Relationship Id="rId79" Type="http://schemas.openxmlformats.org/officeDocument/2006/relationships/hyperlink" Target="https://www.europarl.europa.eu/legislative-train/theme-a-europe-fit-for-the-digital-age/file-artificial-intelligence-civil-liability-regime" TargetMode="External"/><Relationship Id="rId80" Type="http://schemas.openxmlformats.org/officeDocument/2006/relationships/hyperlink" Target="https://www.europarl.europa.eu/legislative-train/theme-a-europe-fit-for-the-digital-age/file-digital-services-act-improving-the-functioning-of-the-single-market" TargetMode="External"/><Relationship Id="rId81" Type="http://schemas.openxmlformats.org/officeDocument/2006/relationships/hyperlink" Target="https://www.europarl.europa.eu/legislative-train/theme-a-europe-fit-for-the-digital-age/file-design-requirements-and-consumer-rights-for-electronics" TargetMode="External"/><Relationship Id="rId82" Type="http://schemas.openxmlformats.org/officeDocument/2006/relationships/hyperlink" Target="https://www.europarl.europa.eu/legislative-train/theme-a-europe-fit-for-the-digital-age/file-public-procurement" TargetMode="External"/><Relationship Id="rId83" Type="http://schemas.openxmlformats.org/officeDocument/2006/relationships/hyperlink" Target="https://www.europarl.europa.eu/legislative-train/theme-a-europe-fit-for-the-digital-age/file-review-of-the-database-directive" TargetMode="External"/><Relationship Id="rId84" Type="http://schemas.openxmlformats.org/officeDocument/2006/relationships/hyperlink" Target="https://www.europarl.europa.eu/legislative-train/theme-a-europe-fit-for-the-digital-age/file-revision-of-the-machinery-directive" TargetMode="External"/><Relationship Id="rId85" Type="http://schemas.openxmlformats.org/officeDocument/2006/relationships/hyperlink" Target="https://www.europarl.europa.eu/legislative-train/theme-a-europe-fit-for-the-digital-age/file-cross-sectoral-financial-services-act-1" TargetMode="External"/><Relationship Id="rId86" Type="http://schemas.openxmlformats.org/officeDocument/2006/relationships/hyperlink" Target="https://www.europarl.europa.eu/legislative-train/theme-a-europe-fit-for-the-digital-age/file-cross-sectoral-financial-services-act-2" TargetMode="External"/><Relationship Id="rId87" Type="http://schemas.openxmlformats.org/officeDocument/2006/relationships/hyperlink" Target="https://www.europarl.europa.eu/legislative-train/theme-a-europe-fit-for-the-digital-age/file-crypto-assets-1" TargetMode="External"/><Relationship Id="rId88" Type="http://schemas.openxmlformats.org/officeDocument/2006/relationships/hyperlink" Target="https://www.europarl.europa.eu/legislative-train/theme-a-europe-fit-for-the-digital-age/file-crypto-assets-2" TargetMode="External"/><Relationship Id="rId89" Type="http://schemas.openxmlformats.org/officeDocument/2006/relationships/hyperlink" Target="https://www.europarl.europa.eu/legislative-train/theme-a-europe-fit-for-the-digital-age/file-digital-markets-act" TargetMode="External"/><Relationship Id="rId90" Type="http://schemas.openxmlformats.org/officeDocument/2006/relationships/hyperlink" Target="https://www.europarl.europa.eu/legislative-train/theme-a-europe-fit-for-the-digital-age/file-data-governance-act" TargetMode="External"/><Relationship Id="rId91" Type="http://schemas.openxmlformats.org/officeDocument/2006/relationships/hyperlink" Target="https://www.europarl.europa.eu/legislative-train/theme-a-europe-fit-for-the-digital-age/file-regulation-on-artificial-intelligence" TargetMode="External"/><Relationship Id="rId92" Type="http://schemas.openxmlformats.org/officeDocument/2006/relationships/hyperlink" Target="https://www.europarl.europa.eu/legislative-train/theme-a-europe-fit-for-the-digital-age/file-distortive-foreign-subsidies" TargetMode="External"/><Relationship Id="rId93" Type="http://schemas.openxmlformats.org/officeDocument/2006/relationships/hyperlink" Target="https://www.europarl.europa.eu/legislative-train/theme-a-europe-fit-for-the-digital-age/file-sports-events-in-digital-environment" TargetMode="External"/><Relationship Id="rId94" Type="http://schemas.openxmlformats.org/officeDocument/2006/relationships/hyperlink" Target="https://www.europarl.europa.eu/legislative-train/theme-a-europe-fit-for-the-digital-age/file-building-an-eu-space-based-global-secure-communication-system" TargetMode="External"/><Relationship Id="rId95" Type="http://schemas.openxmlformats.org/officeDocument/2006/relationships/hyperlink" Target="https://www.europarl.europa.eu/legislative-train/theme-a-europe-fit-for-the-digital-age/file-european-chips-act-(semiconductors)" TargetMode="External"/><Relationship Id="rId96" Type="http://schemas.openxmlformats.org/officeDocument/2006/relationships/hyperlink" Target="https://www.europarl.europa.eu/legislative-train/theme-a-europe-fit-for-the-digital-age/file-eu-digital-interoperabilioty-strategy" TargetMode="External"/><Relationship Id="rId97" Type="http://schemas.openxmlformats.org/officeDocument/2006/relationships/hyperlink" Target="https://www.europarl.europa.eu/legislative-train/theme-a-europe-fit-for-the-digital-age/file-path-to-the-digital-decade" TargetMode="External"/><Relationship Id="rId98" Type="http://schemas.openxmlformats.org/officeDocument/2006/relationships/hyperlink" Target="https://www.europarl.europa.eu/legislative-train/theme-a-europe-fit-for-the-digital-age/file-proposal-for-cybersecurity-regulation" TargetMode="External"/><Relationship Id="rId99" Type="http://schemas.openxmlformats.org/officeDocument/2006/relationships/hyperlink" Target="https://www.europarl.europa.eu/legislative-train/theme-a-europe-fit-for-the-digital-age/file-declaration-on-digital-rights-and-principles" TargetMode="External"/><Relationship Id="rId100" Type="http://schemas.openxmlformats.org/officeDocument/2006/relationships/hyperlink" Target="https://www.europarl.europa.eu/legislative-train/theme-a-europe-fit-for-the-digital-age/file-better-internet-for-kids-(bik)" TargetMode="External"/><Relationship Id="rId101" Type="http://schemas.openxmlformats.org/officeDocument/2006/relationships/hyperlink" Target="https://www.europarl.europa.eu/legislative-train/theme-a-europe-fit-for-the-digital-age/file-european-defence-industry-reinforcement-through-common-procurement-act-(edirpa)" TargetMode="External"/><Relationship Id="rId102" Type="http://schemas.openxmlformats.org/officeDocument/2006/relationships/hyperlink" Target="https://www.europarl.europa.eu/legislative-train/theme-a-europe-fit-for-the-digital-age/file-european-critical-raw-material-act" TargetMode="External"/><Relationship Id="rId103" Type="http://schemas.openxmlformats.org/officeDocument/2006/relationships/hyperlink" Target="https://www.europarl.europa.eu/legislative-train/theme-a-europe-fit-for-the-digital-age/file-review-of-the-broadband-cost-reduction-directive" TargetMode="External"/><Relationship Id="rId104" Type="http://schemas.openxmlformats.org/officeDocument/2006/relationships/hyperlink" Target="https://www.europarl.europa.eu/legislative-train/theme-a-europe-fit-for-the-digital-age/file-short-term-accommodation-rental-services" TargetMode="External"/><Relationship Id="rId105" Type="http://schemas.openxmlformats.org/officeDocument/2006/relationships/hyperlink" Target="https://www.europarl.europa.eu/legislative-train/theme-a-europe-fit-for-the-digital-age/file-net-zero-industry-act" TargetMode="External"/><Relationship Id="rId106" Type="http://schemas.openxmlformats.org/officeDocument/2006/relationships/hyperlink" Target="https://www.europarl.europa.eu/legislative-train/theme-a-europe-fit-for-the-digital-age/file-digital-labelling-of-eu-fertilising-products" TargetMode="External"/><Relationship Id="rId107" Type="http://schemas.openxmlformats.org/officeDocument/2006/relationships/hyperlink" Target="https://www.europarl.europa.eu/legislative-train/theme-a-europe-fit-for-the-digital-age/file-act-in-support-of-ammunition-procurement-(asap)" TargetMode="External"/><Relationship Id="rId108" Type="http://schemas.openxmlformats.org/officeDocument/2006/relationships/hyperlink" Target="https://www.europarl.europa.eu/legislative-train/theme-a-europe-fit-for-the-digital-age/file-strategic-technologies-for-europe-platform-(&#8216;step&#8217;)" TargetMode="External"/><Relationship Id="rId109" Type="http://schemas.openxmlformats.org/officeDocument/2006/relationships/hyperlink" Target="https://www.europarl.europa.eu/legislative-train/theme-a-europe-fit-for-the-digital-age/file-european-supercomputer-capacity-for-artificial-intelligence-start-ups" TargetMode="External"/><Relationship Id="rId110" Type="http://schemas.openxmlformats.org/officeDocument/2006/relationships/hyperlink" Target="https://www.europarl.europa.eu/legislative-train/theme-a-europe-fit-for-the-digital-age/file-market-surveillance-of-products" TargetMode="External"/><Relationship Id="rId111" Type="http://schemas.openxmlformats.org/officeDocument/2006/relationships/hyperlink" Target="https://www.europarl.europa.eu/legislative-train/theme-a-europe-fit-for-the-digital-age/file-services-e-card" TargetMode="External"/><Relationship Id="rId112" Type="http://schemas.openxmlformats.org/officeDocument/2006/relationships/hyperlink" Target="https://www.europarl.europa.eu/legislative-train/theme-a-europe-fit-for-the-digital-age/file-smit" TargetMode="External"/><Relationship Id="rId113" Type="http://schemas.openxmlformats.org/officeDocument/2006/relationships/hyperlink" Target="https://www.europarl.europa.eu/legislative-train/theme-a-europe-fit-for-the-digital-age/file-services-notification-procedure" TargetMode="External"/><Relationship Id="rId114" Type="http://schemas.openxmlformats.org/officeDocument/2006/relationships/hyperlink" Target="https://www.europarl.europa.eu/legislative-train/theme-a-europe-fit-for-the-digital-age/file-type-approval-of-motor-vehicles-conformity-factors-for-nox-emissions" TargetMode="External"/></Relationships>
</file>

<file path=xl/worksheets/sheet1.xml><?xml version="1.0" encoding="utf-8"?>
<worksheet xmlns="http://schemas.openxmlformats.org/spreadsheetml/2006/main" xmlns:r="http://schemas.openxmlformats.org/officeDocument/2006/relationships">
  <dimension ref="A1:F29"/>
  <sheetViews>
    <sheetView tabSelected="1" workbookViewId="0"/>
  </sheetViews>
  <sheetFormatPr defaultRowHeight="15"/>
  <sheetData>
    <row r="1" spans="1:6">
      <c r="B1" s="1" t="s">
        <v>4</v>
      </c>
      <c r="C1" s="1" t="s">
        <v>5</v>
      </c>
      <c r="D1" s="1" t="s">
        <v>6</v>
      </c>
      <c r="E1" s="1" t="s">
        <v>7</v>
      </c>
      <c r="F1" s="1" t="s">
        <v>8</v>
      </c>
    </row>
    <row r="2" spans="1:6">
      <c r="A2" s="2">
        <v>1</v>
      </c>
      <c r="B2" s="3">
        <f>HYPERLINK("https://www.europarl.europa.eu/legislative-train/theme-a-europe-fit-for-the-digital-age/file-5g-action-plan", "5G action plan")</f>
        <v>0</v>
      </c>
      <c r="C2" s="3"/>
      <c r="D2" s="3" t="s">
        <v>0</v>
      </c>
      <c r="E2" s="3"/>
      <c r="F2" s="3" t="s">
        <v>3</v>
      </c>
    </row>
    <row r="3" spans="1:6">
      <c r="A3" s="2">
        <v>2</v>
      </c>
      <c r="B3" s="4">
        <f>HYPERLINK("https://www.europarl.europa.eu/legislative-train/theme-a-europe-fit-for-the-digital-age/file-cyber-security-package", "Cybersecurity package")</f>
        <v>0</v>
      </c>
      <c r="C3" s="4"/>
      <c r="D3" s="4" t="s">
        <v>0</v>
      </c>
      <c r="E3" s="4"/>
      <c r="F3" s="4" t="s">
        <v>3</v>
      </c>
    </row>
    <row r="4" spans="1:6">
      <c r="A4" s="2">
        <v>3</v>
      </c>
      <c r="B4" s="3">
        <f>HYPERLINK("https://www.europarl.europa.eu/legislative-train/theme-a-europe-fit-for-the-digital-age/file-airport-charges", "Revision of airport charges")</f>
        <v>0</v>
      </c>
      <c r="C4" s="3"/>
      <c r="D4" s="3" t="s">
        <v>1</v>
      </c>
      <c r="E4" s="3"/>
      <c r="F4" s="3" t="s">
        <v>3</v>
      </c>
    </row>
    <row r="5" spans="1:6">
      <c r="A5" s="2">
        <v>4</v>
      </c>
      <c r="B5" s="4">
        <f>HYPERLINK("https://www.europarl.europa.eu/legislative-train/theme-a-europe-fit-for-the-digital-age/file-digital-age-strategy", "Europe fit for the digital age strategy")</f>
        <v>0</v>
      </c>
      <c r="C5" s="4"/>
      <c r="D5" s="4" t="s">
        <v>1</v>
      </c>
      <c r="E5" s="4"/>
      <c r="F5" s="4" t="s">
        <v>3</v>
      </c>
    </row>
    <row r="6" spans="1:6">
      <c r="A6" s="2">
        <v>5</v>
      </c>
      <c r="B6" s="3">
        <f>HYPERLINK("https://www.europarl.europa.eu/legislative-train/theme-a-europe-fit-for-the-digital-age/file-european-research-area", "Future of Research and Innovation and the European Research Area")</f>
        <v>0</v>
      </c>
      <c r="C6" s="3"/>
      <c r="D6" s="3" t="s">
        <v>1</v>
      </c>
      <c r="E6" s="3"/>
      <c r="F6" s="3" t="s">
        <v>3</v>
      </c>
    </row>
    <row r="7" spans="1:6">
      <c r="A7" s="2">
        <v>6</v>
      </c>
      <c r="B7" s="4">
        <f>HYPERLINK("https://www.europarl.europa.eu/legislative-train/theme-a-europe-fit-for-the-digital-age/file-horizon-europe-missions", "Horizon Europe research and innovation missions (non-legislative, Q4 2020)")</f>
        <v>0</v>
      </c>
      <c r="C7" s="4"/>
      <c r="D7" s="4" t="s">
        <v>0</v>
      </c>
      <c r="E7" s="4"/>
      <c r="F7" s="4" t="s">
        <v>3</v>
      </c>
    </row>
    <row r="8" spans="1:6">
      <c r="A8" s="2">
        <v>7</v>
      </c>
      <c r="B8" s="3">
        <f>HYPERLINK("https://www.europarl.europa.eu/legislative-train/theme-a-europe-fit-for-the-digital-age/file-air-services", "Revision of the provision of air services")</f>
        <v>0</v>
      </c>
      <c r="C8" s="3"/>
      <c r="D8" s="3" t="s">
        <v>1</v>
      </c>
      <c r="E8" s="3"/>
      <c r="F8" s="3" t="s">
        <v>3</v>
      </c>
    </row>
    <row r="9" spans="1:6">
      <c r="A9" s="2">
        <v>8</v>
      </c>
      <c r="B9" s="4">
        <f>HYPERLINK("https://www.europarl.europa.eu/legislative-train/theme-a-europe-fit-for-the-digital-age/file-industrial-strategy", "A new industrial strategy")</f>
        <v>0</v>
      </c>
      <c r="C9" s="4"/>
      <c r="D9" s="4" t="s">
        <v>0</v>
      </c>
      <c r="E9" s="4"/>
      <c r="F9" s="4" t="s">
        <v>3</v>
      </c>
    </row>
    <row r="10" spans="1:6">
      <c r="A10" s="2">
        <v>9</v>
      </c>
      <c r="B10" s="3">
        <f>HYPERLINK("https://www.europarl.europa.eu/legislative-train/theme-a-europe-fit-for-the-digital-age/file-european-data-strategy", "A European Strategy for Data")</f>
        <v>0</v>
      </c>
      <c r="C10" s="3"/>
      <c r="D10" s="3" t="s">
        <v>0</v>
      </c>
      <c r="E10" s="3"/>
      <c r="F10" s="3" t="s">
        <v>3</v>
      </c>
    </row>
    <row r="11" spans="1:6">
      <c r="A11" s="2">
        <v>10</v>
      </c>
      <c r="B11" s="4">
        <f>HYPERLINK("https://www.europarl.europa.eu/legislative-train/theme-a-europe-fit-for-the-digital-age/file-fintech-action-plan", "Digital Finance Strategy for the EU")</f>
        <v>0</v>
      </c>
      <c r="C11" s="4"/>
      <c r="D11" s="4" t="s">
        <v>0</v>
      </c>
      <c r="E11" s="4"/>
      <c r="F11" s="4" t="s">
        <v>3</v>
      </c>
    </row>
    <row r="12" spans="1:6">
      <c r="A12" s="2">
        <v>11</v>
      </c>
      <c r="B12" s="3">
        <f>HYPERLINK("https://www.europarl.europa.eu/legislative-train/theme-a-europe-fit-for-the-digital-age/file-single-market-enforcement-action-plan", "Single Market Enforcement Action Plan")</f>
        <v>0</v>
      </c>
      <c r="C12" s="3"/>
      <c r="D12" s="3" t="s">
        <v>0</v>
      </c>
      <c r="E12" s="3"/>
      <c r="F12" s="3" t="s">
        <v>3</v>
      </c>
    </row>
    <row r="13" spans="1:6">
      <c r="A13" s="2">
        <v>12</v>
      </c>
      <c r="B13" s="4">
        <f>HYPERLINK("https://www.europarl.europa.eu/legislative-train/theme-a-europe-fit-for-the-digital-age/file-single-market-barriers-report", "Single Market Barriers Report")</f>
        <v>0</v>
      </c>
      <c r="C13" s="4"/>
      <c r="D13" s="4" t="s">
        <v>0</v>
      </c>
      <c r="E13" s="4"/>
      <c r="F13" s="4" t="s">
        <v>3</v>
      </c>
    </row>
    <row r="14" spans="1:6">
      <c r="A14" s="2">
        <v>13</v>
      </c>
      <c r="B14" s="3">
        <f>HYPERLINK("https://www.europarl.europa.eu/legislative-train/theme-a-europe-fit-for-the-digital-age/file-sme-strategy", "Small and medium-sized enterprises (SMEs) strategy")</f>
        <v>0</v>
      </c>
      <c r="C14" s="3"/>
      <c r="D14" s="3" t="s">
        <v>0</v>
      </c>
      <c r="E14" s="3"/>
      <c r="F14" s="3" t="s">
        <v>3</v>
      </c>
    </row>
    <row r="15" spans="1:6">
      <c r="A15" s="2">
        <v>14</v>
      </c>
      <c r="B15" s="4">
        <f>HYPERLINK("https://www.europarl.europa.eu/legislative-train/theme-a-europe-fit-for-the-digital-age/file-synergies-between-civil-defence-and-space-industries", "Action plan on synergies between civil, defence and space industries")</f>
        <v>0</v>
      </c>
      <c r="C15" s="4"/>
      <c r="D15" s="4" t="s">
        <v>0</v>
      </c>
      <c r="E15" s="4"/>
      <c r="F15" s="4" t="s">
        <v>3</v>
      </c>
    </row>
    <row r="16" spans="1:6">
      <c r="A16" s="2">
        <v>15</v>
      </c>
      <c r="B16" s="3">
        <f>HYPERLINK("https://www.europarl.europa.eu/legislative-train/theme-a-europe-fit-for-the-digital-age/file-europe-s-digital-decade-2030-digital-targets", "Communication on Europe's digital decade: 2030 digital targets")</f>
        <v>0</v>
      </c>
      <c r="C16" s="3"/>
      <c r="D16" s="3" t="s">
        <v>0</v>
      </c>
      <c r="E16" s="3"/>
      <c r="F16" s="3" t="s">
        <v>3</v>
      </c>
    </row>
    <row r="17" spans="1:6">
      <c r="A17" s="2">
        <v>16</v>
      </c>
      <c r="B17" s="4">
        <f>HYPERLINK("https://www.europarl.europa.eu/legislative-train/theme-a-europe-fit-for-the-digital-age/file-digital-levy", "Digital levy and a proposal for digital levy as own resource")</f>
        <v>0</v>
      </c>
      <c r="C17" s="4"/>
      <c r="D17" s="4" t="s">
        <v>1</v>
      </c>
      <c r="E17" s="4"/>
      <c r="F17" s="4" t="s">
        <v>3</v>
      </c>
    </row>
    <row r="18" spans="1:6">
      <c r="A18" s="2">
        <v>17</v>
      </c>
      <c r="B18" s="3">
        <f>HYPERLINK("https://www.europarl.europa.eu/legislative-train/theme-a-europe-fit-for-the-digital-age/file-review-of-competition-policy", "Review of competition policy")</f>
        <v>0</v>
      </c>
      <c r="C18" s="3"/>
      <c r="D18" s="3" t="s">
        <v>1</v>
      </c>
      <c r="E18" s="3"/>
      <c r="F18" s="3" t="s">
        <v>3</v>
      </c>
    </row>
    <row r="19" spans="1:6">
      <c r="A19" s="2">
        <v>18</v>
      </c>
      <c r="B19" s="4">
        <f>HYPERLINK("https://www.europarl.europa.eu/legislative-train/theme-a-europe-fit-for-the-digital-age/file-computerised-reservation-systems", "Legislative proposal on computerised reservation systems (REFIT)")</f>
        <v>0</v>
      </c>
      <c r="C19" s="4"/>
      <c r="D19" s="4" t="s">
        <v>1</v>
      </c>
      <c r="E19" s="4"/>
      <c r="F19" s="4" t="s">
        <v>3</v>
      </c>
    </row>
    <row r="20" spans="1:6">
      <c r="A20" s="2">
        <v>19</v>
      </c>
      <c r="B20" s="3">
        <f>HYPERLINK("https://www.europarl.europa.eu/legislative-train/theme-a-europe-fit-for-the-digital-age/file-retail-digital-payments", "Renewed strategy for modern and safe retail payments")</f>
        <v>0</v>
      </c>
      <c r="C20" s="3"/>
      <c r="D20" s="3" t="s">
        <v>0</v>
      </c>
      <c r="E20" s="3"/>
      <c r="F20" s="3" t="s">
        <v>3</v>
      </c>
    </row>
    <row r="21" spans="1:6">
      <c r="A21" s="2">
        <v>20</v>
      </c>
      <c r="B21" s="4">
        <f>HYPERLINK("https://www.europarl.europa.eu/legislative-train/theme-a-europe-fit-for-the-digital-age/file-multimodal-digital-mobility-services", "Legislative proposal on multimodal digital mobility services")</f>
        <v>0</v>
      </c>
      <c r="C21" s="4"/>
      <c r="D21" s="4" t="s">
        <v>1</v>
      </c>
      <c r="E21" s="4"/>
      <c r="F21" s="4" t="s">
        <v>3</v>
      </c>
    </row>
    <row r="22" spans="1:6">
      <c r="A22" s="2">
        <v>21</v>
      </c>
      <c r="B22" s="3">
        <f>HYPERLINK("https://www.europarl.europa.eu/legislative-train/theme-a-europe-fit-for-the-digital-age/file-asbestos-in-buildings", "Proposal of a directive on screening, registration and monitoring of asbestos in buildings")</f>
        <v>0</v>
      </c>
      <c r="C22" s="3"/>
      <c r="D22" s="3" t="s">
        <v>1</v>
      </c>
      <c r="E22" s="3"/>
      <c r="F22" s="3" t="s">
        <v>3</v>
      </c>
    </row>
    <row r="23" spans="1:6">
      <c r="A23" s="2">
        <v>22</v>
      </c>
      <c r="B23" s="4">
        <f>HYPERLINK("https://www.europarl.europa.eu/legislative-train/theme-a-europe-fit-for-the-digital-age/file-the-single-market-at-30", "The Single Market at 30")</f>
        <v>0</v>
      </c>
      <c r="C23" s="4"/>
      <c r="D23" s="4" t="s">
        <v>1</v>
      </c>
      <c r="E23" s="4"/>
      <c r="F23" s="4" t="s">
        <v>3</v>
      </c>
    </row>
    <row r="24" spans="1:6">
      <c r="A24" s="2">
        <v>23</v>
      </c>
      <c r="B24" s="3">
        <f>HYPERLINK("https://www.europarl.europa.eu/legislative-train/theme-a-europe-fit-for-the-digital-age/file-metaverse", "Non-legislative initiative on virtual worlds, such as metaverses")</f>
        <v>0</v>
      </c>
      <c r="C24" s="3"/>
      <c r="D24" s="3" t="s">
        <v>0</v>
      </c>
      <c r="E24" s="3"/>
      <c r="F24" s="3" t="s">
        <v>3</v>
      </c>
    </row>
    <row r="25" spans="1:6">
      <c r="A25" s="2">
        <v>24</v>
      </c>
      <c r="B25" s="4">
        <f>HYPERLINK("https://www.europarl.europa.eu/legislative-train/theme-a-europe-fit-for-the-digital-age/file-new-radio-spectrum-policy-programme", "New Radio Spectrum Policy Programme")</f>
        <v>0</v>
      </c>
      <c r="C25" s="4"/>
      <c r="D25" s="4" t="s">
        <v>1</v>
      </c>
      <c r="E25" s="4"/>
      <c r="F25" s="4" t="s">
        <v>3</v>
      </c>
    </row>
    <row r="26" spans="1:6">
      <c r="A26" s="2">
        <v>25</v>
      </c>
      <c r="B26" s="3">
        <f>HYPERLINK("https://www.europarl.europa.eu/legislative-train/theme-a-europe-fit-for-the-digital-age/file-eu-regulatory-framework-for-hyperloop", "EU regulatory framework for hyperloop")</f>
        <v>0</v>
      </c>
      <c r="C26" s="3"/>
      <c r="D26" s="3" t="s">
        <v>1</v>
      </c>
      <c r="E26" s="3"/>
      <c r="F26" s="3" t="s">
        <v>3</v>
      </c>
    </row>
    <row r="27" spans="1:6">
      <c r="A27" s="2">
        <v>26</v>
      </c>
      <c r="B27" s="4">
        <f>HYPERLINK("https://www.europarl.europa.eu/legislative-train/theme-a-europe-fit-for-the-digital-age/file-green-deal-industrial-plan-for-the-net-zero-age", "Green Deal Industrial Plan for the Net-Zero Age")</f>
        <v>0</v>
      </c>
      <c r="C27" s="4"/>
      <c r="D27" s="4" t="s">
        <v>0</v>
      </c>
      <c r="E27" s="4"/>
      <c r="F27" s="4" t="s">
        <v>3</v>
      </c>
    </row>
    <row r="28" spans="1:6">
      <c r="A28" s="2">
        <v>27</v>
      </c>
      <c r="B28" s="3">
        <f>HYPERLINK("https://www.europarl.europa.eu/legislative-train/theme-a-europe-fit-for-the-digital-age/file-eu-space-law", "EU space law ")</f>
        <v>0</v>
      </c>
      <c r="C28" s="3"/>
      <c r="D28" s="3" t="s">
        <v>1</v>
      </c>
      <c r="E28" s="3"/>
      <c r="F28" s="3" t="s">
        <v>3</v>
      </c>
    </row>
    <row r="29" spans="1:6">
      <c r="A29" s="2">
        <v>28</v>
      </c>
      <c r="B29" s="4">
        <f>HYPERLINK("https://www.europarl.europa.eu/legislative-train/theme-a-europe-fit-for-the-digital-age/file-strategy-on-space-data-economy", "Strategy on space data economy ")</f>
        <v>0</v>
      </c>
      <c r="C29" s="4"/>
      <c r="D29" s="4" t="s">
        <v>2</v>
      </c>
      <c r="E29" s="4"/>
      <c r="F29" s="4"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15"/>
  <sheetViews>
    <sheetView workbookViewId="0"/>
  </sheetViews>
  <sheetFormatPr defaultRowHeight="15"/>
  <sheetData>
    <row r="1" spans="1:8">
      <c r="B1" s="2" t="s">
        <v>4</v>
      </c>
      <c r="C1" s="2" t="s">
        <v>5</v>
      </c>
      <c r="D1" s="2" t="s">
        <v>6</v>
      </c>
      <c r="E1" s="2" t="s">
        <v>7</v>
      </c>
      <c r="F1" s="2" t="s">
        <v>8</v>
      </c>
      <c r="G1" s="2" t="s">
        <v>9</v>
      </c>
      <c r="H1" s="2" t="s">
        <v>10</v>
      </c>
    </row>
    <row r="2" spans="1:8">
      <c r="A2" s="2">
        <v>0</v>
      </c>
      <c r="B2" t="s">
        <v>11</v>
      </c>
      <c r="D2" t="s">
        <v>0</v>
      </c>
      <c r="F2" t="s">
        <v>3</v>
      </c>
      <c r="G2" t="s">
        <v>130</v>
      </c>
      <c r="H2" s="5" t="s">
        <v>244</v>
      </c>
    </row>
    <row r="3" spans="1:8">
      <c r="A3" s="2">
        <v>1</v>
      </c>
      <c r="B3" t="s">
        <v>12</v>
      </c>
      <c r="D3" t="s">
        <v>0</v>
      </c>
      <c r="F3" t="s">
        <v>3</v>
      </c>
      <c r="G3" t="s">
        <v>131</v>
      </c>
      <c r="H3" s="5" t="s">
        <v>245</v>
      </c>
    </row>
    <row r="4" spans="1:8">
      <c r="A4" s="2">
        <v>2</v>
      </c>
      <c r="B4" t="s">
        <v>13</v>
      </c>
      <c r="D4" t="s">
        <v>1</v>
      </c>
      <c r="F4" t="s">
        <v>3</v>
      </c>
      <c r="G4" t="s">
        <v>132</v>
      </c>
      <c r="H4" s="5" t="s">
        <v>246</v>
      </c>
    </row>
    <row r="5" spans="1:8">
      <c r="A5" s="2">
        <v>3</v>
      </c>
      <c r="B5" t="s">
        <v>14</v>
      </c>
      <c r="D5" t="s">
        <v>1</v>
      </c>
      <c r="F5" t="s">
        <v>3</v>
      </c>
      <c r="G5" t="s">
        <v>133</v>
      </c>
      <c r="H5" s="5" t="s">
        <v>247</v>
      </c>
    </row>
    <row r="6" spans="1:8">
      <c r="A6" s="2">
        <v>4</v>
      </c>
      <c r="B6" t="s">
        <v>15</v>
      </c>
      <c r="D6" t="s">
        <v>1</v>
      </c>
      <c r="F6" t="s">
        <v>3</v>
      </c>
      <c r="G6" t="s">
        <v>134</v>
      </c>
      <c r="H6" s="5" t="s">
        <v>248</v>
      </c>
    </row>
    <row r="7" spans="1:8">
      <c r="A7" s="2">
        <v>5</v>
      </c>
      <c r="B7" t="s">
        <v>16</v>
      </c>
      <c r="D7" t="s">
        <v>0</v>
      </c>
      <c r="F7" t="s">
        <v>3</v>
      </c>
      <c r="G7" t="s">
        <v>135</v>
      </c>
      <c r="H7" s="5" t="s">
        <v>249</v>
      </c>
    </row>
    <row r="8" spans="1:8">
      <c r="A8" s="2">
        <v>6</v>
      </c>
      <c r="B8" t="s">
        <v>17</v>
      </c>
      <c r="D8" t="s">
        <v>1</v>
      </c>
      <c r="F8" t="s">
        <v>3</v>
      </c>
      <c r="G8" t="s">
        <v>136</v>
      </c>
      <c r="H8" s="5" t="s">
        <v>250</v>
      </c>
    </row>
    <row r="9" spans="1:8">
      <c r="A9" s="2">
        <v>7</v>
      </c>
      <c r="B9" t="s">
        <v>18</v>
      </c>
      <c r="D9" t="s">
        <v>0</v>
      </c>
      <c r="F9" t="s">
        <v>3</v>
      </c>
      <c r="G9" t="s">
        <v>137</v>
      </c>
      <c r="H9" s="5" t="s">
        <v>251</v>
      </c>
    </row>
    <row r="10" spans="1:8">
      <c r="A10" s="2">
        <v>8</v>
      </c>
      <c r="B10" t="s">
        <v>19</v>
      </c>
      <c r="D10" t="s">
        <v>0</v>
      </c>
      <c r="F10" t="s">
        <v>3</v>
      </c>
      <c r="G10" t="s">
        <v>138</v>
      </c>
      <c r="H10" s="5" t="s">
        <v>252</v>
      </c>
    </row>
    <row r="11" spans="1:8">
      <c r="A11" s="2">
        <v>9</v>
      </c>
      <c r="B11" t="s">
        <v>20</v>
      </c>
      <c r="D11" t="s">
        <v>0</v>
      </c>
      <c r="F11" t="s">
        <v>3</v>
      </c>
      <c r="G11" t="s">
        <v>139</v>
      </c>
      <c r="H11" s="5" t="s">
        <v>253</v>
      </c>
    </row>
    <row r="12" spans="1:8">
      <c r="A12" s="2">
        <v>10</v>
      </c>
      <c r="B12" t="s">
        <v>21</v>
      </c>
      <c r="D12" t="s">
        <v>0</v>
      </c>
      <c r="F12" t="s">
        <v>3</v>
      </c>
      <c r="G12" t="s">
        <v>140</v>
      </c>
      <c r="H12" s="5" t="s">
        <v>254</v>
      </c>
    </row>
    <row r="13" spans="1:8">
      <c r="A13" s="2">
        <v>11</v>
      </c>
      <c r="B13" t="s">
        <v>22</v>
      </c>
      <c r="D13" t="s">
        <v>0</v>
      </c>
      <c r="F13" t="s">
        <v>3</v>
      </c>
      <c r="G13" t="s">
        <v>141</v>
      </c>
      <c r="H13" s="5" t="s">
        <v>255</v>
      </c>
    </row>
    <row r="14" spans="1:8">
      <c r="A14" s="2">
        <v>12</v>
      </c>
      <c r="B14" t="s">
        <v>23</v>
      </c>
      <c r="D14" t="s">
        <v>0</v>
      </c>
      <c r="F14" t="s">
        <v>3</v>
      </c>
      <c r="G14" t="s">
        <v>142</v>
      </c>
      <c r="H14" s="5" t="s">
        <v>256</v>
      </c>
    </row>
    <row r="15" spans="1:8">
      <c r="A15" s="2">
        <v>13</v>
      </c>
      <c r="B15" t="s">
        <v>24</v>
      </c>
      <c r="D15" t="s">
        <v>0</v>
      </c>
      <c r="F15" t="s">
        <v>3</v>
      </c>
      <c r="G15" t="s">
        <v>143</v>
      </c>
      <c r="H15" s="5" t="s">
        <v>257</v>
      </c>
    </row>
    <row r="16" spans="1:8">
      <c r="A16" s="2">
        <v>14</v>
      </c>
      <c r="B16" t="s">
        <v>25</v>
      </c>
      <c r="D16" t="s">
        <v>0</v>
      </c>
      <c r="F16" t="s">
        <v>3</v>
      </c>
      <c r="G16" t="s">
        <v>144</v>
      </c>
      <c r="H16" s="5" t="s">
        <v>258</v>
      </c>
    </row>
    <row r="17" spans="1:8">
      <c r="A17" s="2">
        <v>15</v>
      </c>
      <c r="B17" t="s">
        <v>26</v>
      </c>
      <c r="D17" t="s">
        <v>1</v>
      </c>
      <c r="F17" t="s">
        <v>3</v>
      </c>
      <c r="G17" t="s">
        <v>145</v>
      </c>
      <c r="H17" s="5" t="s">
        <v>259</v>
      </c>
    </row>
    <row r="18" spans="1:8">
      <c r="A18" s="2">
        <v>16</v>
      </c>
      <c r="B18" t="s">
        <v>27</v>
      </c>
      <c r="D18" t="s">
        <v>1</v>
      </c>
      <c r="F18" t="s">
        <v>3</v>
      </c>
      <c r="G18" t="s">
        <v>146</v>
      </c>
      <c r="H18" s="5" t="s">
        <v>260</v>
      </c>
    </row>
    <row r="19" spans="1:8">
      <c r="A19" s="2">
        <v>17</v>
      </c>
      <c r="B19" t="s">
        <v>28</v>
      </c>
      <c r="D19" t="s">
        <v>1</v>
      </c>
      <c r="F19" t="s">
        <v>3</v>
      </c>
      <c r="G19" t="s">
        <v>147</v>
      </c>
      <c r="H19" s="5" t="s">
        <v>261</v>
      </c>
    </row>
    <row r="20" spans="1:8">
      <c r="A20" s="2">
        <v>18</v>
      </c>
      <c r="B20" t="s">
        <v>29</v>
      </c>
      <c r="D20" t="s">
        <v>0</v>
      </c>
      <c r="F20" t="s">
        <v>3</v>
      </c>
      <c r="G20" t="s">
        <v>148</v>
      </c>
      <c r="H20" s="5" t="s">
        <v>262</v>
      </c>
    </row>
    <row r="21" spans="1:8">
      <c r="A21" s="2">
        <v>19</v>
      </c>
      <c r="B21" t="s">
        <v>30</v>
      </c>
      <c r="D21" t="s">
        <v>1</v>
      </c>
      <c r="F21" t="s">
        <v>3</v>
      </c>
      <c r="G21" t="s">
        <v>149</v>
      </c>
      <c r="H21" s="5" t="s">
        <v>263</v>
      </c>
    </row>
    <row r="22" spans="1:8">
      <c r="A22" s="2">
        <v>20</v>
      </c>
      <c r="B22" t="s">
        <v>31</v>
      </c>
      <c r="D22" t="s">
        <v>1</v>
      </c>
      <c r="F22" t="s">
        <v>3</v>
      </c>
      <c r="G22" t="s">
        <v>150</v>
      </c>
      <c r="H22" s="5" t="s">
        <v>264</v>
      </c>
    </row>
    <row r="23" spans="1:8">
      <c r="A23" s="2">
        <v>21</v>
      </c>
      <c r="B23" t="s">
        <v>32</v>
      </c>
      <c r="D23" t="s">
        <v>1</v>
      </c>
      <c r="F23" t="s">
        <v>3</v>
      </c>
      <c r="G23" t="s">
        <v>151</v>
      </c>
      <c r="H23" s="5" t="s">
        <v>265</v>
      </c>
    </row>
    <row r="24" spans="1:8">
      <c r="A24" s="2">
        <v>22</v>
      </c>
      <c r="B24" t="s">
        <v>33</v>
      </c>
      <c r="D24" t="s">
        <v>0</v>
      </c>
      <c r="F24" t="s">
        <v>3</v>
      </c>
      <c r="G24" t="s">
        <v>152</v>
      </c>
      <c r="H24" s="5" t="s">
        <v>266</v>
      </c>
    </row>
    <row r="25" spans="1:8">
      <c r="A25" s="2">
        <v>23</v>
      </c>
      <c r="B25" t="s">
        <v>34</v>
      </c>
      <c r="D25" t="s">
        <v>1</v>
      </c>
      <c r="F25" t="s">
        <v>3</v>
      </c>
      <c r="G25" t="s">
        <v>153</v>
      </c>
      <c r="H25" s="5" t="s">
        <v>267</v>
      </c>
    </row>
    <row r="26" spans="1:8">
      <c r="A26" s="2">
        <v>24</v>
      </c>
      <c r="B26" t="s">
        <v>35</v>
      </c>
      <c r="D26" t="s">
        <v>1</v>
      </c>
      <c r="F26" t="s">
        <v>3</v>
      </c>
      <c r="G26" t="s">
        <v>154</v>
      </c>
      <c r="H26" s="5" t="s">
        <v>268</v>
      </c>
    </row>
    <row r="27" spans="1:8">
      <c r="A27" s="2">
        <v>25</v>
      </c>
      <c r="B27" t="s">
        <v>36</v>
      </c>
      <c r="D27" t="s">
        <v>0</v>
      </c>
      <c r="F27" t="s">
        <v>3</v>
      </c>
      <c r="G27" t="s">
        <v>155</v>
      </c>
      <c r="H27" s="5" t="s">
        <v>269</v>
      </c>
    </row>
    <row r="28" spans="1:8">
      <c r="A28" s="2">
        <v>26</v>
      </c>
      <c r="B28" t="s">
        <v>37</v>
      </c>
      <c r="D28" t="s">
        <v>1</v>
      </c>
      <c r="F28" t="s">
        <v>3</v>
      </c>
      <c r="G28" t="s">
        <v>156</v>
      </c>
      <c r="H28" s="5" t="s">
        <v>270</v>
      </c>
    </row>
    <row r="29" spans="1:8">
      <c r="A29" s="2">
        <v>27</v>
      </c>
      <c r="B29" t="s">
        <v>38</v>
      </c>
      <c r="D29" t="s">
        <v>2</v>
      </c>
      <c r="F29" t="s">
        <v>3</v>
      </c>
      <c r="G29" t="s">
        <v>157</v>
      </c>
      <c r="H29" s="5" t="s">
        <v>271</v>
      </c>
    </row>
    <row r="30" spans="1:8">
      <c r="A30" s="2">
        <v>28</v>
      </c>
      <c r="B30" t="s">
        <v>39</v>
      </c>
      <c r="D30" t="s">
        <v>0</v>
      </c>
      <c r="F30" t="s">
        <v>125</v>
      </c>
      <c r="G30" t="s">
        <v>158</v>
      </c>
      <c r="H30" s="5" t="s">
        <v>272</v>
      </c>
    </row>
    <row r="31" spans="1:8">
      <c r="A31" s="2">
        <v>29</v>
      </c>
      <c r="B31" t="s">
        <v>40</v>
      </c>
      <c r="D31" t="s">
        <v>1</v>
      </c>
      <c r="F31" t="s">
        <v>125</v>
      </c>
      <c r="G31" t="s">
        <v>159</v>
      </c>
      <c r="H31" s="5" t="s">
        <v>273</v>
      </c>
    </row>
    <row r="32" spans="1:8">
      <c r="A32" s="2">
        <v>30</v>
      </c>
      <c r="B32" t="s">
        <v>41</v>
      </c>
      <c r="D32" t="s">
        <v>1</v>
      </c>
      <c r="F32" t="s">
        <v>125</v>
      </c>
      <c r="G32" t="s">
        <v>160</v>
      </c>
      <c r="H32" s="5" t="s">
        <v>274</v>
      </c>
    </row>
    <row r="33" spans="1:8">
      <c r="A33" s="2">
        <v>31</v>
      </c>
      <c r="B33" t="s">
        <v>42</v>
      </c>
      <c r="D33" t="s">
        <v>0</v>
      </c>
      <c r="F33" t="s">
        <v>125</v>
      </c>
      <c r="G33" t="s">
        <v>161</v>
      </c>
      <c r="H33" s="5" t="s">
        <v>275</v>
      </c>
    </row>
    <row r="34" spans="1:8">
      <c r="A34" s="2">
        <v>32</v>
      </c>
      <c r="B34" t="s">
        <v>43</v>
      </c>
      <c r="D34" t="s">
        <v>1</v>
      </c>
      <c r="F34" t="s">
        <v>125</v>
      </c>
      <c r="G34" t="s">
        <v>162</v>
      </c>
      <c r="H34" s="5" t="s">
        <v>276</v>
      </c>
    </row>
    <row r="35" spans="1:8">
      <c r="A35" s="2">
        <v>33</v>
      </c>
      <c r="B35" t="s">
        <v>44</v>
      </c>
      <c r="D35" t="s">
        <v>1</v>
      </c>
      <c r="F35" t="s">
        <v>125</v>
      </c>
      <c r="G35" t="s">
        <v>163</v>
      </c>
      <c r="H35" s="5" t="s">
        <v>277</v>
      </c>
    </row>
    <row r="36" spans="1:8">
      <c r="A36" s="2">
        <v>34</v>
      </c>
      <c r="B36" t="s">
        <v>45</v>
      </c>
      <c r="D36" t="s">
        <v>1</v>
      </c>
      <c r="F36" t="s">
        <v>125</v>
      </c>
      <c r="G36" t="s">
        <v>164</v>
      </c>
      <c r="H36" s="5" t="s">
        <v>278</v>
      </c>
    </row>
    <row r="37" spans="1:8">
      <c r="A37" s="2">
        <v>35</v>
      </c>
      <c r="B37" t="s">
        <v>46</v>
      </c>
      <c r="D37" t="s">
        <v>1</v>
      </c>
      <c r="F37" t="s">
        <v>125</v>
      </c>
      <c r="G37" t="s">
        <v>165</v>
      </c>
      <c r="H37" s="5" t="s">
        <v>279</v>
      </c>
    </row>
    <row r="38" spans="1:8">
      <c r="A38" s="2">
        <v>36</v>
      </c>
      <c r="B38" t="s">
        <v>47</v>
      </c>
      <c r="D38" t="s">
        <v>1</v>
      </c>
      <c r="F38" t="s">
        <v>125</v>
      </c>
      <c r="G38" t="s">
        <v>166</v>
      </c>
      <c r="H38" s="5" t="s">
        <v>280</v>
      </c>
    </row>
    <row r="39" spans="1:8">
      <c r="A39" s="2">
        <v>37</v>
      </c>
      <c r="B39" t="s">
        <v>48</v>
      </c>
      <c r="D39" t="s">
        <v>1</v>
      </c>
      <c r="F39" t="s">
        <v>125</v>
      </c>
      <c r="G39" t="s">
        <v>167</v>
      </c>
      <c r="H39" s="5" t="s">
        <v>281</v>
      </c>
    </row>
    <row r="40" spans="1:8">
      <c r="A40" s="2">
        <v>38</v>
      </c>
      <c r="B40" t="s">
        <v>49</v>
      </c>
      <c r="D40" t="s">
        <v>1</v>
      </c>
      <c r="F40" t="s">
        <v>125</v>
      </c>
      <c r="G40" t="s">
        <v>168</v>
      </c>
      <c r="H40" s="5" t="s">
        <v>282</v>
      </c>
    </row>
    <row r="41" spans="1:8">
      <c r="A41" s="2">
        <v>39</v>
      </c>
      <c r="B41" t="s">
        <v>50</v>
      </c>
      <c r="D41" t="s">
        <v>1</v>
      </c>
      <c r="F41" t="s">
        <v>125</v>
      </c>
      <c r="G41" t="s">
        <v>169</v>
      </c>
      <c r="H41" s="5" t="s">
        <v>283</v>
      </c>
    </row>
    <row r="42" spans="1:8">
      <c r="A42" s="2">
        <v>40</v>
      </c>
      <c r="B42" t="s">
        <v>51</v>
      </c>
      <c r="D42" t="s">
        <v>1</v>
      </c>
      <c r="F42" t="s">
        <v>126</v>
      </c>
      <c r="G42" t="s">
        <v>170</v>
      </c>
      <c r="H42" s="5" t="s">
        <v>284</v>
      </c>
    </row>
    <row r="43" spans="1:8">
      <c r="A43" s="2">
        <v>41</v>
      </c>
      <c r="B43" t="s">
        <v>52</v>
      </c>
      <c r="D43" t="s">
        <v>1</v>
      </c>
      <c r="F43" t="s">
        <v>126</v>
      </c>
      <c r="G43" t="s">
        <v>171</v>
      </c>
      <c r="H43" s="5" t="s">
        <v>285</v>
      </c>
    </row>
    <row r="44" spans="1:8">
      <c r="A44" s="2">
        <v>42</v>
      </c>
      <c r="B44" t="s">
        <v>53</v>
      </c>
      <c r="D44" t="s">
        <v>1</v>
      </c>
      <c r="F44" t="s">
        <v>126</v>
      </c>
      <c r="G44" t="s">
        <v>172</v>
      </c>
      <c r="H44" s="5" t="s">
        <v>286</v>
      </c>
    </row>
    <row r="45" spans="1:8">
      <c r="A45" s="2">
        <v>43</v>
      </c>
      <c r="B45" t="s">
        <v>54</v>
      </c>
      <c r="D45" t="s">
        <v>1</v>
      </c>
      <c r="F45" t="s">
        <v>126</v>
      </c>
      <c r="G45" t="s">
        <v>173</v>
      </c>
      <c r="H45" s="5" t="s">
        <v>287</v>
      </c>
    </row>
    <row r="46" spans="1:8">
      <c r="A46" s="2">
        <v>44</v>
      </c>
      <c r="B46" t="s">
        <v>55</v>
      </c>
      <c r="D46" t="s">
        <v>1</v>
      </c>
      <c r="F46" t="s">
        <v>127</v>
      </c>
      <c r="G46" t="s">
        <v>174</v>
      </c>
      <c r="H46" s="5" t="s">
        <v>288</v>
      </c>
    </row>
    <row r="47" spans="1:8">
      <c r="A47" s="2">
        <v>45</v>
      </c>
      <c r="B47" t="s">
        <v>56</v>
      </c>
      <c r="D47" t="s">
        <v>1</v>
      </c>
      <c r="F47" t="s">
        <v>127</v>
      </c>
      <c r="G47" t="s">
        <v>175</v>
      </c>
      <c r="H47" s="5" t="s">
        <v>289</v>
      </c>
    </row>
    <row r="48" spans="1:8">
      <c r="A48" s="2">
        <v>46</v>
      </c>
      <c r="B48" t="s">
        <v>57</v>
      </c>
      <c r="D48" t="s">
        <v>1</v>
      </c>
      <c r="F48" t="s">
        <v>127</v>
      </c>
      <c r="G48" t="s">
        <v>176</v>
      </c>
      <c r="H48" s="5" t="s">
        <v>290</v>
      </c>
    </row>
    <row r="49" spans="1:8">
      <c r="A49" s="2">
        <v>47</v>
      </c>
      <c r="B49" t="s">
        <v>58</v>
      </c>
      <c r="D49" t="s">
        <v>1</v>
      </c>
      <c r="F49" t="s">
        <v>127</v>
      </c>
      <c r="G49" t="s">
        <v>177</v>
      </c>
      <c r="H49" s="5" t="s">
        <v>291</v>
      </c>
    </row>
    <row r="50" spans="1:8">
      <c r="A50" s="2">
        <v>48</v>
      </c>
      <c r="B50" t="s">
        <v>59</v>
      </c>
      <c r="D50" t="s">
        <v>1</v>
      </c>
      <c r="F50" t="s">
        <v>127</v>
      </c>
      <c r="G50" t="s">
        <v>178</v>
      </c>
      <c r="H50" s="5" t="s">
        <v>292</v>
      </c>
    </row>
    <row r="51" spans="1:8">
      <c r="A51" s="2">
        <v>49</v>
      </c>
      <c r="B51" t="s">
        <v>60</v>
      </c>
      <c r="D51" t="s">
        <v>1</v>
      </c>
      <c r="F51" t="s">
        <v>127</v>
      </c>
      <c r="G51" t="s">
        <v>179</v>
      </c>
      <c r="H51" s="5" t="s">
        <v>293</v>
      </c>
    </row>
    <row r="52" spans="1:8">
      <c r="A52" s="2">
        <v>50</v>
      </c>
      <c r="B52" t="s">
        <v>61</v>
      </c>
      <c r="D52" t="s">
        <v>1</v>
      </c>
      <c r="F52" t="s">
        <v>127</v>
      </c>
      <c r="G52" t="s">
        <v>180</v>
      </c>
      <c r="H52" s="5" t="s">
        <v>294</v>
      </c>
    </row>
    <row r="53" spans="1:8">
      <c r="A53" s="2">
        <v>51</v>
      </c>
      <c r="B53" t="s">
        <v>62</v>
      </c>
      <c r="D53" t="s">
        <v>1</v>
      </c>
      <c r="F53" t="s">
        <v>127</v>
      </c>
      <c r="G53" t="s">
        <v>181</v>
      </c>
      <c r="H53" s="5" t="s">
        <v>295</v>
      </c>
    </row>
    <row r="54" spans="1:8">
      <c r="A54" s="2">
        <v>52</v>
      </c>
      <c r="B54" t="s">
        <v>63</v>
      </c>
      <c r="D54" t="s">
        <v>1</v>
      </c>
      <c r="F54" t="s">
        <v>127</v>
      </c>
      <c r="G54" t="s">
        <v>182</v>
      </c>
      <c r="H54" s="5" t="s">
        <v>296</v>
      </c>
    </row>
    <row r="55" spans="1:8">
      <c r="A55" s="2">
        <v>53</v>
      </c>
      <c r="B55" t="s">
        <v>64</v>
      </c>
      <c r="D55" t="s">
        <v>1</v>
      </c>
      <c r="F55" t="s">
        <v>127</v>
      </c>
      <c r="G55" t="s">
        <v>183</v>
      </c>
      <c r="H55" s="5" t="s">
        <v>297</v>
      </c>
    </row>
    <row r="56" spans="1:8">
      <c r="A56" s="2">
        <v>54</v>
      </c>
      <c r="B56" t="s">
        <v>65</v>
      </c>
      <c r="D56" t="s">
        <v>1</v>
      </c>
      <c r="F56" t="s">
        <v>128</v>
      </c>
      <c r="G56" t="s">
        <v>184</v>
      </c>
      <c r="H56" s="5" t="s">
        <v>298</v>
      </c>
    </row>
    <row r="57" spans="1:8">
      <c r="A57" s="2">
        <v>55</v>
      </c>
      <c r="B57" t="s">
        <v>66</v>
      </c>
      <c r="D57" t="s">
        <v>1</v>
      </c>
      <c r="F57" t="s">
        <v>128</v>
      </c>
      <c r="G57" t="s">
        <v>185</v>
      </c>
      <c r="H57" s="5" t="s">
        <v>299</v>
      </c>
    </row>
    <row r="58" spans="1:8">
      <c r="A58" s="2">
        <v>56</v>
      </c>
      <c r="B58" t="s">
        <v>67</v>
      </c>
      <c r="D58" t="s">
        <v>0</v>
      </c>
      <c r="F58" t="s">
        <v>128</v>
      </c>
      <c r="G58" t="s">
        <v>186</v>
      </c>
      <c r="H58" s="5" t="s">
        <v>300</v>
      </c>
    </row>
    <row r="59" spans="1:8">
      <c r="A59" s="2">
        <v>57</v>
      </c>
      <c r="B59" t="s">
        <v>68</v>
      </c>
      <c r="D59" t="s">
        <v>0</v>
      </c>
      <c r="F59" t="s">
        <v>128</v>
      </c>
      <c r="G59" t="s">
        <v>187</v>
      </c>
      <c r="H59" s="5" t="s">
        <v>301</v>
      </c>
    </row>
    <row r="60" spans="1:8">
      <c r="A60" s="2">
        <v>58</v>
      </c>
      <c r="B60" t="s">
        <v>69</v>
      </c>
      <c r="D60" t="s">
        <v>1</v>
      </c>
      <c r="F60" t="s">
        <v>128</v>
      </c>
      <c r="G60" t="s">
        <v>188</v>
      </c>
      <c r="H60" s="5" t="s">
        <v>302</v>
      </c>
    </row>
    <row r="61" spans="1:8">
      <c r="A61" s="2">
        <v>59</v>
      </c>
      <c r="B61" t="s">
        <v>70</v>
      </c>
      <c r="D61" t="s">
        <v>1</v>
      </c>
      <c r="F61" t="s">
        <v>128</v>
      </c>
      <c r="G61" t="s">
        <v>189</v>
      </c>
      <c r="H61" s="5" t="s">
        <v>303</v>
      </c>
    </row>
    <row r="62" spans="1:8">
      <c r="A62" s="2">
        <v>60</v>
      </c>
      <c r="B62" t="s">
        <v>71</v>
      </c>
      <c r="D62" t="s">
        <v>1</v>
      </c>
      <c r="F62" t="s">
        <v>128</v>
      </c>
      <c r="G62" t="s">
        <v>190</v>
      </c>
      <c r="H62" s="5" t="s">
        <v>304</v>
      </c>
    </row>
    <row r="63" spans="1:8">
      <c r="A63" s="2">
        <v>61</v>
      </c>
      <c r="B63" t="s">
        <v>72</v>
      </c>
      <c r="D63" t="s">
        <v>1</v>
      </c>
      <c r="F63" t="s">
        <v>128</v>
      </c>
      <c r="G63" t="s">
        <v>191</v>
      </c>
      <c r="H63" s="5" t="s">
        <v>305</v>
      </c>
    </row>
    <row r="64" spans="1:8">
      <c r="A64" s="2">
        <v>62</v>
      </c>
      <c r="B64" t="s">
        <v>73</v>
      </c>
      <c r="D64" t="s">
        <v>1</v>
      </c>
      <c r="F64" t="s">
        <v>128</v>
      </c>
      <c r="G64" t="s">
        <v>192</v>
      </c>
      <c r="H64" s="5" t="s">
        <v>306</v>
      </c>
    </row>
    <row r="65" spans="1:8">
      <c r="A65" s="2">
        <v>63</v>
      </c>
      <c r="B65" t="s">
        <v>74</v>
      </c>
      <c r="D65" t="s">
        <v>1</v>
      </c>
      <c r="F65" t="s">
        <v>128</v>
      </c>
      <c r="G65" t="s">
        <v>193</v>
      </c>
      <c r="H65" s="5" t="s">
        <v>307</v>
      </c>
    </row>
    <row r="66" spans="1:8">
      <c r="A66" s="2">
        <v>64</v>
      </c>
      <c r="B66" t="s">
        <v>75</v>
      </c>
      <c r="D66" t="s">
        <v>1</v>
      </c>
      <c r="F66" t="s">
        <v>128</v>
      </c>
      <c r="G66" t="s">
        <v>194</v>
      </c>
      <c r="H66" s="5" t="s">
        <v>308</v>
      </c>
    </row>
    <row r="67" spans="1:8">
      <c r="A67" s="2">
        <v>65</v>
      </c>
      <c r="B67" t="s">
        <v>76</v>
      </c>
      <c r="D67" t="s">
        <v>1</v>
      </c>
      <c r="F67" t="s">
        <v>128</v>
      </c>
      <c r="G67" t="s">
        <v>195</v>
      </c>
      <c r="H67" s="5" t="s">
        <v>309</v>
      </c>
    </row>
    <row r="68" spans="1:8">
      <c r="A68" s="2">
        <v>66</v>
      </c>
      <c r="B68" t="s">
        <v>77</v>
      </c>
      <c r="D68" t="s">
        <v>1</v>
      </c>
      <c r="F68" t="s">
        <v>128</v>
      </c>
      <c r="G68" t="s">
        <v>196</v>
      </c>
      <c r="H68" s="5" t="s">
        <v>310</v>
      </c>
    </row>
    <row r="69" spans="1:8">
      <c r="A69" s="2">
        <v>67</v>
      </c>
      <c r="B69" t="s">
        <v>78</v>
      </c>
      <c r="D69" t="s">
        <v>1</v>
      </c>
      <c r="F69" t="s">
        <v>128</v>
      </c>
      <c r="G69" t="s">
        <v>197</v>
      </c>
      <c r="H69" s="5" t="s">
        <v>311</v>
      </c>
    </row>
    <row r="70" spans="1:8">
      <c r="A70" s="2">
        <v>68</v>
      </c>
      <c r="B70" t="s">
        <v>79</v>
      </c>
      <c r="D70" t="s">
        <v>0</v>
      </c>
      <c r="F70" t="s">
        <v>128</v>
      </c>
      <c r="G70" t="s">
        <v>198</v>
      </c>
      <c r="H70" s="5" t="s">
        <v>312</v>
      </c>
    </row>
    <row r="71" spans="1:8">
      <c r="A71" s="2">
        <v>69</v>
      </c>
      <c r="B71" t="s">
        <v>80</v>
      </c>
      <c r="D71" t="s">
        <v>1</v>
      </c>
      <c r="F71" t="s">
        <v>128</v>
      </c>
      <c r="G71" t="s">
        <v>199</v>
      </c>
      <c r="H71" s="5" t="s">
        <v>313</v>
      </c>
    </row>
    <row r="72" spans="1:8">
      <c r="A72" s="2">
        <v>70</v>
      </c>
      <c r="B72" t="s">
        <v>81</v>
      </c>
      <c r="D72" t="s">
        <v>1</v>
      </c>
      <c r="F72" t="s">
        <v>128</v>
      </c>
      <c r="G72" t="s">
        <v>200</v>
      </c>
      <c r="H72" s="5" t="s">
        <v>314</v>
      </c>
    </row>
    <row r="73" spans="1:8">
      <c r="A73" s="2">
        <v>71</v>
      </c>
      <c r="B73" t="s">
        <v>82</v>
      </c>
      <c r="D73" t="s">
        <v>1</v>
      </c>
      <c r="F73" t="s">
        <v>128</v>
      </c>
      <c r="G73" t="s">
        <v>201</v>
      </c>
      <c r="H73" s="5" t="s">
        <v>315</v>
      </c>
    </row>
    <row r="74" spans="1:8">
      <c r="A74" s="2">
        <v>72</v>
      </c>
      <c r="B74" t="s">
        <v>83</v>
      </c>
      <c r="D74" t="s">
        <v>1</v>
      </c>
      <c r="F74" t="s">
        <v>128</v>
      </c>
      <c r="G74" t="s">
        <v>202</v>
      </c>
      <c r="H74" s="5" t="s">
        <v>316</v>
      </c>
    </row>
    <row r="75" spans="1:8">
      <c r="A75" s="2">
        <v>73</v>
      </c>
      <c r="B75" t="s">
        <v>84</v>
      </c>
      <c r="D75" t="s">
        <v>1</v>
      </c>
      <c r="F75" t="s">
        <v>128</v>
      </c>
      <c r="G75" t="s">
        <v>203</v>
      </c>
      <c r="H75" s="5" t="s">
        <v>317</v>
      </c>
    </row>
    <row r="76" spans="1:8">
      <c r="A76" s="2">
        <v>74</v>
      </c>
      <c r="B76" t="s">
        <v>85</v>
      </c>
      <c r="D76" t="s">
        <v>1</v>
      </c>
      <c r="F76" t="s">
        <v>128</v>
      </c>
      <c r="G76" t="s">
        <v>204</v>
      </c>
      <c r="H76" s="5" t="s">
        <v>318</v>
      </c>
    </row>
    <row r="77" spans="1:8">
      <c r="A77" s="2">
        <v>75</v>
      </c>
      <c r="B77" t="s">
        <v>86</v>
      </c>
      <c r="D77" t="s">
        <v>0</v>
      </c>
      <c r="F77" t="s">
        <v>128</v>
      </c>
      <c r="G77" t="s">
        <v>205</v>
      </c>
      <c r="H77" s="5" t="s">
        <v>319</v>
      </c>
    </row>
    <row r="78" spans="1:8">
      <c r="A78" s="2">
        <v>76</v>
      </c>
      <c r="B78" t="s">
        <v>87</v>
      </c>
      <c r="D78" t="s">
        <v>1</v>
      </c>
      <c r="F78" t="s">
        <v>128</v>
      </c>
      <c r="G78" t="s">
        <v>206</v>
      </c>
      <c r="H78" s="5" t="s">
        <v>320</v>
      </c>
    </row>
    <row r="79" spans="1:8">
      <c r="A79" s="2">
        <v>77</v>
      </c>
      <c r="B79" t="s">
        <v>88</v>
      </c>
      <c r="D79" t="s">
        <v>1</v>
      </c>
      <c r="F79" t="s">
        <v>128</v>
      </c>
      <c r="G79" t="s">
        <v>207</v>
      </c>
      <c r="H79" s="5" t="s">
        <v>321</v>
      </c>
    </row>
    <row r="80" spans="1:8">
      <c r="A80" s="2">
        <v>78</v>
      </c>
      <c r="B80" t="s">
        <v>89</v>
      </c>
      <c r="D80" t="s">
        <v>1</v>
      </c>
      <c r="F80" t="s">
        <v>128</v>
      </c>
      <c r="G80" t="s">
        <v>208</v>
      </c>
      <c r="H80" s="5" t="s">
        <v>322</v>
      </c>
    </row>
    <row r="81" spans="1:8">
      <c r="A81" s="2">
        <v>79</v>
      </c>
      <c r="B81" t="s">
        <v>90</v>
      </c>
      <c r="D81" t="s">
        <v>1</v>
      </c>
      <c r="F81" t="s">
        <v>128</v>
      </c>
      <c r="G81" t="s">
        <v>209</v>
      </c>
      <c r="H81" s="5" t="s">
        <v>323</v>
      </c>
    </row>
    <row r="82" spans="1:8">
      <c r="A82" s="2">
        <v>80</v>
      </c>
      <c r="B82" t="s">
        <v>91</v>
      </c>
      <c r="D82" t="s">
        <v>0</v>
      </c>
      <c r="F82" t="s">
        <v>128</v>
      </c>
      <c r="G82" t="s">
        <v>210</v>
      </c>
      <c r="H82" s="5" t="s">
        <v>324</v>
      </c>
    </row>
    <row r="83" spans="1:8">
      <c r="A83" s="2">
        <v>81</v>
      </c>
      <c r="B83" t="s">
        <v>92</v>
      </c>
      <c r="D83" t="s">
        <v>0</v>
      </c>
      <c r="F83" t="s">
        <v>128</v>
      </c>
      <c r="G83" t="s">
        <v>211</v>
      </c>
      <c r="H83" s="5" t="s">
        <v>325</v>
      </c>
    </row>
    <row r="84" spans="1:8">
      <c r="A84" s="2">
        <v>82</v>
      </c>
      <c r="B84" t="s">
        <v>93</v>
      </c>
      <c r="D84" t="s">
        <v>1</v>
      </c>
      <c r="F84" t="s">
        <v>128</v>
      </c>
      <c r="G84" t="s">
        <v>212</v>
      </c>
      <c r="H84" s="5" t="s">
        <v>326</v>
      </c>
    </row>
    <row r="85" spans="1:8">
      <c r="A85" s="2">
        <v>83</v>
      </c>
      <c r="B85" t="s">
        <v>94</v>
      </c>
      <c r="D85" t="s">
        <v>1</v>
      </c>
      <c r="F85" t="s">
        <v>128</v>
      </c>
      <c r="G85" t="s">
        <v>213</v>
      </c>
      <c r="H85" s="5" t="s">
        <v>327</v>
      </c>
    </row>
    <row r="86" spans="1:8">
      <c r="A86" s="2">
        <v>84</v>
      </c>
      <c r="B86" t="s">
        <v>95</v>
      </c>
      <c r="D86" t="s">
        <v>1</v>
      </c>
      <c r="F86" t="s">
        <v>128</v>
      </c>
      <c r="G86" t="s">
        <v>214</v>
      </c>
      <c r="H86" s="5" t="s">
        <v>328</v>
      </c>
    </row>
    <row r="87" spans="1:8">
      <c r="A87" s="2">
        <v>85</v>
      </c>
      <c r="B87" t="s">
        <v>96</v>
      </c>
      <c r="D87" t="s">
        <v>1</v>
      </c>
      <c r="F87" t="s">
        <v>128</v>
      </c>
      <c r="G87" t="s">
        <v>215</v>
      </c>
      <c r="H87" s="5" t="s">
        <v>329</v>
      </c>
    </row>
    <row r="88" spans="1:8">
      <c r="A88" s="2">
        <v>86</v>
      </c>
      <c r="B88" t="s">
        <v>97</v>
      </c>
      <c r="D88" t="s">
        <v>1</v>
      </c>
      <c r="F88" t="s">
        <v>128</v>
      </c>
      <c r="G88" t="s">
        <v>216</v>
      </c>
      <c r="H88" s="5" t="s">
        <v>330</v>
      </c>
    </row>
    <row r="89" spans="1:8">
      <c r="A89" s="2">
        <v>87</v>
      </c>
      <c r="B89" t="s">
        <v>98</v>
      </c>
      <c r="D89" t="s">
        <v>1</v>
      </c>
      <c r="F89" t="s">
        <v>128</v>
      </c>
      <c r="G89" t="s">
        <v>217</v>
      </c>
      <c r="H89" s="5" t="s">
        <v>331</v>
      </c>
    </row>
    <row r="90" spans="1:8">
      <c r="A90" s="2">
        <v>88</v>
      </c>
      <c r="B90" t="s">
        <v>99</v>
      </c>
      <c r="D90" t="s">
        <v>1</v>
      </c>
      <c r="F90" t="s">
        <v>128</v>
      </c>
      <c r="G90" t="s">
        <v>218</v>
      </c>
      <c r="H90" s="5" t="s">
        <v>332</v>
      </c>
    </row>
    <row r="91" spans="1:8">
      <c r="A91" s="2">
        <v>89</v>
      </c>
      <c r="B91" t="s">
        <v>100</v>
      </c>
      <c r="D91" t="s">
        <v>1</v>
      </c>
      <c r="F91" t="s">
        <v>128</v>
      </c>
      <c r="G91" t="s">
        <v>219</v>
      </c>
      <c r="H91" s="5" t="s">
        <v>333</v>
      </c>
    </row>
    <row r="92" spans="1:8">
      <c r="A92" s="2">
        <v>90</v>
      </c>
      <c r="B92" t="s">
        <v>101</v>
      </c>
      <c r="D92" t="s">
        <v>1</v>
      </c>
      <c r="F92" t="s">
        <v>128</v>
      </c>
      <c r="G92" t="s">
        <v>220</v>
      </c>
      <c r="H92" s="5" t="s">
        <v>334</v>
      </c>
    </row>
    <row r="93" spans="1:8">
      <c r="A93" s="2">
        <v>91</v>
      </c>
      <c r="B93" t="s">
        <v>102</v>
      </c>
      <c r="D93" t="s">
        <v>1</v>
      </c>
      <c r="F93" t="s">
        <v>128</v>
      </c>
      <c r="G93" t="s">
        <v>221</v>
      </c>
      <c r="H93" s="5" t="s">
        <v>335</v>
      </c>
    </row>
    <row r="94" spans="1:8">
      <c r="A94" s="2">
        <v>92</v>
      </c>
      <c r="B94" t="s">
        <v>103</v>
      </c>
      <c r="D94" t="s">
        <v>1</v>
      </c>
      <c r="F94" t="s">
        <v>128</v>
      </c>
      <c r="G94" t="s">
        <v>222</v>
      </c>
      <c r="H94" s="5" t="s">
        <v>336</v>
      </c>
    </row>
    <row r="95" spans="1:8">
      <c r="A95" s="2">
        <v>93</v>
      </c>
      <c r="B95" t="s">
        <v>104</v>
      </c>
      <c r="D95" t="s">
        <v>1</v>
      </c>
      <c r="F95" t="s">
        <v>128</v>
      </c>
      <c r="G95" t="s">
        <v>223</v>
      </c>
      <c r="H95" s="5" t="s">
        <v>337</v>
      </c>
    </row>
    <row r="96" spans="1:8">
      <c r="A96" s="2">
        <v>94</v>
      </c>
      <c r="B96" t="s">
        <v>105</v>
      </c>
      <c r="D96" t="s">
        <v>1</v>
      </c>
      <c r="F96" t="s">
        <v>128</v>
      </c>
      <c r="G96" t="s">
        <v>224</v>
      </c>
      <c r="H96" s="5" t="s">
        <v>338</v>
      </c>
    </row>
    <row r="97" spans="1:8">
      <c r="A97" s="2">
        <v>95</v>
      </c>
      <c r="B97" t="s">
        <v>106</v>
      </c>
      <c r="D97" t="s">
        <v>1</v>
      </c>
      <c r="F97" t="s">
        <v>128</v>
      </c>
      <c r="G97" t="s">
        <v>225</v>
      </c>
      <c r="H97" s="5" t="s">
        <v>339</v>
      </c>
    </row>
    <row r="98" spans="1:8">
      <c r="A98" s="2">
        <v>96</v>
      </c>
      <c r="B98" t="s">
        <v>107</v>
      </c>
      <c r="D98" t="s">
        <v>1</v>
      </c>
      <c r="F98" t="s">
        <v>128</v>
      </c>
      <c r="G98" t="s">
        <v>226</v>
      </c>
      <c r="H98" s="5" t="s">
        <v>340</v>
      </c>
    </row>
    <row r="99" spans="1:8">
      <c r="A99" s="2">
        <v>97</v>
      </c>
      <c r="B99" t="s">
        <v>108</v>
      </c>
      <c r="D99" t="s">
        <v>1</v>
      </c>
      <c r="F99" t="s">
        <v>128</v>
      </c>
      <c r="G99" t="s">
        <v>227</v>
      </c>
      <c r="H99" s="5" t="s">
        <v>341</v>
      </c>
    </row>
    <row r="100" spans="1:8">
      <c r="A100" s="2">
        <v>98</v>
      </c>
      <c r="B100" t="s">
        <v>109</v>
      </c>
      <c r="D100" t="s">
        <v>0</v>
      </c>
      <c r="F100" t="s">
        <v>128</v>
      </c>
      <c r="G100" t="s">
        <v>228</v>
      </c>
      <c r="H100" s="5" t="s">
        <v>342</v>
      </c>
    </row>
    <row r="101" spans="1:8">
      <c r="A101" s="2">
        <v>99</v>
      </c>
      <c r="B101" t="s">
        <v>110</v>
      </c>
      <c r="D101" t="s">
        <v>0</v>
      </c>
      <c r="F101" t="s">
        <v>128</v>
      </c>
      <c r="G101" t="s">
        <v>229</v>
      </c>
      <c r="H101" s="5" t="s">
        <v>343</v>
      </c>
    </row>
    <row r="102" spans="1:8">
      <c r="A102" s="2">
        <v>100</v>
      </c>
      <c r="B102" t="s">
        <v>111</v>
      </c>
      <c r="D102" t="s">
        <v>1</v>
      </c>
      <c r="F102" t="s">
        <v>128</v>
      </c>
      <c r="G102" t="s">
        <v>230</v>
      </c>
      <c r="H102" s="5" t="s">
        <v>344</v>
      </c>
    </row>
    <row r="103" spans="1:8">
      <c r="A103" s="2">
        <v>101</v>
      </c>
      <c r="B103" t="s">
        <v>112</v>
      </c>
      <c r="D103" t="s">
        <v>1</v>
      </c>
      <c r="F103" t="s">
        <v>128</v>
      </c>
      <c r="G103" t="s">
        <v>231</v>
      </c>
      <c r="H103" s="5" t="s">
        <v>345</v>
      </c>
    </row>
    <row r="104" spans="1:8">
      <c r="A104" s="2">
        <v>102</v>
      </c>
      <c r="B104" t="s">
        <v>113</v>
      </c>
      <c r="D104" t="s">
        <v>1</v>
      </c>
      <c r="F104" t="s">
        <v>128</v>
      </c>
      <c r="G104" t="s">
        <v>232</v>
      </c>
      <c r="H104" s="5" t="s">
        <v>346</v>
      </c>
    </row>
    <row r="105" spans="1:8">
      <c r="A105" s="2">
        <v>103</v>
      </c>
      <c r="B105" t="s">
        <v>114</v>
      </c>
      <c r="D105" t="s">
        <v>1</v>
      </c>
      <c r="F105" t="s">
        <v>128</v>
      </c>
      <c r="G105" t="s">
        <v>233</v>
      </c>
      <c r="H105" s="5" t="s">
        <v>347</v>
      </c>
    </row>
    <row r="106" spans="1:8">
      <c r="A106" s="2">
        <v>104</v>
      </c>
      <c r="B106" t="s">
        <v>115</v>
      </c>
      <c r="D106" t="s">
        <v>1</v>
      </c>
      <c r="F106" t="s">
        <v>128</v>
      </c>
      <c r="G106" t="s">
        <v>234</v>
      </c>
      <c r="H106" s="5" t="s">
        <v>348</v>
      </c>
    </row>
    <row r="107" spans="1:8">
      <c r="A107" s="2">
        <v>105</v>
      </c>
      <c r="B107" t="s">
        <v>116</v>
      </c>
      <c r="D107" t="s">
        <v>1</v>
      </c>
      <c r="F107" t="s">
        <v>128</v>
      </c>
      <c r="G107" t="s">
        <v>235</v>
      </c>
      <c r="H107" s="5" t="s">
        <v>349</v>
      </c>
    </row>
    <row r="108" spans="1:8">
      <c r="A108" s="2">
        <v>106</v>
      </c>
      <c r="B108" t="s">
        <v>117</v>
      </c>
      <c r="D108" t="s">
        <v>1</v>
      </c>
      <c r="F108" t="s">
        <v>128</v>
      </c>
      <c r="G108" t="s">
        <v>236</v>
      </c>
      <c r="H108" s="5" t="s">
        <v>350</v>
      </c>
    </row>
    <row r="109" spans="1:8">
      <c r="A109" s="2">
        <v>107</v>
      </c>
      <c r="B109" t="s">
        <v>118</v>
      </c>
      <c r="D109" t="s">
        <v>1</v>
      </c>
      <c r="F109" t="s">
        <v>128</v>
      </c>
      <c r="G109" t="s">
        <v>237</v>
      </c>
      <c r="H109" s="5" t="s">
        <v>351</v>
      </c>
    </row>
    <row r="110" spans="1:8">
      <c r="A110" s="2">
        <v>108</v>
      </c>
      <c r="B110" t="s">
        <v>119</v>
      </c>
      <c r="D110" t="s">
        <v>1</v>
      </c>
      <c r="F110" t="s">
        <v>128</v>
      </c>
      <c r="G110" t="s">
        <v>238</v>
      </c>
      <c r="H110" s="5" t="s">
        <v>352</v>
      </c>
    </row>
    <row r="111" spans="1:8">
      <c r="A111" s="2">
        <v>109</v>
      </c>
      <c r="B111" t="s">
        <v>120</v>
      </c>
      <c r="D111" t="s">
        <v>1</v>
      </c>
      <c r="F111" t="s">
        <v>129</v>
      </c>
      <c r="G111" t="s">
        <v>239</v>
      </c>
      <c r="H111" s="5" t="s">
        <v>353</v>
      </c>
    </row>
    <row r="112" spans="1:8">
      <c r="A112" s="2">
        <v>110</v>
      </c>
      <c r="B112" t="s">
        <v>121</v>
      </c>
      <c r="D112" t="s">
        <v>1</v>
      </c>
      <c r="F112" t="s">
        <v>129</v>
      </c>
      <c r="G112" t="s">
        <v>240</v>
      </c>
      <c r="H112" s="5" t="s">
        <v>354</v>
      </c>
    </row>
    <row r="113" spans="1:8">
      <c r="A113" s="2">
        <v>111</v>
      </c>
      <c r="B113" t="s">
        <v>122</v>
      </c>
      <c r="D113" t="s">
        <v>1</v>
      </c>
      <c r="F113" t="s">
        <v>129</v>
      </c>
      <c r="G113" t="s">
        <v>241</v>
      </c>
      <c r="H113" s="5" t="s">
        <v>355</v>
      </c>
    </row>
    <row r="114" spans="1:8">
      <c r="A114" s="2">
        <v>112</v>
      </c>
      <c r="B114" t="s">
        <v>123</v>
      </c>
      <c r="D114" t="s">
        <v>1</v>
      </c>
      <c r="F114" t="s">
        <v>129</v>
      </c>
      <c r="G114" t="s">
        <v>242</v>
      </c>
      <c r="H114" s="5" t="s">
        <v>356</v>
      </c>
    </row>
    <row r="115" spans="1:8">
      <c r="A115" s="2">
        <v>113</v>
      </c>
      <c r="B115" t="s">
        <v>124</v>
      </c>
      <c r="D115" t="s">
        <v>1</v>
      </c>
      <c r="F115" t="s">
        <v>129</v>
      </c>
      <c r="G115" t="s">
        <v>243</v>
      </c>
      <c r="H115" s="5" t="s">
        <v>357</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56"/>
  <sheetViews>
    <sheetView workbookViewId="0"/>
  </sheetViews>
  <sheetFormatPr defaultRowHeight="15"/>
  <sheetData>
    <row r="1" spans="1:6">
      <c r="B1" s="6" t="s">
        <v>4</v>
      </c>
      <c r="C1" s="6" t="s">
        <v>5</v>
      </c>
      <c r="D1" s="6" t="s">
        <v>6</v>
      </c>
      <c r="E1" s="6" t="s">
        <v>7</v>
      </c>
      <c r="F1" s="6" t="s">
        <v>8</v>
      </c>
    </row>
    <row r="2" spans="1:6">
      <c r="A2" s="2">
        <v>1</v>
      </c>
      <c r="B2" s="3">
        <f>HYPERLINK("https://www.europarl.europa.eu/legislative-train/theme-a-europe-fit-for-the-digital-age/file-jd-vehicles-hired-for-the-carriage-of-goods-by-road", " Use of vehicles hired without drivers for the carriage of goods by road")</f>
        <v>0</v>
      </c>
      <c r="C2" s="3"/>
      <c r="D2" s="3" t="s">
        <v>1</v>
      </c>
      <c r="E2" s="3"/>
      <c r="F2" s="3" t="s">
        <v>128</v>
      </c>
    </row>
    <row r="3" spans="1:6">
      <c r="A3" s="2">
        <v>2</v>
      </c>
      <c r="B3" s="7">
        <f>HYPERLINK("https://www.europarl.europa.eu/legislative-train/theme-a-europe-fit-for-the-digital-age/file-rail-passengers-rights-and-obligations-(recast)", "Recast of the Regulation on rail passengers’ rights and obligations")</f>
        <v>0</v>
      </c>
      <c r="C3" s="7"/>
      <c r="D3" s="7" t="s">
        <v>1</v>
      </c>
      <c r="E3" s="7"/>
      <c r="F3" s="7" t="s">
        <v>128</v>
      </c>
    </row>
    <row r="4" spans="1:6">
      <c r="A4" s="2">
        <v>3</v>
      </c>
      <c r="B4" s="3">
        <f>HYPERLINK("https://www.europarl.europa.eu/legislative-train/theme-a-europe-fit-for-the-digital-age/file-online-platforms-disinformation", "Online platforms, the digital single market and disinformation")</f>
        <v>0</v>
      </c>
      <c r="C4" s="3"/>
      <c r="D4" s="3" t="s">
        <v>0</v>
      </c>
      <c r="E4" s="3"/>
      <c r="F4" s="3" t="s">
        <v>128</v>
      </c>
    </row>
    <row r="5" spans="1:6">
      <c r="A5" s="2">
        <v>4</v>
      </c>
      <c r="B5" s="7">
        <f>HYPERLINK("https://www.europarl.europa.eu/legislative-train/theme-a-europe-fit-for-the-digital-age/file-white-paper-artificial-intelligence-and-follow-up", "White paper on artificial intelligence including follow-up")</f>
        <v>0</v>
      </c>
      <c r="C5" s="7"/>
      <c r="D5" s="7" t="s">
        <v>0</v>
      </c>
      <c r="E5" s="7"/>
      <c r="F5" s="7" t="s">
        <v>128</v>
      </c>
    </row>
    <row r="6" spans="1:6">
      <c r="A6" s="2">
        <v>5</v>
      </c>
      <c r="B6" s="3">
        <f>HYPERLINK("https://www.europarl.europa.eu/legislative-train/theme-a-europe-fit-for-the-digital-age/file-mff-cef-2021-2027", " Proposal for a regulation establishing the Connecting Europe Facility 2021-2027")</f>
        <v>0</v>
      </c>
      <c r="C6" s="3"/>
      <c r="D6" s="3" t="s">
        <v>1</v>
      </c>
      <c r="E6" s="3"/>
      <c r="F6" s="3" t="s">
        <v>128</v>
      </c>
    </row>
    <row r="7" spans="1:6">
      <c r="A7" s="2">
        <v>6</v>
      </c>
      <c r="B7" s="7">
        <f>HYPERLINK("https://www.europarl.europa.eu/legislative-train/theme-a-europe-fit-for-the-digital-age/file-mff-eu-space-programme", "EU Space Programme")</f>
        <v>0</v>
      </c>
      <c r="C7" s="7"/>
      <c r="D7" s="7" t="s">
        <v>1</v>
      </c>
      <c r="E7" s="7"/>
      <c r="F7" s="7" t="s">
        <v>128</v>
      </c>
    </row>
    <row r="8" spans="1:6">
      <c r="A8" s="2">
        <v>7</v>
      </c>
      <c r="B8" s="3">
        <f>HYPERLINK("https://www.europarl.europa.eu/legislative-train/theme-a-europe-fit-for-the-digital-age/file-mff-horizon-europe-fp", "Proposal for a Regulation establishing Horizon Europe - the Framework Programme for Research and Innovation 2021-2027")</f>
        <v>0</v>
      </c>
      <c r="C8" s="3"/>
      <c r="D8" s="3" t="s">
        <v>1</v>
      </c>
      <c r="E8" s="3"/>
      <c r="F8" s="3" t="s">
        <v>128</v>
      </c>
    </row>
    <row r="9" spans="1:6">
      <c r="A9" s="2">
        <v>8</v>
      </c>
      <c r="B9" s="7">
        <f>HYPERLINK("https://www.europarl.europa.eu/legislative-train/theme-a-europe-fit-for-the-digital-age/file-mff-european-defence-fund", "Proposal for a Regulation establishing the European Defence Fund")</f>
        <v>0</v>
      </c>
      <c r="C9" s="7"/>
      <c r="D9" s="7" t="s">
        <v>1</v>
      </c>
      <c r="E9" s="7"/>
      <c r="F9" s="7" t="s">
        <v>128</v>
      </c>
    </row>
    <row r="10" spans="1:6">
      <c r="A10" s="2">
        <v>9</v>
      </c>
      <c r="B10" s="3">
        <f>HYPERLINK("https://www.europarl.europa.eu/legislative-train/theme-a-europe-fit-for-the-digital-age/file-mff-digital-europe-programme", " Proposal for a regulation establishing the Digital Europe Programme 2021-2027")</f>
        <v>0</v>
      </c>
      <c r="C10" s="3"/>
      <c r="D10" s="3" t="s">
        <v>1</v>
      </c>
      <c r="E10" s="3"/>
      <c r="F10" s="3" t="s">
        <v>128</v>
      </c>
    </row>
    <row r="11" spans="1:6">
      <c r="A11" s="2">
        <v>10</v>
      </c>
      <c r="B11" s="7">
        <f>HYPERLINK("https://www.europarl.europa.eu/legislative-train/theme-a-europe-fit-for-the-digital-age/file-mff-euratom-research-programme", "Council regulation establishing Research and Training Programme of the European Atomic Energy Community (Euratom) for the period 2021-2025")</f>
        <v>0</v>
      </c>
      <c r="C11" s="7"/>
      <c r="D11" s="7" t="s">
        <v>1</v>
      </c>
      <c r="E11" s="7"/>
      <c r="F11" s="7" t="s">
        <v>128</v>
      </c>
    </row>
    <row r="12" spans="1:6">
      <c r="A12" s="2">
        <v>11</v>
      </c>
      <c r="B12" s="3">
        <f>HYPERLINK("https://www.europarl.europa.eu/legislative-train/theme-a-europe-fit-for-the-digital-age/file-mff-programme-for-single-market-and-competitiveness-of-enterprises", " Programme for Single Market and Competitiveness of Enterprises")</f>
        <v>0</v>
      </c>
      <c r="C12" s="3"/>
      <c r="D12" s="3" t="s">
        <v>1</v>
      </c>
      <c r="E12" s="3"/>
      <c r="F12" s="3" t="s">
        <v>128</v>
      </c>
    </row>
    <row r="13" spans="1:6">
      <c r="A13" s="2">
        <v>12</v>
      </c>
      <c r="B13" s="7">
        <f>HYPERLINK("https://www.europarl.europa.eu/legislative-train/theme-a-europe-fit-for-the-digital-age/file-mff-horizon-europe-sp", "Specific programme implementing Horizon Europe framework programme for research and innovation 2021–2027")</f>
        <v>0</v>
      </c>
      <c r="C13" s="7"/>
      <c r="D13" s="7" t="s">
        <v>1</v>
      </c>
      <c r="E13" s="7"/>
      <c r="F13" s="7" t="s">
        <v>128</v>
      </c>
    </row>
    <row r="14" spans="1:6">
      <c r="A14" s="2">
        <v>13</v>
      </c>
      <c r="B14" s="3">
        <f>HYPERLINK("https://www.europarl.europa.eu/legislative-train/theme-a-europe-fit-for-the-digital-age/file-european-cybersecurity-competence-centers", "Proposal for a regulation establishing the European cybersecurity industrial, technology and research competence centre")</f>
        <v>0</v>
      </c>
      <c r="C14" s="3"/>
      <c r="D14" s="3" t="s">
        <v>1</v>
      </c>
      <c r="E14" s="3"/>
      <c r="F14" s="3" t="s">
        <v>128</v>
      </c>
    </row>
    <row r="15" spans="1:6">
      <c r="A15" s="2">
        <v>14</v>
      </c>
      <c r="B15" s="7">
        <f>HYPERLINK("https://www.europarl.europa.eu/legislative-train/theme-a-europe-fit-for-the-digital-age/file-roaming-regulation-review", "Roaming regulation review")</f>
        <v>0</v>
      </c>
      <c r="C15" s="7"/>
      <c r="D15" s="7" t="s">
        <v>1</v>
      </c>
      <c r="E15" s="7"/>
      <c r="F15" s="7" t="s">
        <v>128</v>
      </c>
    </row>
    <row r="16" spans="1:6">
      <c r="A16" s="2">
        <v>15</v>
      </c>
      <c r="B16" s="3">
        <f>HYPERLINK("https://www.europarl.europa.eu/legislative-train/theme-a-europe-fit-for-the-digital-age/file-white-paper-instrument-on-foreign-subsidies", "White Paper on levelling the playing field as regards foreign subsidies")</f>
        <v>0</v>
      </c>
      <c r="C16" s="3"/>
      <c r="D16" s="3" t="s">
        <v>0</v>
      </c>
      <c r="E16" s="3"/>
      <c r="F16" s="3" t="s">
        <v>128</v>
      </c>
    </row>
    <row r="17" spans="1:6">
      <c r="A17" s="2">
        <v>16</v>
      </c>
      <c r="B17" s="7">
        <f>HYPERLINK("https://www.europarl.europa.eu/legislative-train/theme-a-europe-fit-for-the-digital-age/file-common-chargers-for-mobile-phones", "Common chargers for mobile phones and similar devices")</f>
        <v>0</v>
      </c>
      <c r="C17" s="7"/>
      <c r="D17" s="7" t="s">
        <v>1</v>
      </c>
      <c r="E17" s="7"/>
      <c r="F17" s="7" t="s">
        <v>128</v>
      </c>
    </row>
    <row r="18" spans="1:6">
      <c r="A18" s="2">
        <v>17</v>
      </c>
      <c r="B18" s="3">
        <f>HYPERLINK("https://www.europarl.europa.eu/legislative-train/theme-a-europe-fit-for-the-digital-age/file-review-of-the-nis-directive", "Review of the directive on security of network and information systems")</f>
        <v>0</v>
      </c>
      <c r="C18" s="3"/>
      <c r="D18" s="3" t="s">
        <v>1</v>
      </c>
      <c r="E18" s="3"/>
      <c r="F18" s="3" t="s">
        <v>128</v>
      </c>
    </row>
    <row r="19" spans="1:6">
      <c r="A19" s="2">
        <v>18</v>
      </c>
      <c r="B19" s="7">
        <f>HYPERLINK("https://www.europarl.europa.eu/legislative-train/theme-a-europe-fit-for-the-digital-age/file-digital-services-act", "Proposal for a regulation of the European Parliament and of the Council on a single market for digital services (digital services act) and amending Directive 2000/31/EC")</f>
        <v>0</v>
      </c>
      <c r="C19" s="7"/>
      <c r="D19" s="7" t="s">
        <v>1</v>
      </c>
      <c r="E19" s="7"/>
      <c r="F19" s="7" t="s">
        <v>128</v>
      </c>
    </row>
    <row r="20" spans="1:6">
      <c r="A20" s="2">
        <v>19</v>
      </c>
      <c r="B20" s="3">
        <f>HYPERLINK("https://www.europarl.europa.eu/legislative-train/theme-a-europe-fit-for-the-digital-age/file-al-legislative-proposal-to-the-commission-on-the-right-to-disconnect", "The right to disconnect")</f>
        <v>0</v>
      </c>
      <c r="C20" s="3"/>
      <c r="D20" s="3" t="s">
        <v>1</v>
      </c>
      <c r="E20" s="3"/>
      <c r="F20" s="3" t="s">
        <v>128</v>
      </c>
    </row>
    <row r="21" spans="1:6">
      <c r="A21" s="2">
        <v>20</v>
      </c>
      <c r="B21" s="7">
        <f>HYPERLINK("https://www.europarl.europa.eu/legislative-train/theme-a-europe-fit-for-the-digital-age/file-eid", "Revision of the eIDAS Regulation – European Digital Identity (EUid)")</f>
        <v>0</v>
      </c>
      <c r="C21" s="7"/>
      <c r="D21" s="7" t="s">
        <v>1</v>
      </c>
      <c r="E21" s="7"/>
      <c r="F21" s="7" t="s">
        <v>128</v>
      </c>
    </row>
    <row r="22" spans="1:6">
      <c r="A22" s="2">
        <v>21</v>
      </c>
      <c r="B22" s="3">
        <f>HYPERLINK("https://www.europarl.europa.eu/legislative-train/theme-a-europe-fit-for-the-digital-age/file-data-act", "Data act")</f>
        <v>0</v>
      </c>
      <c r="C22" s="3"/>
      <c r="D22" s="3" t="s">
        <v>1</v>
      </c>
      <c r="E22" s="3"/>
      <c r="F22" s="3" t="s">
        <v>128</v>
      </c>
    </row>
    <row r="23" spans="1:6">
      <c r="A23" s="2">
        <v>22</v>
      </c>
      <c r="B23" s="7">
        <f>HYPERLINK("https://www.europarl.europa.eu/legislative-train/theme-a-europe-fit-for-the-digital-age/file-legislative-proposal-on-levelling-the-playing-field-for-foreign-subsidies", "White Paper leading to legislative proposal on levelling the playing field for foreign subsidies")</f>
        <v>0</v>
      </c>
      <c r="C23" s="7"/>
      <c r="D23" s="7" t="s">
        <v>0</v>
      </c>
      <c r="E23" s="7"/>
      <c r="F23" s="7" t="s">
        <v>128</v>
      </c>
    </row>
    <row r="24" spans="1:6">
      <c r="A24" s="2">
        <v>23</v>
      </c>
      <c r="B24" s="3">
        <f>HYPERLINK("https://www.europarl.europa.eu/legislative-train/theme-a-europe-fit-for-the-digital-age/file-digital-services-act-commercial-and-civil-law-rules", "Digital Services Act: adapting commercial and civil law rules for commercial entities operating online")</f>
        <v>0</v>
      </c>
      <c r="C24" s="3"/>
      <c r="D24" s="3" t="s">
        <v>1</v>
      </c>
      <c r="E24" s="3"/>
      <c r="F24" s="3" t="s">
        <v>128</v>
      </c>
    </row>
    <row r="25" spans="1:6">
      <c r="A25" s="2">
        <v>24</v>
      </c>
      <c r="B25" s="7">
        <f>HYPERLINK("https://www.europarl.europa.eu/legislative-train/theme-a-europe-fit-for-the-digital-age/file-ai-ethical-framework", "Framework of ethical aspects of artificial intelligence, robotics and related technologies")</f>
        <v>0</v>
      </c>
      <c r="C25" s="7"/>
      <c r="D25" s="7" t="s">
        <v>1</v>
      </c>
      <c r="E25" s="7"/>
      <c r="F25" s="7" t="s">
        <v>128</v>
      </c>
    </row>
    <row r="26" spans="1:6">
      <c r="A26" s="2">
        <v>25</v>
      </c>
      <c r="B26" s="3">
        <f>HYPERLINK("https://www.europarl.europa.eu/legislative-train/theme-a-europe-fit-for-the-digital-age/file-artificial-intelligence-civil-liability-regime", "European Parliament resolution on civil liability regime for artificial intelligence")</f>
        <v>0</v>
      </c>
      <c r="C26" s="3"/>
      <c r="D26" s="3" t="s">
        <v>1</v>
      </c>
      <c r="E26" s="3"/>
      <c r="F26" s="3" t="s">
        <v>128</v>
      </c>
    </row>
    <row r="27" spans="1:6">
      <c r="A27" s="2">
        <v>26</v>
      </c>
      <c r="B27" s="7">
        <f>HYPERLINK("https://www.europarl.europa.eu/legislative-train/theme-a-europe-fit-for-the-digital-age/file-digital-services-act-improving-the-functioning-of-the-single-market", "Digital services act: legislative-initiative report with recommendations to the European
Commission on improving the functioning of the single market.")</f>
        <v>0</v>
      </c>
      <c r="C27" s="7"/>
      <c r="D27" s="7" t="s">
        <v>1</v>
      </c>
      <c r="E27" s="7"/>
      <c r="F27" s="7" t="s">
        <v>128</v>
      </c>
    </row>
    <row r="28" spans="1:6">
      <c r="A28" s="2">
        <v>27</v>
      </c>
      <c r="B28" s="3">
        <f>HYPERLINK("https://www.europarl.europa.eu/legislative-train/theme-a-europe-fit-for-the-digital-age/file-design-requirements-and-consumer-rights-for-electronics", "New design requirements and consumer rights for electronics pursuant to Directive 2009/125/EC")</f>
        <v>0</v>
      </c>
      <c r="C28" s="3"/>
      <c r="D28" s="3" t="s">
        <v>0</v>
      </c>
      <c r="E28" s="3"/>
      <c r="F28" s="3" t="s">
        <v>128</v>
      </c>
    </row>
    <row r="29" spans="1:6">
      <c r="A29" s="2">
        <v>28</v>
      </c>
      <c r="B29" s="7">
        <f>HYPERLINK("https://www.europarl.europa.eu/legislative-train/theme-a-europe-fit-for-the-digital-age/file-public-procurement", "Public procurement: Follow-up to the White Paper on foreign subsidies")</f>
        <v>0</v>
      </c>
      <c r="C29" s="7"/>
      <c r="D29" s="7" t="s">
        <v>0</v>
      </c>
      <c r="E29" s="7"/>
      <c r="F29" s="7" t="s">
        <v>128</v>
      </c>
    </row>
    <row r="30" spans="1:6">
      <c r="A30" s="2">
        <v>29</v>
      </c>
      <c r="B30" s="3">
        <f>HYPERLINK("https://www.europarl.europa.eu/legislative-train/theme-a-europe-fit-for-the-digital-age/file-review-of-the-database-directive", "Review of the Database Directive ")</f>
        <v>0</v>
      </c>
      <c r="C30" s="3"/>
      <c r="D30" s="3" t="s">
        <v>1</v>
      </c>
      <c r="E30" s="3"/>
      <c r="F30" s="3" t="s">
        <v>128</v>
      </c>
    </row>
    <row r="31" spans="1:6">
      <c r="A31" s="2">
        <v>30</v>
      </c>
      <c r="B31" s="7">
        <f>HYPERLINK("https://www.europarl.europa.eu/legislative-train/theme-a-europe-fit-for-the-digital-age/file-revision-of-the-machinery-directive", "Revision of the Machinery Directive (REFIT)")</f>
        <v>0</v>
      </c>
      <c r="C31" s="7"/>
      <c r="D31" s="7" t="s">
        <v>1</v>
      </c>
      <c r="E31" s="7"/>
      <c r="F31" s="7" t="s">
        <v>128</v>
      </c>
    </row>
    <row r="32" spans="1:6">
      <c r="A32" s="2">
        <v>31</v>
      </c>
      <c r="B32" s="3">
        <f>HYPERLINK("https://www.europarl.europa.eu/legislative-train/theme-a-europe-fit-for-the-digital-age/file-cross-sectoral-financial-services-act-1", "Digital operational resilience for the financial sector")</f>
        <v>0</v>
      </c>
      <c r="C32" s="3"/>
      <c r="D32" s="3" t="s">
        <v>1</v>
      </c>
      <c r="E32" s="3"/>
      <c r="F32" s="3" t="s">
        <v>128</v>
      </c>
    </row>
    <row r="33" spans="1:6">
      <c r="A33" s="2">
        <v>32</v>
      </c>
      <c r="B33" s="7">
        <f>HYPERLINK("https://www.europarl.europa.eu/legislative-train/theme-a-europe-fit-for-the-digital-age/file-cross-sectoral-financial-services-act-2", "Fintech Amending Directive: Temporary exemption for multilateral trading facilities (MTFs) and amendment of certain EU financial services directives")</f>
        <v>0</v>
      </c>
      <c r="C33" s="7"/>
      <c r="D33" s="7" t="s">
        <v>1</v>
      </c>
      <c r="E33" s="7"/>
      <c r="F33" s="7" t="s">
        <v>128</v>
      </c>
    </row>
    <row r="34" spans="1:6">
      <c r="A34" s="2">
        <v>33</v>
      </c>
      <c r="B34" s="3">
        <f>HYPERLINK("https://www.europarl.europa.eu/legislative-train/theme-a-europe-fit-for-the-digital-age/file-crypto-assets-1", "Proposal for a regulation of the European Parliament and of the Council on markets in crypto-assets")</f>
        <v>0</v>
      </c>
      <c r="C34" s="3"/>
      <c r="D34" s="3" t="s">
        <v>1</v>
      </c>
      <c r="E34" s="3"/>
      <c r="F34" s="3" t="s">
        <v>128</v>
      </c>
    </row>
    <row r="35" spans="1:6">
      <c r="A35" s="2">
        <v>34</v>
      </c>
      <c r="B35" s="7">
        <f>HYPERLINK("https://www.europarl.europa.eu/legislative-train/theme-a-europe-fit-for-the-digital-age/file-crypto-assets-2", "Proposal for a Regulation on a pilot regime for market infrastructures based on distributed ledger technology (DLT)")</f>
        <v>0</v>
      </c>
      <c r="C35" s="7"/>
      <c r="D35" s="7" t="s">
        <v>1</v>
      </c>
      <c r="E35" s="7"/>
      <c r="F35" s="7" t="s">
        <v>128</v>
      </c>
    </row>
    <row r="36" spans="1:6">
      <c r="A36" s="2">
        <v>35</v>
      </c>
      <c r="B36" s="3">
        <f>HYPERLINK("https://www.europarl.europa.eu/legislative-train/theme-a-europe-fit-for-the-digital-age/file-digital-markets-act", "Proposal for a regulation of the European Parliament and of the Council  on contestable and fair markets in the digital sector (Digital Markets Act)")</f>
        <v>0</v>
      </c>
      <c r="C36" s="3"/>
      <c r="D36" s="3" t="s">
        <v>1</v>
      </c>
      <c r="E36" s="3"/>
      <c r="F36" s="3" t="s">
        <v>128</v>
      </c>
    </row>
    <row r="37" spans="1:6">
      <c r="A37" s="2">
        <v>36</v>
      </c>
      <c r="B37" s="7">
        <f>HYPERLINK("https://www.europarl.europa.eu/legislative-train/theme-a-europe-fit-for-the-digital-age/file-data-governance-act", "Proposal for a Regulation on European Data Governance")</f>
        <v>0</v>
      </c>
      <c r="C37" s="7"/>
      <c r="D37" s="7" t="s">
        <v>1</v>
      </c>
      <c r="E37" s="7"/>
      <c r="F37" s="7" t="s">
        <v>128</v>
      </c>
    </row>
    <row r="38" spans="1:6">
      <c r="A38" s="2">
        <v>37</v>
      </c>
      <c r="B38" s="3">
        <f>HYPERLINK("https://www.europarl.europa.eu/legislative-train/theme-a-europe-fit-for-the-digital-age/file-regulation-on-artificial-intelligence", "Artificial intelligence act")</f>
        <v>0</v>
      </c>
      <c r="C38" s="3"/>
      <c r="D38" s="3" t="s">
        <v>1</v>
      </c>
      <c r="E38" s="3"/>
      <c r="F38" s="3" t="s">
        <v>128</v>
      </c>
    </row>
    <row r="39" spans="1:6">
      <c r="A39" s="2">
        <v>38</v>
      </c>
      <c r="B39" s="7">
        <f>HYPERLINK("https://www.europarl.europa.eu/legislative-train/theme-a-europe-fit-for-the-digital-age/file-distortive-foreign-subsidies", "Regulation on distortive foreign subsidies")</f>
        <v>0</v>
      </c>
      <c r="C39" s="7"/>
      <c r="D39" s="7" t="s">
        <v>1</v>
      </c>
      <c r="E39" s="7"/>
      <c r="F39" s="7" t="s">
        <v>128</v>
      </c>
    </row>
    <row r="40" spans="1:6">
      <c r="A40" s="2">
        <v>39</v>
      </c>
      <c r="B40" s="3">
        <f>HYPERLINK("https://www.europarl.europa.eu/legislative-train/theme-a-europe-fit-for-the-digital-age/file-sports-events-in-digital-environment", "Challenges of sports events’ organisers in the digital environment")</f>
        <v>0</v>
      </c>
      <c r="C40" s="3"/>
      <c r="D40" s="3" t="s">
        <v>1</v>
      </c>
      <c r="E40" s="3"/>
      <c r="F40" s="3" t="s">
        <v>128</v>
      </c>
    </row>
    <row r="41" spans="1:6">
      <c r="A41" s="2">
        <v>40</v>
      </c>
      <c r="B41" s="7">
        <f>HYPERLINK("https://www.europarl.europa.eu/legislative-train/theme-a-europe-fit-for-the-digital-age/file-building-an-eu-space-based-global-secure-communication-system", "Proposal for a Regulation establishing the Union Secure Connectivity Programme for the period 2023-2027 ('infrastructure for Resilience, Interconnection and Security by Satellite’- IRIS²)")</f>
        <v>0</v>
      </c>
      <c r="C41" s="7"/>
      <c r="D41" s="7" t="s">
        <v>1</v>
      </c>
      <c r="E41" s="7"/>
      <c r="F41" s="7" t="s">
        <v>128</v>
      </c>
    </row>
    <row r="42" spans="1:6">
      <c r="A42" s="2">
        <v>41</v>
      </c>
      <c r="B42" s="3">
        <f>HYPERLINK("https://www.europarl.europa.eu/legislative-train/theme-a-europe-fit-for-the-digital-age/file-european-chips-act-(semiconductors)", "European Chips Act (semi-conductors)")</f>
        <v>0</v>
      </c>
      <c r="C42" s="3"/>
      <c r="D42" s="3" t="s">
        <v>1</v>
      </c>
      <c r="E42" s="3"/>
      <c r="F42" s="3" t="s">
        <v>128</v>
      </c>
    </row>
    <row r="43" spans="1:6">
      <c r="A43" s="2">
        <v>42</v>
      </c>
      <c r="B43" s="7">
        <f>HYPERLINK("https://www.europarl.europa.eu/legislative-train/theme-a-europe-fit-for-the-digital-age/file-eu-digital-interoperabilioty-strategy", "Proposal to adopt an interoperable Europe act")</f>
        <v>0</v>
      </c>
      <c r="C43" s="7"/>
      <c r="D43" s="7" t="s">
        <v>1</v>
      </c>
      <c r="E43" s="7"/>
      <c r="F43" s="7" t="s">
        <v>128</v>
      </c>
    </row>
    <row r="44" spans="1:6">
      <c r="A44" s="2">
        <v>43</v>
      </c>
      <c r="B44" s="3">
        <f>HYPERLINK("https://www.europarl.europa.eu/legislative-train/theme-a-europe-fit-for-the-digital-age/file-path-to-the-digital-decade", "2030 policy programme “Path to the Digital Decade”")</f>
        <v>0</v>
      </c>
      <c r="C44" s="3"/>
      <c r="D44" s="3" t="s">
        <v>1</v>
      </c>
      <c r="E44" s="3"/>
      <c r="F44" s="3" t="s">
        <v>128</v>
      </c>
    </row>
    <row r="45" spans="1:6">
      <c r="A45" s="2">
        <v>44</v>
      </c>
      <c r="B45" s="7">
        <f>HYPERLINK("https://www.europarl.europa.eu/legislative-train/theme-a-europe-fit-for-the-digital-age/file-proposal-for-cybersecurity-regulation", "Proposal for a regulation laying down measures on cybersecurity at the institutions, bodies, offices and agencies of the Union")</f>
        <v>0</v>
      </c>
      <c r="C45" s="7"/>
      <c r="D45" s="7" t="s">
        <v>1</v>
      </c>
      <c r="E45" s="7"/>
      <c r="F45" s="7" t="s">
        <v>128</v>
      </c>
    </row>
    <row r="46" spans="1:6">
      <c r="A46" s="2">
        <v>45</v>
      </c>
      <c r="B46" s="3">
        <f>HYPERLINK("https://www.europarl.europa.eu/legislative-train/theme-a-europe-fit-for-the-digital-age/file-declaration-on-digital-rights-and-principles", "European Declaration on Digital Rights and Principles for the Digital Decade")</f>
        <v>0</v>
      </c>
      <c r="C46" s="3"/>
      <c r="D46" s="3" t="s">
        <v>0</v>
      </c>
      <c r="E46" s="3"/>
      <c r="F46" s="3" t="s">
        <v>128</v>
      </c>
    </row>
    <row r="47" spans="1:6">
      <c r="A47" s="2">
        <v>46</v>
      </c>
      <c r="B47" s="7">
        <f>HYPERLINK("https://www.europarl.europa.eu/legislative-train/theme-a-europe-fit-for-the-digital-age/file-better-internet-for-kids-(bik)", "A Digital Decade for children and youth: the new European strategy for a better internet for kids (BIK+)")</f>
        <v>0</v>
      </c>
      <c r="C47" s="7"/>
      <c r="D47" s="7" t="s">
        <v>0</v>
      </c>
      <c r="E47" s="7"/>
      <c r="F47" s="7" t="s">
        <v>128</v>
      </c>
    </row>
    <row r="48" spans="1:6">
      <c r="A48" s="2">
        <v>47</v>
      </c>
      <c r="B48" s="3">
        <f>HYPERLINK("https://www.europarl.europa.eu/legislative-train/theme-a-europe-fit-for-the-digital-age/file-european-defence-industry-reinforcement-through-common-procurement-act-(edirpa)", "Regulation establishing the European defence industry reinforcement through common procurement act (EDIPRA)")</f>
        <v>0</v>
      </c>
      <c r="C48" s="3"/>
      <c r="D48" s="3" t="s">
        <v>1</v>
      </c>
      <c r="E48" s="3"/>
      <c r="F48" s="3" t="s">
        <v>128</v>
      </c>
    </row>
    <row r="49" spans="1:6">
      <c r="A49" s="2">
        <v>48</v>
      </c>
      <c r="B49" s="7">
        <f>HYPERLINK("https://www.europarl.europa.eu/legislative-train/theme-a-europe-fit-for-the-digital-age/file-european-critical-raw-material-act", "European critical raw materials act")</f>
        <v>0</v>
      </c>
      <c r="C49" s="7"/>
      <c r="D49" s="7" t="s">
        <v>1</v>
      </c>
      <c r="E49" s="7"/>
      <c r="F49" s="7" t="s">
        <v>128</v>
      </c>
    </row>
    <row r="50" spans="1:6">
      <c r="A50" s="2">
        <v>49</v>
      </c>
      <c r="B50" s="3">
        <f>HYPERLINK("https://www.europarl.europa.eu/legislative-train/theme-a-europe-fit-for-the-digital-age/file-review-of-the-broadband-cost-reduction-directive", "Gigabit Infrastructure Act")</f>
        <v>0</v>
      </c>
      <c r="C50" s="3"/>
      <c r="D50" s="3" t="s">
        <v>1</v>
      </c>
      <c r="E50" s="3"/>
      <c r="F50" s="3" t="s">
        <v>128</v>
      </c>
    </row>
    <row r="51" spans="1:6">
      <c r="A51" s="2">
        <v>50</v>
      </c>
      <c r="B51" s="7">
        <f>HYPERLINK("https://www.europarl.europa.eu/legislative-train/theme-a-europe-fit-for-the-digital-age/file-short-term-accommodation-rental-services", "Data collection and sharing relating to short-term accommodation rental services")</f>
        <v>0</v>
      </c>
      <c r="C51" s="7"/>
      <c r="D51" s="7" t="s">
        <v>1</v>
      </c>
      <c r="E51" s="7"/>
      <c r="F51" s="7" t="s">
        <v>128</v>
      </c>
    </row>
    <row r="52" spans="1:6">
      <c r="A52" s="2">
        <v>51</v>
      </c>
      <c r="B52" s="3">
        <f>HYPERLINK("https://www.europarl.europa.eu/legislative-train/theme-a-europe-fit-for-the-digital-age/file-net-zero-industry-act", "Net-zero industry act")</f>
        <v>0</v>
      </c>
      <c r="C52" s="3"/>
      <c r="D52" s="3" t="s">
        <v>1</v>
      </c>
      <c r="E52" s="3"/>
      <c r="F52" s="3" t="s">
        <v>128</v>
      </c>
    </row>
    <row r="53" spans="1:6">
      <c r="A53" s="2">
        <v>52</v>
      </c>
      <c r="B53" s="7">
        <f>HYPERLINK("https://www.europarl.europa.eu/legislative-train/theme-a-europe-fit-for-the-digital-age/file-digital-labelling-of-eu-fertilising-products", "Proposal for a regulation of the European Parliament and of the Council  amending Regulation (EU) 2019/1009 as regards the digital labelling of EU fertilising products")</f>
        <v>0</v>
      </c>
      <c r="C53" s="7"/>
      <c r="D53" s="7" t="s">
        <v>1</v>
      </c>
      <c r="E53" s="7"/>
      <c r="F53" s="7" t="s">
        <v>128</v>
      </c>
    </row>
    <row r="54" spans="1:6">
      <c r="A54" s="2">
        <v>53</v>
      </c>
      <c r="B54" s="3">
        <f>HYPERLINK("https://www.europarl.europa.eu/legislative-train/theme-a-europe-fit-for-the-digital-age/file-act-in-support-of-ammunition-procurement-(asap)", "Regulation of the European Parliament and of the Council
on establishing the Act in Support of Ammunition Production")</f>
        <v>0</v>
      </c>
      <c r="C54" s="3"/>
      <c r="D54" s="3" t="s">
        <v>1</v>
      </c>
      <c r="E54" s="3"/>
      <c r="F54" s="3" t="s">
        <v>128</v>
      </c>
    </row>
    <row r="55" spans="1:6">
      <c r="A55" s="2">
        <v>54</v>
      </c>
      <c r="B55" s="7">
        <f>HYPERLINK("https://www.europarl.europa.eu/legislative-train/theme-a-europe-fit-for-the-digital-age/file-strategic-technologies-for-europe-platform-(‘step’)", "Strategic Technologies for Europe Platform (‘STEP’) ")</f>
        <v>0</v>
      </c>
      <c r="C55" s="7"/>
      <c r="D55" s="7" t="s">
        <v>1</v>
      </c>
      <c r="E55" s="7"/>
      <c r="F55" s="7" t="s">
        <v>128</v>
      </c>
    </row>
    <row r="56" spans="1:6">
      <c r="A56" s="2">
        <v>55</v>
      </c>
      <c r="B56" s="3">
        <f>HYPERLINK("https://www.europarl.europa.eu/legislative-train/theme-a-europe-fit-for-the-digital-age/file-european-supercomputer-capacity-for-artificial-intelligence-start-ups", "European supercomputer capacity for artificial intelligence start-ups")</f>
        <v>0</v>
      </c>
      <c r="C56" s="3"/>
      <c r="D56" s="3" t="s">
        <v>1</v>
      </c>
      <c r="E56" s="3"/>
      <c r="F56" s="3" t="s">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8" t="s">
        <v>4</v>
      </c>
      <c r="C1" s="8" t="s">
        <v>5</v>
      </c>
      <c r="D1" s="8" t="s">
        <v>6</v>
      </c>
      <c r="E1" s="8" t="s">
        <v>7</v>
      </c>
      <c r="F1" s="8" t="s">
        <v>8</v>
      </c>
    </row>
    <row r="2" spans="1:6">
      <c r="A2" s="2">
        <v>1</v>
      </c>
      <c r="B2" s="3">
        <f>HYPERLINK("https://www.europarl.europa.eu/legislative-train/theme-a-europe-fit-for-the-digital-age/file-improving-working-conditions-of-platform-workers", "Initiative to improve the working conditions of people working in the platform economy")</f>
        <v>0</v>
      </c>
      <c r="C2" s="3"/>
      <c r="D2" s="3" t="s">
        <v>1</v>
      </c>
      <c r="E2" s="3"/>
      <c r="F2" s="3" t="s">
        <v>127</v>
      </c>
    </row>
    <row r="3" spans="1:6">
      <c r="A3" s="2">
        <v>2</v>
      </c>
      <c r="B3" s="9">
        <f>HYPERLINK("https://www.europarl.europa.eu/legislative-train/theme-a-europe-fit-for-the-digital-age/file-single-market-emergency-instrument", "Single market emergency instrument")</f>
        <v>0</v>
      </c>
      <c r="C3" s="9"/>
      <c r="D3" s="9" t="s">
        <v>1</v>
      </c>
      <c r="E3" s="9"/>
      <c r="F3" s="9" t="s">
        <v>127</v>
      </c>
    </row>
    <row r="4" spans="1:6">
      <c r="A4" s="2">
        <v>3</v>
      </c>
      <c r="B4" s="3">
        <f>HYPERLINK("https://www.europarl.europa.eu/legislative-train/theme-a-europe-fit-for-the-digital-age/file-european-cyber-resilience-act", "Horizontal cybersecurity requirements for products with digital elements")</f>
        <v>0</v>
      </c>
      <c r="C4" s="3"/>
      <c r="D4" s="3" t="s">
        <v>1</v>
      </c>
      <c r="E4" s="3"/>
      <c r="F4" s="3" t="s">
        <v>127</v>
      </c>
    </row>
    <row r="5" spans="1:6">
      <c r="A5" s="2">
        <v>4</v>
      </c>
      <c r="B5" s="9">
        <f>HYPERLINK("https://www.europarl.europa.eu/legislative-train/theme-a-europe-fit-for-the-digital-age/file-revision-of-the-design-directive-and-of-the-community-design-regulation", "Revision of the Community Design Regulation")</f>
        <v>0</v>
      </c>
      <c r="C5" s="9"/>
      <c r="D5" s="9" t="s">
        <v>1</v>
      </c>
      <c r="E5" s="9"/>
      <c r="F5" s="9" t="s">
        <v>127</v>
      </c>
    </row>
    <row r="6" spans="1:6">
      <c r="A6" s="2">
        <v>5</v>
      </c>
      <c r="B6" s="3">
        <f>HYPERLINK("https://www.europarl.europa.eu/legislative-train/theme-a-europe-fit-for-the-digital-age/file-new-product-liability-directive", "New Product Liability Directive")</f>
        <v>0</v>
      </c>
      <c r="C6" s="3"/>
      <c r="D6" s="3" t="s">
        <v>1</v>
      </c>
      <c r="E6" s="3"/>
      <c r="F6" s="3" t="s">
        <v>127</v>
      </c>
    </row>
    <row r="7" spans="1:6">
      <c r="A7" s="2">
        <v>6</v>
      </c>
      <c r="B7" s="9">
        <f>HYPERLINK("https://www.europarl.europa.eu/legislative-train/theme-a-europe-fit-for-the-digital-age/file-cyber-solidarity-act", "Regulation on measures to strengthen solidarity and capacities in the Union to detect, prepare for and respond to cybersecurity threats and incidents")</f>
        <v>0</v>
      </c>
      <c r="C7" s="9"/>
      <c r="D7" s="9" t="s">
        <v>1</v>
      </c>
      <c r="E7" s="9"/>
      <c r="F7" s="9" t="s">
        <v>127</v>
      </c>
    </row>
    <row r="8" spans="1:6">
      <c r="A8" s="2">
        <v>7</v>
      </c>
      <c r="B8" s="3">
        <f>HYPERLINK("https://www.europarl.europa.eu/legislative-train/theme-a-europe-fit-for-the-digital-age/file-revision-of-the-design-directive-(recast)", "Revision of the Design Directive (Recast)")</f>
        <v>0</v>
      </c>
      <c r="C8" s="3"/>
      <c r="D8" s="3" t="s">
        <v>1</v>
      </c>
      <c r="E8" s="3"/>
      <c r="F8" s="3" t="s">
        <v>127</v>
      </c>
    </row>
    <row r="9" spans="1:6">
      <c r="A9" s="2">
        <v>8</v>
      </c>
      <c r="B9" s="9">
        <f>HYPERLINK("https://www.europarl.europa.eu/legislative-train/theme-a-europe-fit-for-the-digital-age/file-managed-security-services", "Managed security services")</f>
        <v>0</v>
      </c>
      <c r="C9" s="9"/>
      <c r="D9" s="9" t="s">
        <v>1</v>
      </c>
      <c r="E9" s="9"/>
      <c r="F9" s="9" t="s">
        <v>127</v>
      </c>
    </row>
    <row r="10" spans="1:6">
      <c r="A10" s="2">
        <v>9</v>
      </c>
      <c r="B10" s="3">
        <f>HYPERLINK("https://www.europarl.europa.eu/legislative-train/theme-a-europe-fit-for-the-digital-age/file-smei-package-regulation-on-emergency-procedures", "Proposal for a regulation on emergency procedures for the conformity assessment,
adoption of common specifications and market surveillance due to a Single Market
emergency")</f>
        <v>0</v>
      </c>
      <c r="C10" s="3"/>
      <c r="D10" s="3" t="s">
        <v>1</v>
      </c>
      <c r="E10" s="3"/>
      <c r="F10" s="3" t="s">
        <v>127</v>
      </c>
    </row>
    <row r="11" spans="1:6">
      <c r="A11" s="2">
        <v>10</v>
      </c>
      <c r="B11" s="9">
        <f>HYPERLINK("https://www.europarl.europa.eu/legislative-train/theme-a-europe-fit-for-the-digital-age/file-smei-package-directive-on-emergency-procedures", "Proposal for a directive of the European Parliament and of the Council on emergency procedures for the
conformity assessment, adoption of common specifications and market surveillance due to a Single Market emergency")</f>
        <v>0</v>
      </c>
      <c r="C11" s="9"/>
      <c r="D11" s="9" t="s">
        <v>1</v>
      </c>
      <c r="E11" s="9"/>
      <c r="F11" s="9"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0" t="s">
        <v>4</v>
      </c>
      <c r="C1" s="10" t="s">
        <v>5</v>
      </c>
      <c r="D1" s="10" t="s">
        <v>6</v>
      </c>
      <c r="E1" s="10" t="s">
        <v>7</v>
      </c>
      <c r="F1" s="10" t="s">
        <v>8</v>
      </c>
    </row>
    <row r="2" spans="1:6">
      <c r="A2" s="2">
        <v>1</v>
      </c>
      <c r="B2" s="3">
        <f>HYPERLINK("https://www.europarl.europa.eu/legislative-train/theme-a-europe-fit-for-the-digital-age/file-jd-e-privacy-reform", " Proposal for a regulation on privacy and electronic communications")</f>
        <v>0</v>
      </c>
      <c r="C2" s="3"/>
      <c r="D2" s="3" t="s">
        <v>1</v>
      </c>
      <c r="E2" s="3"/>
      <c r="F2" s="3" t="s">
        <v>126</v>
      </c>
    </row>
    <row r="3" spans="1:6">
      <c r="A3" s="2">
        <v>2</v>
      </c>
      <c r="B3" s="11">
        <f>HYPERLINK("https://www.europarl.europa.eu/legislative-train/theme-a-europe-fit-for-the-digital-age/file-allocation-of-slots-at-eu-airports-common-rules-recast", "Allocation of slots at EU airports: common rules - recast")</f>
        <v>0</v>
      </c>
      <c r="C3" s="11"/>
      <c r="D3" s="11" t="s">
        <v>1</v>
      </c>
      <c r="E3" s="11"/>
      <c r="F3" s="11" t="s">
        <v>126</v>
      </c>
    </row>
    <row r="4" spans="1:6">
      <c r="A4" s="2">
        <v>3</v>
      </c>
      <c r="B4" s="3">
        <f>HYPERLINK("https://www.europarl.europa.eu/legislative-train/theme-a-europe-fit-for-the-digital-age/file-jd-common-rules-for-coach-and-bus-services", " Common rules for access to the international market for coach and bus services")</f>
        <v>0</v>
      </c>
      <c r="C4" s="3"/>
      <c r="D4" s="3" t="s">
        <v>1</v>
      </c>
      <c r="E4" s="3"/>
      <c r="F4" s="3" t="s">
        <v>126</v>
      </c>
    </row>
    <row r="5" spans="1:6">
      <c r="A5" s="2">
        <v>4</v>
      </c>
      <c r="B5" s="11">
        <f>HYPERLINK("https://www.europarl.europa.eu/legislative-train/theme-a-europe-fit-for-the-digital-age/file-discontinuing-seasonal-changes-of-time", "Directive discontinuing seasonal changes of time")</f>
        <v>0</v>
      </c>
      <c r="C5" s="11"/>
      <c r="D5" s="11" t="s">
        <v>1</v>
      </c>
      <c r="E5" s="11"/>
      <c r="F5" s="11" t="s">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3"/>
  <sheetViews>
    <sheetView workbookViewId="0"/>
  </sheetViews>
  <sheetFormatPr defaultRowHeight="15"/>
  <sheetData>
    <row r="1" spans="1:6">
      <c r="B1" s="12" t="s">
        <v>4</v>
      </c>
      <c r="C1" s="12" t="s">
        <v>5</v>
      </c>
      <c r="D1" s="12" t="s">
        <v>6</v>
      </c>
      <c r="E1" s="12" t="s">
        <v>7</v>
      </c>
      <c r="F1" s="12" t="s">
        <v>8</v>
      </c>
    </row>
    <row r="2" spans="1:6">
      <c r="A2" s="2">
        <v>1</v>
      </c>
      <c r="B2" s="3">
        <f>HYPERLINK("https://www.europarl.europa.eu/legislative-train/theme-a-europe-fit-for-the-digital-age/file-digital-education-action-plan", "Digital education action plan (2021-2027)")</f>
        <v>0</v>
      </c>
      <c r="C2" s="3"/>
      <c r="D2" s="3" t="s">
        <v>0</v>
      </c>
      <c r="E2" s="3"/>
      <c r="F2" s="3" t="s">
        <v>125</v>
      </c>
    </row>
    <row r="3" spans="1:6">
      <c r="A3" s="2">
        <v>2</v>
      </c>
      <c r="B3" s="13">
        <f>HYPERLINK("https://www.europarl.europa.eu/legislative-train/theme-a-europe-fit-for-the-digital-age/file-new-open-finance-frameworkb", "Legislative proposal for a new open finance framework")</f>
        <v>0</v>
      </c>
      <c r="C3" s="13"/>
      <c r="D3" s="13" t="s">
        <v>1</v>
      </c>
      <c r="E3" s="13"/>
      <c r="F3" s="13" t="s">
        <v>125</v>
      </c>
    </row>
    <row r="4" spans="1:6">
      <c r="A4" s="2">
        <v>3</v>
      </c>
      <c r="B4" s="3">
        <f>HYPERLINK("https://www.europarl.europa.eu/legislative-train/theme-a-europe-fit-for-the-digital-age/file-supplementary-protection-certificates", "Revision of the legislation on supplementary protection certificates for plant protection products (RECAST) ")</f>
        <v>0</v>
      </c>
      <c r="C4" s="3"/>
      <c r="D4" s="3" t="s">
        <v>1</v>
      </c>
      <c r="E4" s="3"/>
      <c r="F4" s="3" t="s">
        <v>125</v>
      </c>
    </row>
    <row r="5" spans="1:6">
      <c r="A5" s="2">
        <v>4</v>
      </c>
      <c r="B5" s="13">
        <f>HYPERLINK("https://www.europarl.europa.eu/legislative-train/theme-a-europe-fit-for-the-digital-age/file-piracy-of-live-content", "Recommendation on piracy of live content")</f>
        <v>0</v>
      </c>
      <c r="C5" s="13"/>
      <c r="D5" s="13" t="s">
        <v>0</v>
      </c>
      <c r="E5" s="13"/>
      <c r="F5" s="13" t="s">
        <v>125</v>
      </c>
    </row>
    <row r="6" spans="1:6">
      <c r="A6" s="2">
        <v>5</v>
      </c>
      <c r="B6" s="3">
        <f>HYPERLINK("https://www.europarl.europa.eu/legislative-train/theme-a-europe-fit-for-the-digital-age/file-ai-liability-directive", "AI liability directive")</f>
        <v>0</v>
      </c>
      <c r="C6" s="3"/>
      <c r="D6" s="3" t="s">
        <v>1</v>
      </c>
      <c r="E6" s="3"/>
      <c r="F6" s="3" t="s">
        <v>125</v>
      </c>
    </row>
    <row r="7" spans="1:6">
      <c r="A7" s="2">
        <v>6</v>
      </c>
      <c r="B7" s="13">
        <f>HYPERLINK("https://www.europarl.europa.eu/legislative-train/theme-a-europe-fit-for-the-digital-age/file-late-payments-directive-revision", "Revision of the late payments directive")</f>
        <v>0</v>
      </c>
      <c r="C7" s="13"/>
      <c r="D7" s="13" t="s">
        <v>1</v>
      </c>
      <c r="E7" s="13"/>
      <c r="F7" s="13" t="s">
        <v>125</v>
      </c>
    </row>
    <row r="8" spans="1:6">
      <c r="A8" s="2">
        <v>7</v>
      </c>
      <c r="B8" s="3">
        <f>HYPERLINK("https://www.europarl.europa.eu/legislative-train/theme-a-europe-fit-for-the-digital-age/file-digital-tools-and-processes-in-company-law", "Initiative to expand and upgrade the use of digital tools and processes in company law")</f>
        <v>0</v>
      </c>
      <c r="C8" s="3"/>
      <c r="D8" s="3" t="s">
        <v>1</v>
      </c>
      <c r="E8" s="3"/>
      <c r="F8" s="3" t="s">
        <v>125</v>
      </c>
    </row>
    <row r="9" spans="1:6">
      <c r="A9" s="2">
        <v>8</v>
      </c>
      <c r="B9" s="13">
        <f>HYPERLINK("https://www.europarl.europa.eu/legislative-train/theme-a-europe-fit-for-the-digital-age/file-patent-licensing-package-1", "Standard essential patents (SEP) regulation ")</f>
        <v>0</v>
      </c>
      <c r="C9" s="13"/>
      <c r="D9" s="13" t="s">
        <v>1</v>
      </c>
      <c r="E9" s="13"/>
      <c r="F9" s="13" t="s">
        <v>125</v>
      </c>
    </row>
    <row r="10" spans="1:6">
      <c r="A10" s="2">
        <v>9</v>
      </c>
      <c r="B10" s="3">
        <f>HYPERLINK("https://www.europarl.europa.eu/legislative-train/theme-a-europe-fit-for-the-digital-age/file-patent-licensing-package-2-1", "Unitary supplementary protection certificate for plant protection products")</f>
        <v>0</v>
      </c>
      <c r="C10" s="3"/>
      <c r="D10" s="3" t="s">
        <v>1</v>
      </c>
      <c r="E10" s="3"/>
      <c r="F10" s="3" t="s">
        <v>125</v>
      </c>
    </row>
    <row r="11" spans="1:6">
      <c r="A11" s="2">
        <v>10</v>
      </c>
      <c r="B11" s="13">
        <f>HYPERLINK("https://www.europarl.europa.eu/legislative-train/theme-a-europe-fit-for-the-digital-age/file-compulsory-licensing-of-patents-for-crisis-management", "Proposal for a regulation on compulsory licensing for crisis management and amending Regulation (EC) 816/2006")</f>
        <v>0</v>
      </c>
      <c r="C11" s="13"/>
      <c r="D11" s="13" t="s">
        <v>1</v>
      </c>
      <c r="E11" s="13"/>
      <c r="F11" s="13" t="s">
        <v>125</v>
      </c>
    </row>
    <row r="12" spans="1:6">
      <c r="A12" s="2">
        <v>11</v>
      </c>
      <c r="B12" s="3">
        <f>HYPERLINK("https://www.europarl.europa.eu/legislative-train/theme-a-europe-fit-for-the-digital-age/file-unitary-supplementary-certificate-for-medicinal-products", "Unitary supplementary certificate for medicinal products")</f>
        <v>0</v>
      </c>
      <c r="C12" s="3"/>
      <c r="D12" s="3" t="s">
        <v>1</v>
      </c>
      <c r="E12" s="3"/>
      <c r="F12" s="3" t="s">
        <v>125</v>
      </c>
    </row>
    <row r="13" spans="1:6">
      <c r="A13" s="2">
        <v>12</v>
      </c>
      <c r="B13" s="13">
        <f>HYPERLINK("https://www.europarl.europa.eu/legislative-train/theme-a-europe-fit-for-the-digital-age/file-supplementary-protection-certificates-for-medicinal-products", "Revision of the legislation on supplementary protection certificates for medicinal products (Recast)")</f>
        <v>0</v>
      </c>
      <c r="C13" s="13"/>
      <c r="D13" s="13" t="s">
        <v>1</v>
      </c>
      <c r="E13" s="13"/>
      <c r="F13" s="13"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4" t="s">
        <v>4</v>
      </c>
      <c r="C1" s="14" t="s">
        <v>5</v>
      </c>
      <c r="D1" s="14" t="s">
        <v>6</v>
      </c>
      <c r="E1" s="14" t="s">
        <v>7</v>
      </c>
      <c r="F1" s="14" t="s">
        <v>8</v>
      </c>
    </row>
    <row r="2" spans="1:6">
      <c r="A2" s="2">
        <v>1</v>
      </c>
      <c r="B2" s="3">
        <f>HYPERLINK("https://www.europarl.europa.eu/legislative-train/theme-a-europe-fit-for-the-digital-age/file-market-surveillance-of-products", "Market surveillance of products")</f>
        <v>0</v>
      </c>
      <c r="C2" s="3"/>
      <c r="D2" s="3" t="s">
        <v>1</v>
      </c>
      <c r="E2" s="3"/>
      <c r="F2" s="3" t="s">
        <v>129</v>
      </c>
    </row>
    <row r="3" spans="1:6">
      <c r="A3" s="2">
        <v>2</v>
      </c>
      <c r="B3" s="15">
        <f>HYPERLINK("https://www.europarl.europa.eu/legislative-train/theme-a-europe-fit-for-the-digital-age/file-services-e-card", "Services e-card")</f>
        <v>0</v>
      </c>
      <c r="C3" s="15"/>
      <c r="D3" s="15" t="s">
        <v>1</v>
      </c>
      <c r="E3" s="15"/>
      <c r="F3" s="15" t="s">
        <v>129</v>
      </c>
    </row>
    <row r="4" spans="1:6">
      <c r="A4" s="2">
        <v>3</v>
      </c>
      <c r="B4" s="3">
        <f>HYPERLINK("https://www.europarl.europa.eu/legislative-train/theme-a-europe-fit-for-the-digital-age/file-smit", "Single Market Information Tool (SMIT)")</f>
        <v>0</v>
      </c>
      <c r="C4" s="3"/>
      <c r="D4" s="3" t="s">
        <v>1</v>
      </c>
      <c r="E4" s="3"/>
      <c r="F4" s="3" t="s">
        <v>129</v>
      </c>
    </row>
    <row r="5" spans="1:6">
      <c r="A5" s="2">
        <v>4</v>
      </c>
      <c r="B5" s="15">
        <f>HYPERLINK("https://www.europarl.europa.eu/legislative-train/theme-a-europe-fit-for-the-digital-age/file-services-notification-procedure", "Services notification procedure")</f>
        <v>0</v>
      </c>
      <c r="C5" s="15"/>
      <c r="D5" s="15" t="s">
        <v>1</v>
      </c>
      <c r="E5" s="15"/>
      <c r="F5" s="15" t="s">
        <v>129</v>
      </c>
    </row>
    <row r="6" spans="1:6">
      <c r="A6" s="2">
        <v>5</v>
      </c>
      <c r="B6" s="3">
        <f>HYPERLINK("https://www.europarl.europa.eu/legislative-train/theme-a-europe-fit-for-the-digital-age/file-type-approval-of-motor-vehicles-conformity-factors-for-nox-emissions", "Amendment of type approval rules for motor vehicles with respect to conformity factors for NOx emissions")</f>
        <v>0</v>
      </c>
      <c r="C6" s="3"/>
      <c r="D6" s="3" t="s">
        <v>1</v>
      </c>
      <c r="E6" s="3"/>
      <c r="F6" s="3" t="s">
        <v>129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
  <sheetViews>
    <sheetView workbookViewId="0"/>
  </sheetViews>
  <sheetFormatPr defaultRowHeight="15"/>
  <sheetData>
    <row r="1" spans="1:8">
      <c r="B1" s="2" t="s">
        <v>358</v>
      </c>
      <c r="C1" s="2" t="s">
        <v>359</v>
      </c>
      <c r="D1" s="2" t="s">
        <v>360</v>
      </c>
      <c r="E1" s="2" t="s">
        <v>361</v>
      </c>
      <c r="F1" s="2" t="s">
        <v>362</v>
      </c>
      <c r="G1" s="2" t="s">
        <v>363</v>
      </c>
      <c r="H1" s="2" t="s">
        <v>364</v>
      </c>
    </row>
    <row r="2" spans="1:8">
      <c r="A2" s="2">
        <v>0</v>
      </c>
      <c r="B2" t="s">
        <v>365</v>
      </c>
      <c r="C2">
        <v>114</v>
      </c>
      <c r="D2">
        <v>0</v>
      </c>
      <c r="F2">
        <v>0</v>
      </c>
      <c r="H2" t="s">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Aangekondigd</vt:lpstr>
      <vt:lpstr>Alle initiatieven</vt:lpstr>
      <vt:lpstr>Aangenomen of Voltooid</vt:lpstr>
      <vt:lpstr>Bijna adoptie</vt:lpstr>
      <vt:lpstr>Geblokkeerd</vt:lpstr>
      <vt:lpstr>Ingediend</vt:lpstr>
      <vt:lpstr>Ingetrokken</vt:lpstr>
      <vt:lpstr>Log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2024-10-19T14:46:50Z</dcterms:created>
  <dcterms:modified xsi:type="dcterms:W3CDTF">2024-10-19T14:46:50Z</dcterms:modified>
</cp:coreProperties>
</file>