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rd\Desktop\RegressionMethodsSpring2020\Lecture 01 21JAN2021\"/>
    </mc:Choice>
  </mc:AlternateContent>
  <xr:revisionPtr revIDLastSave="0" documentId="13_ncr:1_{272E59C2-3633-489D-B7EA-B8FBF674A8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8" i="1" s="1"/>
  <c r="C24" i="1" s="1"/>
  <c r="I3" i="1"/>
  <c r="D20" i="1"/>
  <c r="C20" i="1"/>
  <c r="D18" i="1"/>
  <c r="C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8" i="1" s="1"/>
  <c r="C22" i="1" s="1"/>
  <c r="G22" i="1" l="1"/>
  <c r="G23" i="1" s="1"/>
  <c r="K14" i="1" s="1"/>
  <c r="M14" i="1" s="1"/>
  <c r="O14" i="1" s="1"/>
  <c r="G18" i="1"/>
  <c r="C23" i="1" s="1"/>
  <c r="K6" i="1"/>
  <c r="M6" i="1" s="1"/>
  <c r="O6" i="1" s="1"/>
  <c r="K17" i="1"/>
  <c r="M17" i="1" s="1"/>
  <c r="O17" i="1" s="1"/>
  <c r="K13" i="1"/>
  <c r="M13" i="1" s="1"/>
  <c r="O13" i="1" s="1"/>
  <c r="K9" i="1"/>
  <c r="M9" i="1" s="1"/>
  <c r="O9" i="1" s="1"/>
  <c r="K5" i="1"/>
  <c r="M5" i="1" s="1"/>
  <c r="O5" i="1" s="1"/>
  <c r="K16" i="1"/>
  <c r="M16" i="1" s="1"/>
  <c r="O16" i="1" s="1"/>
  <c r="K4" i="1"/>
  <c r="M4" i="1" s="1"/>
  <c r="O4" i="1" s="1"/>
  <c r="K15" i="1"/>
  <c r="M15" i="1" s="1"/>
  <c r="O15" i="1" s="1"/>
  <c r="K11" i="1"/>
  <c r="M11" i="1" s="1"/>
  <c r="O11" i="1" s="1"/>
  <c r="K7" i="1"/>
  <c r="M7" i="1" s="1"/>
  <c r="O7" i="1" s="1"/>
  <c r="K3" i="1"/>
  <c r="K10" i="1" l="1"/>
  <c r="M10" i="1" s="1"/>
  <c r="O10" i="1" s="1"/>
  <c r="K8" i="1"/>
  <c r="M8" i="1" s="1"/>
  <c r="O8" i="1" s="1"/>
  <c r="K12" i="1"/>
  <c r="M12" i="1" s="1"/>
  <c r="O12" i="1" s="1"/>
  <c r="K18" i="1"/>
  <c r="M3" i="1"/>
  <c r="M18" i="1" l="1"/>
  <c r="O3" i="1"/>
  <c r="O18" i="1" s="1"/>
  <c r="J22" i="1" s="1"/>
  <c r="J23" i="1" s="1"/>
</calcChain>
</file>

<file path=xl/sharedStrings.xml><?xml version="1.0" encoding="utf-8"?>
<sst xmlns="http://schemas.openxmlformats.org/spreadsheetml/2006/main" count="19" uniqueCount="19">
  <si>
    <t>x</t>
  </si>
  <si>
    <t>y</t>
  </si>
  <si>
    <t>x**2</t>
  </si>
  <si>
    <t>Sum</t>
  </si>
  <si>
    <t>y**2</t>
  </si>
  <si>
    <t>Mean</t>
  </si>
  <si>
    <t>x*y</t>
  </si>
  <si>
    <t>Sxx</t>
  </si>
  <si>
    <t>Syy</t>
  </si>
  <si>
    <t>Sxy</t>
  </si>
  <si>
    <t>b1</t>
  </si>
  <si>
    <t>b0</t>
  </si>
  <si>
    <t>yhat</t>
  </si>
  <si>
    <t>e</t>
  </si>
  <si>
    <t>obs #</t>
  </si>
  <si>
    <t>e**2</t>
  </si>
  <si>
    <t>SSE</t>
  </si>
  <si>
    <t>MSE</t>
  </si>
  <si>
    <t>Regression Calculations Performed in Excel on Shelf-Stacking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</si>
</sst>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G1" sqref="G1"/>
    </sheetView>
  </sheetViews>
  <sheetFormatPr defaultRowHeight="13.2" x14ac:dyDescent="0.25"/>
  <cols>
    <col min="7" max="7" width="11.5546875" customWidth="1"/>
    <col min="9" max="9" width="11.6640625" customWidth="1"/>
    <col min="13" max="13" width="12.109375" customWidth="1"/>
  </cols>
  <sheetData>
    <row r="1" spans="1:15" s="1" customFormat="1" x14ac:dyDescent="0.25">
      <c r="A1" s="1" t="s">
        <v>18</v>
      </c>
    </row>
    <row r="2" spans="1:15" s="2" customFormat="1" x14ac:dyDescent="0.25">
      <c r="B2" s="2" t="s">
        <v>14</v>
      </c>
      <c r="C2" s="3" t="s">
        <v>0</v>
      </c>
      <c r="D2" s="3" t="s">
        <v>1</v>
      </c>
      <c r="F2" s="2" t="s">
        <v>2</v>
      </c>
      <c r="G2" s="2" t="s">
        <v>4</v>
      </c>
      <c r="I2" s="2" t="s">
        <v>6</v>
      </c>
      <c r="K2" s="2" t="s">
        <v>12</v>
      </c>
      <c r="M2" s="2" t="s">
        <v>13</v>
      </c>
      <c r="O2" s="2" t="s">
        <v>15</v>
      </c>
    </row>
    <row r="3" spans="1:15" x14ac:dyDescent="0.25">
      <c r="B3">
        <v>1</v>
      </c>
      <c r="C3">
        <v>25</v>
      </c>
      <c r="D3">
        <v>10.15</v>
      </c>
      <c r="F3">
        <f>C3*C3</f>
        <v>625</v>
      </c>
      <c r="G3">
        <f>D3*D3</f>
        <v>103.02250000000001</v>
      </c>
      <c r="I3">
        <f>C3*D3</f>
        <v>253.75</v>
      </c>
      <c r="K3">
        <f>G23 + (G22*C3)</f>
        <v>10.08390824622532</v>
      </c>
      <c r="M3">
        <f>D3-K3</f>
        <v>6.6091753774680129E-2</v>
      </c>
      <c r="O3">
        <f>M3*M3</f>
        <v>4.3681199170129449E-3</v>
      </c>
    </row>
    <row r="4" spans="1:15" x14ac:dyDescent="0.25">
      <c r="B4">
        <v>2</v>
      </c>
      <c r="C4">
        <v>6</v>
      </c>
      <c r="D4">
        <v>2.96</v>
      </c>
      <c r="F4">
        <f t="shared" ref="F4:F17" si="0">C4*C4</f>
        <v>36</v>
      </c>
      <c r="G4">
        <f t="shared" ref="G4:G17" si="1">D4*D4</f>
        <v>8.7615999999999996</v>
      </c>
      <c r="I4">
        <f t="shared" ref="I4:I17" si="2">C4*D4</f>
        <v>17.759999999999998</v>
      </c>
      <c r="K4">
        <f>G23 + (G22*C4)</f>
        <v>2.3488835656213682</v>
      </c>
      <c r="M4">
        <f t="shared" ref="M4:M17" si="3">D4-K4</f>
        <v>0.61111643437863172</v>
      </c>
      <c r="O4">
        <f t="shared" ref="O4:O17" si="4">M4*M4</f>
        <v>0.37346329636765252</v>
      </c>
    </row>
    <row r="5" spans="1:15" x14ac:dyDescent="0.25">
      <c r="B5">
        <v>3</v>
      </c>
      <c r="C5">
        <v>8</v>
      </c>
      <c r="D5">
        <v>3</v>
      </c>
      <c r="F5">
        <f t="shared" si="0"/>
        <v>64</v>
      </c>
      <c r="G5">
        <f t="shared" si="1"/>
        <v>9</v>
      </c>
      <c r="I5">
        <f t="shared" si="2"/>
        <v>24</v>
      </c>
      <c r="K5">
        <f>G23 + (G22*C5)</f>
        <v>3.1630966898954682</v>
      </c>
      <c r="M5">
        <f t="shared" si="3"/>
        <v>-0.16309668989546822</v>
      </c>
      <c r="O5">
        <f t="shared" si="4"/>
        <v>2.6600530254858524E-2</v>
      </c>
    </row>
    <row r="6" spans="1:15" x14ac:dyDescent="0.25">
      <c r="B6">
        <v>4</v>
      </c>
      <c r="C6">
        <v>17</v>
      </c>
      <c r="D6">
        <v>6.88</v>
      </c>
      <c r="F6">
        <f t="shared" si="0"/>
        <v>289</v>
      </c>
      <c r="G6">
        <f t="shared" si="1"/>
        <v>47.334399999999995</v>
      </c>
      <c r="I6">
        <f t="shared" si="2"/>
        <v>116.96</v>
      </c>
      <c r="K6">
        <f>G23 + (G22*C6)</f>
        <v>6.8270557491289194</v>
      </c>
      <c r="M6">
        <f t="shared" si="3"/>
        <v>5.2944250871080456E-2</v>
      </c>
      <c r="O6">
        <f t="shared" si="4"/>
        <v>2.8030937002999036E-3</v>
      </c>
    </row>
    <row r="7" spans="1:15" x14ac:dyDescent="0.25">
      <c r="B7">
        <v>5</v>
      </c>
      <c r="C7">
        <v>2</v>
      </c>
      <c r="D7">
        <v>0.28000000000000003</v>
      </c>
      <c r="F7">
        <f t="shared" si="0"/>
        <v>4</v>
      </c>
      <c r="G7">
        <f t="shared" si="1"/>
        <v>7.8400000000000011E-2</v>
      </c>
      <c r="I7">
        <f t="shared" si="2"/>
        <v>0.56000000000000005</v>
      </c>
      <c r="K7">
        <f>G23 + (G22*C7)</f>
        <v>0.72045731707316762</v>
      </c>
      <c r="M7">
        <f t="shared" si="3"/>
        <v>-0.4404573170731676</v>
      </c>
      <c r="O7">
        <f t="shared" si="4"/>
        <v>0.19400264816329291</v>
      </c>
    </row>
    <row r="8" spans="1:15" x14ac:dyDescent="0.25">
      <c r="B8">
        <v>6</v>
      </c>
      <c r="C8">
        <v>13</v>
      </c>
      <c r="D8">
        <v>5.0599999999999996</v>
      </c>
      <c r="F8">
        <f t="shared" si="0"/>
        <v>169</v>
      </c>
      <c r="G8">
        <f t="shared" si="1"/>
        <v>25.603599999999997</v>
      </c>
      <c r="I8">
        <f t="shared" si="2"/>
        <v>65.78</v>
      </c>
      <c r="K8">
        <f>G23 + (G22*C8)</f>
        <v>5.1986295005807186</v>
      </c>
      <c r="M8">
        <f t="shared" si="3"/>
        <v>-0.13862950058071899</v>
      </c>
      <c r="O8">
        <f t="shared" si="4"/>
        <v>1.9218138431259565E-2</v>
      </c>
    </row>
    <row r="9" spans="1:15" x14ac:dyDescent="0.25">
      <c r="B9">
        <v>7</v>
      </c>
      <c r="C9">
        <v>23</v>
      </c>
      <c r="D9">
        <v>9.14</v>
      </c>
      <c r="F9">
        <f t="shared" si="0"/>
        <v>529</v>
      </c>
      <c r="G9">
        <f t="shared" si="1"/>
        <v>83.539600000000007</v>
      </c>
      <c r="I9">
        <f t="shared" si="2"/>
        <v>210.22000000000003</v>
      </c>
      <c r="K9">
        <f>G23 + (G22*C9)</f>
        <v>9.2696951219512194</v>
      </c>
      <c r="M9">
        <f t="shared" si="3"/>
        <v>-0.12969512195121879</v>
      </c>
      <c r="O9">
        <f t="shared" si="4"/>
        <v>1.6820824657941515E-2</v>
      </c>
    </row>
    <row r="10" spans="1:15" x14ac:dyDescent="0.25">
      <c r="B10">
        <v>8</v>
      </c>
      <c r="C10">
        <v>30</v>
      </c>
      <c r="D10">
        <v>11.86</v>
      </c>
      <c r="F10">
        <f t="shared" si="0"/>
        <v>900</v>
      </c>
      <c r="G10">
        <f t="shared" si="1"/>
        <v>140.65959999999998</v>
      </c>
      <c r="I10">
        <f t="shared" si="2"/>
        <v>355.79999999999995</v>
      </c>
      <c r="K10">
        <f>G23 + (G22*C10)</f>
        <v>12.119441056910571</v>
      </c>
      <c r="M10">
        <f t="shared" si="3"/>
        <v>-0.25944105691057118</v>
      </c>
      <c r="O10">
        <f t="shared" si="4"/>
        <v>6.7309662010874238E-2</v>
      </c>
    </row>
    <row r="11" spans="1:15" x14ac:dyDescent="0.25">
      <c r="B11">
        <v>9</v>
      </c>
      <c r="C11">
        <v>28</v>
      </c>
      <c r="D11">
        <v>11.69</v>
      </c>
      <c r="F11">
        <f t="shared" si="0"/>
        <v>784</v>
      </c>
      <c r="G11">
        <f t="shared" si="1"/>
        <v>136.65609999999998</v>
      </c>
      <c r="I11">
        <f t="shared" si="2"/>
        <v>327.32</v>
      </c>
      <c r="K11">
        <f>G23 + (G22*C11)</f>
        <v>11.30522793263647</v>
      </c>
      <c r="M11">
        <f t="shared" si="3"/>
        <v>0.38477206736352976</v>
      </c>
      <c r="O11">
        <f t="shared" si="4"/>
        <v>0.14804954382320468</v>
      </c>
    </row>
    <row r="12" spans="1:15" x14ac:dyDescent="0.25">
      <c r="B12">
        <v>10</v>
      </c>
      <c r="C12">
        <v>14</v>
      </c>
      <c r="D12">
        <v>6.04</v>
      </c>
      <c r="F12">
        <f t="shared" si="0"/>
        <v>196</v>
      </c>
      <c r="G12">
        <f t="shared" si="1"/>
        <v>36.4816</v>
      </c>
      <c r="I12">
        <f t="shared" si="2"/>
        <v>84.56</v>
      </c>
      <c r="K12">
        <f>G23 + (G22*C12)</f>
        <v>5.605736062717769</v>
      </c>
      <c r="M12">
        <f t="shared" si="3"/>
        <v>0.43426393728223101</v>
      </c>
      <c r="O12">
        <f t="shared" si="4"/>
        <v>0.18858516722386545</v>
      </c>
    </row>
    <row r="13" spans="1:15" x14ac:dyDescent="0.25">
      <c r="B13">
        <v>11</v>
      </c>
      <c r="C13">
        <v>19</v>
      </c>
      <c r="D13">
        <v>7.57</v>
      </c>
      <c r="F13">
        <f t="shared" si="0"/>
        <v>361</v>
      </c>
      <c r="G13">
        <f t="shared" si="1"/>
        <v>57.304900000000004</v>
      </c>
      <c r="I13">
        <f t="shared" si="2"/>
        <v>143.83000000000001</v>
      </c>
      <c r="K13">
        <f>G23 + (G22*C13)</f>
        <v>7.6412688734030194</v>
      </c>
      <c r="M13">
        <f t="shared" si="3"/>
        <v>-7.1268873403019128E-2</v>
      </c>
      <c r="O13">
        <f t="shared" si="4"/>
        <v>5.0792523161355676E-3</v>
      </c>
    </row>
    <row r="14" spans="1:15" x14ac:dyDescent="0.25">
      <c r="B14">
        <v>12</v>
      </c>
      <c r="C14">
        <v>4</v>
      </c>
      <c r="D14">
        <v>1.74</v>
      </c>
      <c r="F14">
        <f t="shared" si="0"/>
        <v>16</v>
      </c>
      <c r="G14">
        <f t="shared" si="1"/>
        <v>3.0276000000000001</v>
      </c>
      <c r="I14">
        <f t="shared" si="2"/>
        <v>6.96</v>
      </c>
      <c r="K14">
        <f>G23 + (G22*C14)</f>
        <v>1.5346704413472678</v>
      </c>
      <c r="M14">
        <f t="shared" si="3"/>
        <v>0.20532955865273217</v>
      </c>
      <c r="O14">
        <f t="shared" si="4"/>
        <v>4.216022765652578E-2</v>
      </c>
    </row>
    <row r="15" spans="1:15" x14ac:dyDescent="0.25">
      <c r="B15">
        <v>13</v>
      </c>
      <c r="C15">
        <v>24</v>
      </c>
      <c r="D15">
        <v>9.3800000000000008</v>
      </c>
      <c r="F15">
        <f t="shared" si="0"/>
        <v>576</v>
      </c>
      <c r="G15">
        <f t="shared" si="1"/>
        <v>87.984400000000008</v>
      </c>
      <c r="I15">
        <f t="shared" si="2"/>
        <v>225.12</v>
      </c>
      <c r="K15">
        <f>G23 + (G22*C15)</f>
        <v>9.6768016840882716</v>
      </c>
      <c r="M15">
        <f t="shared" si="3"/>
        <v>-0.29680168408827079</v>
      </c>
      <c r="O15">
        <f t="shared" si="4"/>
        <v>8.8091239677633701E-2</v>
      </c>
    </row>
    <row r="16" spans="1:15" x14ac:dyDescent="0.25">
      <c r="B16">
        <v>14</v>
      </c>
      <c r="C16">
        <v>1</v>
      </c>
      <c r="D16">
        <v>0.16</v>
      </c>
      <c r="F16">
        <f t="shared" si="0"/>
        <v>1</v>
      </c>
      <c r="G16">
        <f t="shared" si="1"/>
        <v>2.5600000000000001E-2</v>
      </c>
      <c r="I16">
        <f t="shared" si="2"/>
        <v>0.16</v>
      </c>
      <c r="K16">
        <f>G23 + (G22*C16)</f>
        <v>0.31335075493611753</v>
      </c>
      <c r="M16">
        <f t="shared" si="3"/>
        <v>-0.15335075493611752</v>
      </c>
      <c r="O16">
        <f t="shared" si="4"/>
        <v>2.3516454039477174E-2</v>
      </c>
    </row>
    <row r="17" spans="1:15" x14ac:dyDescent="0.25">
      <c r="B17">
        <v>15</v>
      </c>
      <c r="C17">
        <v>5</v>
      </c>
      <c r="D17">
        <v>1.84</v>
      </c>
      <c r="F17">
        <f t="shared" si="0"/>
        <v>25</v>
      </c>
      <c r="G17">
        <f t="shared" si="1"/>
        <v>3.3856000000000002</v>
      </c>
      <c r="I17">
        <f t="shared" si="2"/>
        <v>9.2000000000000011</v>
      </c>
      <c r="K17">
        <f>G23 + (G22*C17)</f>
        <v>1.9417770034843178</v>
      </c>
      <c r="M17">
        <f t="shared" si="3"/>
        <v>-0.10177700348431773</v>
      </c>
      <c r="O17">
        <f t="shared" si="4"/>
        <v>1.0358558438246823E-2</v>
      </c>
    </row>
    <row r="18" spans="1:15" s="1" customFormat="1" x14ac:dyDescent="0.25">
      <c r="A18" s="1" t="s">
        <v>3</v>
      </c>
      <c r="C18" s="1">
        <f>SUM(C3:C17)</f>
        <v>219</v>
      </c>
      <c r="D18" s="1">
        <f>SUM(D3:D17)</f>
        <v>87.749999999999986</v>
      </c>
      <c r="F18" s="1">
        <f>SUM(F3:F17)</f>
        <v>4575</v>
      </c>
      <c r="G18" s="1">
        <f>SUM(G3:G17)</f>
        <v>742.8655</v>
      </c>
      <c r="I18" s="1">
        <f>SUM(I3:I17)</f>
        <v>1841.98</v>
      </c>
      <c r="K18" s="1">
        <f>SUM(K3:K17)</f>
        <v>87.75</v>
      </c>
      <c r="M18" s="1">
        <f>SUM(M3:M17)</f>
        <v>1.5293322164211531E-14</v>
      </c>
      <c r="O18" s="1">
        <f>SUM(O3:O17)</f>
        <v>1.2104267566782816</v>
      </c>
    </row>
    <row r="20" spans="1:15" x14ac:dyDescent="0.25">
      <c r="A20" t="s">
        <v>5</v>
      </c>
      <c r="C20">
        <f>AVERAGE(C3:C17)</f>
        <v>14.6</v>
      </c>
      <c r="D20">
        <f>AVERAGE(D3:D17)</f>
        <v>5.8499999999999988</v>
      </c>
    </row>
    <row r="22" spans="1:15" x14ac:dyDescent="0.25">
      <c r="A22" t="s">
        <v>7</v>
      </c>
      <c r="C22">
        <f>F18 - ((C18*C18)/B17)</f>
        <v>1377.6</v>
      </c>
      <c r="F22" t="s">
        <v>10</v>
      </c>
      <c r="G22" s="1">
        <f>C24/C22</f>
        <v>0.4071065621370501</v>
      </c>
      <c r="I22" t="s">
        <v>16</v>
      </c>
      <c r="J22">
        <f>O18</f>
        <v>1.2104267566782816</v>
      </c>
    </row>
    <row r="23" spans="1:15" x14ac:dyDescent="0.25">
      <c r="A23" t="s">
        <v>8</v>
      </c>
      <c r="C23">
        <f>G18 - ((D18*D18)/B17)</f>
        <v>229.52800000000013</v>
      </c>
      <c r="F23" t="s">
        <v>11</v>
      </c>
      <c r="G23" s="1">
        <f>D18/B17 - (G22*C18/B17)</f>
        <v>-9.3755807200932573E-2</v>
      </c>
      <c r="I23" t="s">
        <v>17</v>
      </c>
      <c r="J23">
        <f>J22/(B17-2)</f>
        <v>9.3109750513713965E-2</v>
      </c>
    </row>
    <row r="24" spans="1:15" x14ac:dyDescent="0.25">
      <c r="A24" t="s">
        <v>9</v>
      </c>
      <c r="C24">
        <f>I18 - ((C18*D18)/B17)</f>
        <v>560.83000000000015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Fulton School of Engineering - ASU-IE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Fritzemeier</dc:creator>
  <cp:lastModifiedBy>Jack Mardekian</cp:lastModifiedBy>
  <dcterms:created xsi:type="dcterms:W3CDTF">2006-09-06T02:50:19Z</dcterms:created>
  <dcterms:modified xsi:type="dcterms:W3CDTF">2020-01-21T00:39:46Z</dcterms:modified>
</cp:coreProperties>
</file>