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filterPrivacy="1" defaultThemeVersion="124226"/>
  <xr:revisionPtr revIDLastSave="0" documentId="13_ncr:1_{F7CCA2F5-D70A-A14B-91AB-D04BF7B23EED}" xr6:coauthVersionLast="36" xr6:coauthVersionMax="36" xr10:uidLastSave="{00000000-0000-0000-0000-000000000000}"/>
  <bookViews>
    <workbookView xWindow="220" yWindow="460" windowWidth="28580" windowHeight="15940" activeTab="1" xr2:uid="{00000000-000D-0000-FFFF-FFFF00000000}"/>
  </bookViews>
  <sheets>
    <sheet name="Sheet4" sheetId="4" r:id="rId1"/>
    <sheet name="Sheet1" sheetId="1" r:id="rId2"/>
    <sheet name="Sheet2" sheetId="2" r:id="rId3"/>
    <sheet name="Sheet3" sheetId="3" r:id="rId4"/>
  </sheets>
  <calcPr calcId="181029"/>
</workbook>
</file>

<file path=xl/calcChain.xml><?xml version="1.0" encoding="utf-8"?>
<calcChain xmlns="http://schemas.openxmlformats.org/spreadsheetml/2006/main">
  <c r="E58" i="2" l="1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I29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I58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2" i="1"/>
  <c r="H2" i="1"/>
  <c r="K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" i="1"/>
  <c r="D2" i="1" l="1"/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E2" i="1"/>
  <c r="L2" i="1" s="1"/>
</calcChain>
</file>

<file path=xl/sharedStrings.xml><?xml version="1.0" encoding="utf-8"?>
<sst xmlns="http://schemas.openxmlformats.org/spreadsheetml/2006/main" count="154" uniqueCount="43">
  <si>
    <t>ITT</t>
  </si>
  <si>
    <t>Ret_ITT</t>
  </si>
  <si>
    <t>DATE</t>
  </si>
  <si>
    <t>SP500</t>
  </si>
  <si>
    <t>Ret_SP500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</si>
  <si>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</si>
  <si>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</si>
  <si>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</si>
  <si>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</si>
  <si>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</si>
  <si>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</si>
  <si>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</si>
  <si>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</si>
  <si>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</si>
  <si>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</si>
  <si>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</si>
  <si>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</si>
  <si>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</si>
  <si>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</si>
  <si>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</si>
  <si>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</si>
  <si>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</si>
  <si>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</si>
  <si>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</si>
  <si>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</si>
  <si>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</si>
  <si>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</si>
  <si>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</si>
  <si>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</si>
  <si>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Ret_ITT(CAP)</t>
  </si>
  <si>
    <t>Difference (Error)</t>
  </si>
  <si>
    <t>Lower 90.0%</t>
  </si>
  <si>
    <t>Upper 90.0%</t>
  </si>
  <si>
    <t>Rand</t>
  </si>
  <si>
    <t>RESIDUAL OUTPUT</t>
  </si>
  <si>
    <t>Observation</t>
  </si>
  <si>
    <t>Predicted Ret_ITT</t>
  </si>
  <si>
    <t>Residuals</t>
  </si>
  <si>
    <t>PROBABILITY OUTPUT</t>
  </si>
  <si>
    <t>Percentile</t>
  </si>
  <si>
    <t>n-1</t>
  </si>
  <si>
    <t>n-k-1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</si>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</sst>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6" fillId="0" borderId="0" xfId="2" applyFont="1" applyAlignment="1">
      <alignment horizontal="right"/>
    </xf>
    <xf numFmtId="0" fontId="2" fillId="0" borderId="0" xfId="0" applyFont="1"/>
    <xf numFmtId="0" fontId="6" fillId="0" borderId="0" xfId="2" applyFont="1" applyFill="1" applyAlignment="1">
      <alignment horizontal="right"/>
    </xf>
    <xf numFmtId="164" fontId="2" fillId="0" borderId="0" xfId="0" applyNumberFormat="1" applyFont="1"/>
    <xf numFmtId="0" fontId="7" fillId="0" borderId="0" xfId="1" applyFont="1"/>
    <xf numFmtId="0" fontId="8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8" fillId="0" borderId="2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2" fillId="2" borderId="1" xfId="0" applyFont="1" applyFill="1" applyBorder="1" applyAlignment="1"/>
    <xf numFmtId="0" fontId="10" fillId="0" borderId="0" xfId="2" applyFont="1" applyFill="1" applyAlignment="1">
      <alignment horizontal="right"/>
    </xf>
    <xf numFmtId="0" fontId="9" fillId="0" borderId="0" xfId="0" applyFont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Ret_SP500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Ret_ITT</c:v>
          </c:tx>
          <c:spPr>
            <a:ln w="28575">
              <a:noFill/>
            </a:ln>
          </c:spPr>
          <c:xVal>
            <c:numRef>
              <c:f>Sheet1!$E$2:$E$58</c:f>
              <c:numCache>
                <c:formatCode>General</c:formatCode>
                <c:ptCount val="57"/>
                <c:pt idx="0">
                  <c:v>6.4696368181149785E-3</c:v>
                </c:pt>
                <c:pt idx="1">
                  <c:v>-1.5513859147336702E-2</c:v>
                </c:pt>
                <c:pt idx="2">
                  <c:v>3.7655321727690289E-2</c:v>
                </c:pt>
                <c:pt idx="3">
                  <c:v>-1.5079863077291922E-2</c:v>
                </c:pt>
                <c:pt idx="4">
                  <c:v>1.9058313448431865E-2</c:v>
                </c:pt>
                <c:pt idx="5">
                  <c:v>2.1030282120013743E-2</c:v>
                </c:pt>
                <c:pt idx="6">
                  <c:v>6.2007968638175372E-3</c:v>
                </c:pt>
                <c:pt idx="7">
                  <c:v>6.9321573583585854E-3</c:v>
                </c:pt>
                <c:pt idx="8">
                  <c:v>4.3117037568930677E-2</c:v>
                </c:pt>
                <c:pt idx="9">
                  <c:v>-3.5582895107013776E-2</c:v>
                </c:pt>
                <c:pt idx="10">
                  <c:v>2.3562833299184276E-2</c:v>
                </c:pt>
                <c:pt idx="11">
                  <c:v>2.804946087194142E-2</c:v>
                </c:pt>
                <c:pt idx="12">
                  <c:v>4.4595759864410819E-2</c:v>
                </c:pt>
                <c:pt idx="13">
                  <c:v>2.9749474883188257E-2</c:v>
                </c:pt>
                <c:pt idx="14">
                  <c:v>-3.1298013323604608E-2</c:v>
                </c:pt>
                <c:pt idx="15">
                  <c:v>4.9462111213487092E-2</c:v>
                </c:pt>
                <c:pt idx="16">
                  <c:v>-1.4999325459607317E-2</c:v>
                </c:pt>
                <c:pt idx="17">
                  <c:v>2.0762783477406357E-2</c:v>
                </c:pt>
                <c:pt idx="18">
                  <c:v>1.8085763992887974E-2</c:v>
                </c:pt>
                <c:pt idx="19">
                  <c:v>3.5987799403174259E-2</c:v>
                </c:pt>
                <c:pt idx="20">
                  <c:v>1.1060603026480141E-2</c:v>
                </c:pt>
                <c:pt idx="21">
                  <c:v>5.0428063581991069E-2</c:v>
                </c:pt>
                <c:pt idx="22">
                  <c:v>7.0683105254981645E-3</c:v>
                </c:pt>
                <c:pt idx="23">
                  <c:v>2.8467029231814961E-3</c:v>
                </c:pt>
                <c:pt idx="24">
                  <c:v>-1.9789403541407811E-2</c:v>
                </c:pt>
                <c:pt idx="25">
                  <c:v>2.4236090375236493E-2</c:v>
                </c:pt>
                <c:pt idx="26">
                  <c:v>1.9763361656468401E-2</c:v>
                </c:pt>
                <c:pt idx="27">
                  <c:v>1.259763904387139E-2</c:v>
                </c:pt>
                <c:pt idx="28">
                  <c:v>3.955492127937249E-2</c:v>
                </c:pt>
                <c:pt idx="29">
                  <c:v>-6.2650671359386623E-2</c:v>
                </c:pt>
                <c:pt idx="30">
                  <c:v>-7.4974972842871664E-3</c:v>
                </c:pt>
                <c:pt idx="31">
                  <c:v>3.1332376545017838E-2</c:v>
                </c:pt>
                <c:pt idx="32">
                  <c:v>4.0589449943234185E-2</c:v>
                </c:pt>
                <c:pt idx="33">
                  <c:v>4.3583015267175715E-2</c:v>
                </c:pt>
                <c:pt idx="34">
                  <c:v>8.5327516520176047E-3</c:v>
                </c:pt>
                <c:pt idx="35">
                  <c:v>-5.0586451767333585E-3</c:v>
                </c:pt>
                <c:pt idx="36">
                  <c:v>0.10772303830584563</c:v>
                </c:pt>
                <c:pt idx="37">
                  <c:v>-7.1762012979021919E-2</c:v>
                </c:pt>
                <c:pt idx="38">
                  <c:v>-5.679109790447881E-2</c:v>
                </c:pt>
                <c:pt idx="39">
                  <c:v>-2.1474436636782262E-2</c:v>
                </c:pt>
                <c:pt idx="40">
                  <c:v>-1.8257508177222676E-2</c:v>
                </c:pt>
                <c:pt idx="41">
                  <c:v>-1.3500927684601796E-2</c:v>
                </c:pt>
                <c:pt idx="42">
                  <c:v>2.8495357625034863E-2</c:v>
                </c:pt>
                <c:pt idx="43">
                  <c:v>-1.047301879115821E-3</c:v>
                </c:pt>
                <c:pt idx="44">
                  <c:v>3.195658258949409E-2</c:v>
                </c:pt>
                <c:pt idx="45">
                  <c:v>2.2645590152984788E-2</c:v>
                </c:pt>
                <c:pt idx="46">
                  <c:v>6.5300072000338952E-2</c:v>
                </c:pt>
                <c:pt idx="47">
                  <c:v>-2.290282778087687E-3</c:v>
                </c:pt>
                <c:pt idx="48">
                  <c:v>3.6855941114616146E-2</c:v>
                </c:pt>
                <c:pt idx="49">
                  <c:v>8.7551104037814728E-2</c:v>
                </c:pt>
                <c:pt idx="50">
                  <c:v>-4.7449164851125623E-2</c:v>
                </c:pt>
                <c:pt idx="51">
                  <c:v>6.8777832756061225E-2</c:v>
                </c:pt>
                <c:pt idx="52">
                  <c:v>-5.3882376699314345E-2</c:v>
                </c:pt>
                <c:pt idx="53">
                  <c:v>-8.1975916203894841E-2</c:v>
                </c:pt>
                <c:pt idx="54">
                  <c:v>1.475932719359003E-2</c:v>
                </c:pt>
                <c:pt idx="55">
                  <c:v>5.8796367554255859E-2</c:v>
                </c:pt>
                <c:pt idx="56">
                  <c:v>2.8513693463827205E-2</c:v>
                </c:pt>
              </c:numCache>
            </c:numRef>
          </c:xVal>
          <c:yVal>
            <c:numRef>
              <c:f>Sheet1!$D$2:$D$58</c:f>
              <c:numCache>
                <c:formatCode>General</c:formatCode>
                <c:ptCount val="57"/>
                <c:pt idx="0">
                  <c:v>-4.0498442367601258E-2</c:v>
                </c:pt>
                <c:pt idx="1">
                  <c:v>-6.1011282908483115E-2</c:v>
                </c:pt>
                <c:pt idx="2">
                  <c:v>4.1113769849902122E-2</c:v>
                </c:pt>
                <c:pt idx="3">
                  <c:v>-4.4282744282744334E-2</c:v>
                </c:pt>
                <c:pt idx="4">
                  <c:v>0.10119047619047623</c:v>
                </c:pt>
                <c:pt idx="5">
                  <c:v>1.2517385257301788E-2</c:v>
                </c:pt>
                <c:pt idx="6">
                  <c:v>8.8868101028999665E-3</c:v>
                </c:pt>
                <c:pt idx="7">
                  <c:v>-2.5968109339407758E-2</c:v>
                </c:pt>
                <c:pt idx="8">
                  <c:v>7.2039072039071936E-2</c:v>
                </c:pt>
                <c:pt idx="9">
                  <c:v>-5.6886227544910149E-2</c:v>
                </c:pt>
                <c:pt idx="10">
                  <c:v>6.3694267515923594E-2</c:v>
                </c:pt>
                <c:pt idx="11">
                  <c:v>2.7435187515731273E-2</c:v>
                </c:pt>
                <c:pt idx="12">
                  <c:v>0.10514603616133501</c:v>
                </c:pt>
                <c:pt idx="13">
                  <c:v>9.4368340943683446E-2</c:v>
                </c:pt>
                <c:pt idx="14">
                  <c:v>5.1536491677336843E-2</c:v>
                </c:pt>
                <c:pt idx="15">
                  <c:v>6.2223733424005383E-2</c:v>
                </c:pt>
                <c:pt idx="16">
                  <c:v>-2.4543946932006584E-2</c:v>
                </c:pt>
                <c:pt idx="17">
                  <c:v>9.2391304347825984E-2</c:v>
                </c:pt>
                <c:pt idx="18">
                  <c:v>-2.9194512838550766E-2</c:v>
                </c:pt>
                <c:pt idx="19">
                  <c:v>7.9756931257121216E-2</c:v>
                </c:pt>
                <c:pt idx="20">
                  <c:v>2.5311526479750723E-2</c:v>
                </c:pt>
                <c:pt idx="21">
                  <c:v>9.4629156010230128E-2</c:v>
                </c:pt>
                <c:pt idx="22">
                  <c:v>4.8725972284309332E-2</c:v>
                </c:pt>
                <c:pt idx="23">
                  <c:v>7.548076923076924E-2</c:v>
                </c:pt>
                <c:pt idx="24">
                  <c:v>3.2258064516129142E-2</c:v>
                </c:pt>
                <c:pt idx="25">
                  <c:v>1.2562814070351759E-2</c:v>
                </c:pt>
                <c:pt idx="26">
                  <c:v>6.1899679829242278E-2</c:v>
                </c:pt>
                <c:pt idx="27">
                  <c:v>6.4772727272727093E-2</c:v>
                </c:pt>
                <c:pt idx="28">
                  <c:v>-0.14271797369702871</c:v>
                </c:pt>
                <c:pt idx="29">
                  <c:v>-8.5930543187889563E-2</c:v>
                </c:pt>
                <c:pt idx="30">
                  <c:v>-2.0924149956408039E-2</c:v>
                </c:pt>
                <c:pt idx="31">
                  <c:v>-8.05611222444889E-2</c:v>
                </c:pt>
                <c:pt idx="32">
                  <c:v>0.14765409383624661</c:v>
                </c:pt>
                <c:pt idx="33">
                  <c:v>0.12467666839110193</c:v>
                </c:pt>
                <c:pt idx="34">
                  <c:v>-4.1646008924144932E-2</c:v>
                </c:pt>
                <c:pt idx="35">
                  <c:v>-0.55767543859649116</c:v>
                </c:pt>
                <c:pt idx="36">
                  <c:v>8.5714285714285743E-2</c:v>
                </c:pt>
                <c:pt idx="37">
                  <c:v>-0.11280101394169842</c:v>
                </c:pt>
                <c:pt idx="38">
                  <c:v>-0.11248593925759279</c:v>
                </c:pt>
                <c:pt idx="39">
                  <c:v>-9.4858306465297748E-2</c:v>
                </c:pt>
                <c:pt idx="40">
                  <c:v>2.2735161402290913E-2</c:v>
                </c:pt>
                <c:pt idx="41">
                  <c:v>-2.9416854127011891E-3</c:v>
                </c:pt>
                <c:pt idx="42">
                  <c:v>-3.7635303913405464E-2</c:v>
                </c:pt>
                <c:pt idx="43">
                  <c:v>3.6595891593302218E-2</c:v>
                </c:pt>
                <c:pt idx="44">
                  <c:v>-1.6802443991853395E-2</c:v>
                </c:pt>
                <c:pt idx="45">
                  <c:v>0.13068508923431207</c:v>
                </c:pt>
                <c:pt idx="46">
                  <c:v>0.13282608695652173</c:v>
                </c:pt>
                <c:pt idx="47">
                  <c:v>-2.5217207035388805E-2</c:v>
                </c:pt>
                <c:pt idx="48">
                  <c:v>7.68737988468929E-3</c:v>
                </c:pt>
                <c:pt idx="49">
                  <c:v>0.10188235294117642</c:v>
                </c:pt>
                <c:pt idx="50">
                  <c:v>-9.8047538200339512E-2</c:v>
                </c:pt>
                <c:pt idx="51">
                  <c:v>4.8975957257346298E-2</c:v>
                </c:pt>
                <c:pt idx="52">
                  <c:v>-6.9594034797017382E-2</c:v>
                </c:pt>
                <c:pt idx="53">
                  <c:v>-0.13118589166816627</c:v>
                </c:pt>
                <c:pt idx="54">
                  <c:v>3.6560343219548611E-2</c:v>
                </c:pt>
                <c:pt idx="55">
                  <c:v>4.6457154011321541E-2</c:v>
                </c:pt>
                <c:pt idx="56">
                  <c:v>6.0442972469467907E-2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1-C342-8CF9-9052C57E7119}"/>
            </c:ext>
          </c:extLst>
        </c:ser>
        <c:ser>
          <c:idx val="1"/>
          <c:order val="1"/>
          <c:tx>
            <c:v>Predicted Ret_ITT</c:v>
          </c:tx>
          <c:spPr>
            <a:ln w="28575">
              <a:noFill/>
            </a:ln>
          </c:spPr>
          <c:xVal>
            <c:numRef>
              <c:f>Sheet1!$E$2:$E$58</c:f>
              <c:numCache>
                <c:formatCode>General</c:formatCode>
                <c:ptCount val="57"/>
                <c:pt idx="0">
                  <c:v>6.4696368181149785E-3</c:v>
                </c:pt>
                <c:pt idx="1">
                  <c:v>-1.5513859147336702E-2</c:v>
                </c:pt>
                <c:pt idx="2">
                  <c:v>3.7655321727690289E-2</c:v>
                </c:pt>
                <c:pt idx="3">
                  <c:v>-1.5079863077291922E-2</c:v>
                </c:pt>
                <c:pt idx="4">
                  <c:v>1.9058313448431865E-2</c:v>
                </c:pt>
                <c:pt idx="5">
                  <c:v>2.1030282120013743E-2</c:v>
                </c:pt>
                <c:pt idx="6">
                  <c:v>6.2007968638175372E-3</c:v>
                </c:pt>
                <c:pt idx="7">
                  <c:v>6.9321573583585854E-3</c:v>
                </c:pt>
                <c:pt idx="8">
                  <c:v>4.3117037568930677E-2</c:v>
                </c:pt>
                <c:pt idx="9">
                  <c:v>-3.5582895107013776E-2</c:v>
                </c:pt>
                <c:pt idx="10">
                  <c:v>2.3562833299184276E-2</c:v>
                </c:pt>
                <c:pt idx="11">
                  <c:v>2.804946087194142E-2</c:v>
                </c:pt>
                <c:pt idx="12">
                  <c:v>4.4595759864410819E-2</c:v>
                </c:pt>
                <c:pt idx="13">
                  <c:v>2.9749474883188257E-2</c:v>
                </c:pt>
                <c:pt idx="14">
                  <c:v>-3.1298013323604608E-2</c:v>
                </c:pt>
                <c:pt idx="15">
                  <c:v>4.9462111213487092E-2</c:v>
                </c:pt>
                <c:pt idx="16">
                  <c:v>-1.4999325459607317E-2</c:v>
                </c:pt>
                <c:pt idx="17">
                  <c:v>2.0762783477406357E-2</c:v>
                </c:pt>
                <c:pt idx="18">
                  <c:v>1.8085763992887974E-2</c:v>
                </c:pt>
                <c:pt idx="19">
                  <c:v>3.5987799403174259E-2</c:v>
                </c:pt>
                <c:pt idx="20">
                  <c:v>1.1060603026480141E-2</c:v>
                </c:pt>
                <c:pt idx="21">
                  <c:v>5.0428063581991069E-2</c:v>
                </c:pt>
                <c:pt idx="22">
                  <c:v>7.0683105254981645E-3</c:v>
                </c:pt>
                <c:pt idx="23">
                  <c:v>2.8467029231814961E-3</c:v>
                </c:pt>
                <c:pt idx="24">
                  <c:v>-1.9789403541407811E-2</c:v>
                </c:pt>
                <c:pt idx="25">
                  <c:v>2.4236090375236493E-2</c:v>
                </c:pt>
                <c:pt idx="26">
                  <c:v>1.9763361656468401E-2</c:v>
                </c:pt>
                <c:pt idx="27">
                  <c:v>1.259763904387139E-2</c:v>
                </c:pt>
                <c:pt idx="28">
                  <c:v>3.955492127937249E-2</c:v>
                </c:pt>
                <c:pt idx="29">
                  <c:v>-6.2650671359386623E-2</c:v>
                </c:pt>
                <c:pt idx="30">
                  <c:v>-7.4974972842871664E-3</c:v>
                </c:pt>
                <c:pt idx="31">
                  <c:v>3.1332376545017838E-2</c:v>
                </c:pt>
                <c:pt idx="32">
                  <c:v>4.0589449943234185E-2</c:v>
                </c:pt>
                <c:pt idx="33">
                  <c:v>4.3583015267175715E-2</c:v>
                </c:pt>
                <c:pt idx="34">
                  <c:v>8.5327516520176047E-3</c:v>
                </c:pt>
                <c:pt idx="35">
                  <c:v>-5.0586451767333585E-3</c:v>
                </c:pt>
                <c:pt idx="36">
                  <c:v>0.10772303830584563</c:v>
                </c:pt>
                <c:pt idx="37">
                  <c:v>-7.1762012979021919E-2</c:v>
                </c:pt>
                <c:pt idx="38">
                  <c:v>-5.679109790447881E-2</c:v>
                </c:pt>
                <c:pt idx="39">
                  <c:v>-2.1474436636782262E-2</c:v>
                </c:pt>
                <c:pt idx="40">
                  <c:v>-1.8257508177222676E-2</c:v>
                </c:pt>
                <c:pt idx="41">
                  <c:v>-1.3500927684601796E-2</c:v>
                </c:pt>
                <c:pt idx="42">
                  <c:v>2.8495357625034863E-2</c:v>
                </c:pt>
                <c:pt idx="43">
                  <c:v>-1.047301879115821E-3</c:v>
                </c:pt>
                <c:pt idx="44">
                  <c:v>3.195658258949409E-2</c:v>
                </c:pt>
                <c:pt idx="45">
                  <c:v>2.2645590152984788E-2</c:v>
                </c:pt>
                <c:pt idx="46">
                  <c:v>6.5300072000338952E-2</c:v>
                </c:pt>
                <c:pt idx="47">
                  <c:v>-2.290282778087687E-3</c:v>
                </c:pt>
                <c:pt idx="48">
                  <c:v>3.6855941114616146E-2</c:v>
                </c:pt>
                <c:pt idx="49">
                  <c:v>8.7551104037814728E-2</c:v>
                </c:pt>
                <c:pt idx="50">
                  <c:v>-4.7449164851125623E-2</c:v>
                </c:pt>
                <c:pt idx="51">
                  <c:v>6.8777832756061225E-2</c:v>
                </c:pt>
                <c:pt idx="52">
                  <c:v>-5.3882376699314345E-2</c:v>
                </c:pt>
                <c:pt idx="53">
                  <c:v>-8.1975916203894841E-2</c:v>
                </c:pt>
                <c:pt idx="54">
                  <c:v>1.475932719359003E-2</c:v>
                </c:pt>
                <c:pt idx="55">
                  <c:v>5.8796367554255859E-2</c:v>
                </c:pt>
                <c:pt idx="56">
                  <c:v>2.8513693463827205E-2</c:v>
                </c:pt>
              </c:numCache>
            </c:numRef>
          </c:xVal>
          <c:yVal>
            <c:numRef>
              <c:f>Sheet1!$L$75:$L$131</c:f>
              <c:numCache>
                <c:formatCode>General</c:formatCode>
                <c:ptCount val="57"/>
                <c:pt idx="0">
                  <c:v>-1.9252528498976493E-3</c:v>
                </c:pt>
                <c:pt idx="1">
                  <c:v>-3.2895299810236853E-2</c:v>
                </c:pt>
                <c:pt idx="2">
                  <c:v>4.2008711413917973E-2</c:v>
                </c:pt>
                <c:pt idx="3">
                  <c:v>-3.2283892111888396E-2</c:v>
                </c:pt>
                <c:pt idx="4">
                  <c:v>1.5809501759748816E-2</c:v>
                </c:pt>
                <c:pt idx="5">
                  <c:v>1.8587584120224446E-2</c:v>
                </c:pt>
                <c:pt idx="6">
                  <c:v>-2.3039908823967552E-3</c:v>
                </c:pt>
                <c:pt idx="7">
                  <c:v>-1.2736602699923699E-3</c:v>
                </c:pt>
                <c:pt idx="8">
                  <c:v>4.9703101621602484E-2</c:v>
                </c:pt>
                <c:pt idx="9">
                  <c:v>-6.1168281828052361E-2</c:v>
                </c:pt>
                <c:pt idx="10">
                  <c:v>2.2155407412372159E-2</c:v>
                </c:pt>
                <c:pt idx="11">
                  <c:v>2.847610666967914E-2</c:v>
                </c:pt>
                <c:pt idx="12">
                  <c:v>5.1786305266932224E-2</c:v>
                </c:pt>
                <c:pt idx="13">
                  <c:v>3.0871063042600483E-2</c:v>
                </c:pt>
                <c:pt idx="14">
                  <c:v>-5.5131799265850503E-2</c:v>
                </c:pt>
                <c:pt idx="15">
                  <c:v>5.8641954161141464E-2</c:v>
                </c:pt>
                <c:pt idx="16">
                  <c:v>-3.21704318230569E-2</c:v>
                </c:pt>
                <c:pt idx="17">
                  <c:v>1.8210735709198411E-2</c:v>
                </c:pt>
                <c:pt idx="18">
                  <c:v>1.4439387454145115E-2</c:v>
                </c:pt>
                <c:pt idx="19">
                  <c:v>3.9659528882675633E-2</c:v>
                </c:pt>
                <c:pt idx="20">
                  <c:v>4.5424372431543073E-3</c:v>
                </c:pt>
                <c:pt idx="21">
                  <c:v>6.0002774581198091E-2</c:v>
                </c:pt>
                <c:pt idx="22">
                  <c:v>-1.0818495595058125E-3</c:v>
                </c:pt>
                <c:pt idx="23">
                  <c:v>-7.0291923250669812E-3</c:v>
                </c:pt>
                <c:pt idx="24">
                  <c:v>-3.8918627986678542E-2</c:v>
                </c:pt>
                <c:pt idx="25">
                  <c:v>2.3103882727421504E-2</c:v>
                </c:pt>
                <c:pt idx="26">
                  <c:v>1.6802763984579208E-2</c:v>
                </c:pt>
                <c:pt idx="27">
                  <c:v>6.7077924584098385E-3</c:v>
                </c:pt>
                <c:pt idx="28">
                  <c:v>4.4684841152968252E-2</c:v>
                </c:pt>
                <c:pt idx="29">
                  <c:v>-9.9300992974876434E-2</c:v>
                </c:pt>
                <c:pt idx="30">
                  <c:v>-2.1601959399781559E-2</c:v>
                </c:pt>
                <c:pt idx="31">
                  <c:v>3.3101033147332821E-2</c:v>
                </c:pt>
                <c:pt idx="32">
                  <c:v>4.6142270915366615E-2</c:v>
                </c:pt>
                <c:pt idx="33">
                  <c:v>5.03595645981827E-2</c:v>
                </c:pt>
                <c:pt idx="34">
                  <c:v>9.8123497128197595E-4</c:v>
                </c:pt>
                <c:pt idx="35">
                  <c:v>-1.816613807186513E-2</c:v>
                </c:pt>
                <c:pt idx="36">
                  <c:v>0.1407191474719266</c:v>
                </c:pt>
                <c:pt idx="37">
                  <c:v>-0.11213692581627974</c:v>
                </c:pt>
                <c:pt idx="38">
                  <c:v>-9.1046106429476914E-2</c:v>
                </c:pt>
                <c:pt idx="39">
                  <c:v>-4.1292479451226535E-2</c:v>
                </c:pt>
                <c:pt idx="40">
                  <c:v>-3.6760514853003232E-2</c:v>
                </c:pt>
                <c:pt idx="41">
                  <c:v>-3.0059509632604686E-2</c:v>
                </c:pt>
                <c:pt idx="42">
                  <c:v>2.9104279886735654E-2</c:v>
                </c:pt>
                <c:pt idx="43">
                  <c:v>-1.2515012768751652E-2</c:v>
                </c:pt>
                <c:pt idx="44">
                  <c:v>3.3980406043287947E-2</c:v>
                </c:pt>
                <c:pt idx="45">
                  <c:v>2.0863207875206152E-2</c:v>
                </c:pt>
                <c:pt idx="46">
                  <c:v>8.0954255630191957E-2</c:v>
                </c:pt>
                <c:pt idx="47">
                  <c:v>-1.4266107174867071E-2</c:v>
                </c:pt>
                <c:pt idx="48">
                  <c:v>4.088255499343791E-2</c:v>
                </c:pt>
                <c:pt idx="49">
                  <c:v>0.11230120373160499</c:v>
                </c:pt>
                <c:pt idx="50">
                  <c:v>-7.7885319545653864E-2</c:v>
                </c:pt>
                <c:pt idx="51">
                  <c:v>8.5853677182196719E-2</c:v>
                </c:pt>
                <c:pt idx="52">
                  <c:v>-8.6948339975039951E-2</c:v>
                </c:pt>
                <c:pt idx="53">
                  <c:v>-0.12652613229280182</c:v>
                </c:pt>
                <c:pt idx="54">
                  <c:v>9.7531490120538536E-3</c:v>
                </c:pt>
                <c:pt idx="55">
                  <c:v>7.179192619778943E-2</c:v>
                </c:pt>
                <c:pt idx="56">
                  <c:v>2.9130111164406343E-2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1-C342-8CF9-9052C57E7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96304"/>
        <c:axId val="232374768"/>
      </c:scatterChart>
      <c:valAx>
        <c:axId val="23239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Ret_SP500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374768"/>
        <c:crosses val="autoZero"/>
        <c:crossBetween val="midCat"/>
      </c:valAx>
      <c:valAx>
        <c:axId val="23237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Ret_ITT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3963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Sheet1!$O$75:$O$131</c:f>
              <c:numCache>
                <c:formatCode>General</c:formatCode>
                <c:ptCount val="57"/>
                <c:pt idx="0">
                  <c:v>0.8771929824561403</c:v>
                </c:pt>
                <c:pt idx="1">
                  <c:v>2.6315789473684208</c:v>
                </c:pt>
                <c:pt idx="2">
                  <c:v>4.3859649122807012</c:v>
                </c:pt>
                <c:pt idx="3">
                  <c:v>6.140350877192982</c:v>
                </c:pt>
                <c:pt idx="4">
                  <c:v>7.8947368421052628</c:v>
                </c:pt>
                <c:pt idx="5">
                  <c:v>9.6491228070175428</c:v>
                </c:pt>
                <c:pt idx="6">
                  <c:v>11.403508771929824</c:v>
                </c:pt>
                <c:pt idx="7">
                  <c:v>13.157894736842104</c:v>
                </c:pt>
                <c:pt idx="8">
                  <c:v>14.912280701754385</c:v>
                </c:pt>
                <c:pt idx="9">
                  <c:v>16.666666666666664</c:v>
                </c:pt>
                <c:pt idx="10">
                  <c:v>18.421052631578945</c:v>
                </c:pt>
                <c:pt idx="11">
                  <c:v>20.175438596491226</c:v>
                </c:pt>
                <c:pt idx="12">
                  <c:v>21.929824561403507</c:v>
                </c:pt>
                <c:pt idx="13">
                  <c:v>23.684210526315788</c:v>
                </c:pt>
                <c:pt idx="14">
                  <c:v>25.438596491228068</c:v>
                </c:pt>
                <c:pt idx="15">
                  <c:v>27.192982456140349</c:v>
                </c:pt>
                <c:pt idx="16">
                  <c:v>28.94736842105263</c:v>
                </c:pt>
                <c:pt idx="17">
                  <c:v>30.701754385964911</c:v>
                </c:pt>
                <c:pt idx="18">
                  <c:v>32.456140350877192</c:v>
                </c:pt>
                <c:pt idx="19">
                  <c:v>34.210526315789465</c:v>
                </c:pt>
                <c:pt idx="20">
                  <c:v>35.964912280701746</c:v>
                </c:pt>
                <c:pt idx="21">
                  <c:v>37.719298245614027</c:v>
                </c:pt>
                <c:pt idx="22">
                  <c:v>39.473684210526308</c:v>
                </c:pt>
                <c:pt idx="23">
                  <c:v>41.228070175438589</c:v>
                </c:pt>
                <c:pt idx="24">
                  <c:v>42.98245614035087</c:v>
                </c:pt>
                <c:pt idx="25">
                  <c:v>44.73684210526315</c:v>
                </c:pt>
                <c:pt idx="26">
                  <c:v>46.491228070175431</c:v>
                </c:pt>
                <c:pt idx="27">
                  <c:v>48.245614035087712</c:v>
                </c:pt>
                <c:pt idx="28">
                  <c:v>49.999999999999993</c:v>
                </c:pt>
                <c:pt idx="29">
                  <c:v>51.754385964912274</c:v>
                </c:pt>
                <c:pt idx="30">
                  <c:v>53.508771929824555</c:v>
                </c:pt>
                <c:pt idx="31">
                  <c:v>55.263157894736835</c:v>
                </c:pt>
                <c:pt idx="32">
                  <c:v>57.017543859649116</c:v>
                </c:pt>
                <c:pt idx="33">
                  <c:v>58.771929824561397</c:v>
                </c:pt>
                <c:pt idx="34">
                  <c:v>60.526315789473678</c:v>
                </c:pt>
                <c:pt idx="35">
                  <c:v>62.280701754385959</c:v>
                </c:pt>
                <c:pt idx="36">
                  <c:v>64.035087719298247</c:v>
                </c:pt>
                <c:pt idx="37">
                  <c:v>65.78947368421052</c:v>
                </c:pt>
                <c:pt idx="38">
                  <c:v>67.543859649122794</c:v>
                </c:pt>
                <c:pt idx="39">
                  <c:v>69.298245614035082</c:v>
                </c:pt>
                <c:pt idx="40">
                  <c:v>71.052631578947356</c:v>
                </c:pt>
                <c:pt idx="41">
                  <c:v>72.807017543859644</c:v>
                </c:pt>
                <c:pt idx="42">
                  <c:v>74.561403508771917</c:v>
                </c:pt>
                <c:pt idx="43">
                  <c:v>76.315789473684205</c:v>
                </c:pt>
                <c:pt idx="44">
                  <c:v>78.070175438596479</c:v>
                </c:pt>
                <c:pt idx="45">
                  <c:v>79.824561403508767</c:v>
                </c:pt>
                <c:pt idx="46">
                  <c:v>81.578947368421041</c:v>
                </c:pt>
                <c:pt idx="47">
                  <c:v>83.333333333333329</c:v>
                </c:pt>
                <c:pt idx="48">
                  <c:v>85.087719298245602</c:v>
                </c:pt>
                <c:pt idx="49">
                  <c:v>86.84210526315789</c:v>
                </c:pt>
                <c:pt idx="50">
                  <c:v>88.596491228070164</c:v>
                </c:pt>
                <c:pt idx="51">
                  <c:v>90.350877192982452</c:v>
                </c:pt>
                <c:pt idx="52">
                  <c:v>92.105263157894726</c:v>
                </c:pt>
                <c:pt idx="53">
                  <c:v>93.859649122807014</c:v>
                </c:pt>
                <c:pt idx="54">
                  <c:v>95.614035087719287</c:v>
                </c:pt>
                <c:pt idx="55">
                  <c:v>97.368421052631575</c:v>
                </c:pt>
                <c:pt idx="56">
                  <c:v>99.122807017543849</c:v>
                </c:pt>
              </c:numCache>
            </c:numRef>
          </c:xVal>
          <c:yVal>
            <c:numRef>
              <c:f>Sheet1!$P$75:$P$131</c:f>
              <c:numCache>
                <c:formatCode>General</c:formatCode>
                <c:ptCount val="57"/>
                <c:pt idx="0">
                  <c:v>-0.55767543859649116</c:v>
                </c:pt>
                <c:pt idx="1">
                  <c:v>-0.14271797369702871</c:v>
                </c:pt>
                <c:pt idx="2">
                  <c:v>-0.13118589166816627</c:v>
                </c:pt>
                <c:pt idx="3">
                  <c:v>-0.11280101394169842</c:v>
                </c:pt>
                <c:pt idx="4">
                  <c:v>-0.11248593925759279</c:v>
                </c:pt>
                <c:pt idx="5">
                  <c:v>-9.8047538200339512E-2</c:v>
                </c:pt>
                <c:pt idx="6">
                  <c:v>-9.4858306465297748E-2</c:v>
                </c:pt>
                <c:pt idx="7">
                  <c:v>-8.5930543187889563E-2</c:v>
                </c:pt>
                <c:pt idx="8">
                  <c:v>-8.05611222444889E-2</c:v>
                </c:pt>
                <c:pt idx="9">
                  <c:v>-6.9594034797017382E-2</c:v>
                </c:pt>
                <c:pt idx="10">
                  <c:v>-6.1011282908483115E-2</c:v>
                </c:pt>
                <c:pt idx="11">
                  <c:v>-5.6886227544910149E-2</c:v>
                </c:pt>
                <c:pt idx="12">
                  <c:v>-4.4282744282744334E-2</c:v>
                </c:pt>
                <c:pt idx="13">
                  <c:v>-4.1646008924144932E-2</c:v>
                </c:pt>
                <c:pt idx="14">
                  <c:v>-4.0498442367601258E-2</c:v>
                </c:pt>
                <c:pt idx="15">
                  <c:v>-3.7635303913405464E-2</c:v>
                </c:pt>
                <c:pt idx="16">
                  <c:v>-2.9194512838550766E-2</c:v>
                </c:pt>
                <c:pt idx="17">
                  <c:v>-2.5968109339407758E-2</c:v>
                </c:pt>
                <c:pt idx="18">
                  <c:v>-2.5217207035388805E-2</c:v>
                </c:pt>
                <c:pt idx="19">
                  <c:v>-2.4543946932006584E-2</c:v>
                </c:pt>
                <c:pt idx="20">
                  <c:v>-2.0924149956408039E-2</c:v>
                </c:pt>
                <c:pt idx="21">
                  <c:v>-1.6802443991853395E-2</c:v>
                </c:pt>
                <c:pt idx="22">
                  <c:v>-2.9416854127011891E-3</c:v>
                </c:pt>
                <c:pt idx="23">
                  <c:v>7.68737988468929E-3</c:v>
                </c:pt>
                <c:pt idx="24">
                  <c:v>8.8868101028999665E-3</c:v>
                </c:pt>
                <c:pt idx="25">
                  <c:v>1.2517385257301788E-2</c:v>
                </c:pt>
                <c:pt idx="26">
                  <c:v>1.2562814070351759E-2</c:v>
                </c:pt>
                <c:pt idx="27">
                  <c:v>2.2735161402290913E-2</c:v>
                </c:pt>
                <c:pt idx="28">
                  <c:v>2.5311526479750723E-2</c:v>
                </c:pt>
                <c:pt idx="29">
                  <c:v>2.7435187515731273E-2</c:v>
                </c:pt>
                <c:pt idx="30">
                  <c:v>3.2258064516129142E-2</c:v>
                </c:pt>
                <c:pt idx="31">
                  <c:v>3.6560343219548611E-2</c:v>
                </c:pt>
                <c:pt idx="32">
                  <c:v>3.6595891593302218E-2</c:v>
                </c:pt>
                <c:pt idx="33">
                  <c:v>4.1113769849902122E-2</c:v>
                </c:pt>
                <c:pt idx="34">
                  <c:v>4.6457154011321541E-2</c:v>
                </c:pt>
                <c:pt idx="35">
                  <c:v>4.8725972284309332E-2</c:v>
                </c:pt>
                <c:pt idx="36">
                  <c:v>4.8975957257346298E-2</c:v>
                </c:pt>
                <c:pt idx="37">
                  <c:v>5.1536491677336843E-2</c:v>
                </c:pt>
                <c:pt idx="38">
                  <c:v>6.0442972469467907E-2</c:v>
                </c:pt>
                <c:pt idx="39">
                  <c:v>6.1899679829242278E-2</c:v>
                </c:pt>
                <c:pt idx="40">
                  <c:v>6.2223733424005383E-2</c:v>
                </c:pt>
                <c:pt idx="41">
                  <c:v>6.3694267515923594E-2</c:v>
                </c:pt>
                <c:pt idx="42">
                  <c:v>6.4772727272727093E-2</c:v>
                </c:pt>
                <c:pt idx="43">
                  <c:v>7.2039072039071936E-2</c:v>
                </c:pt>
                <c:pt idx="44">
                  <c:v>7.548076923076924E-2</c:v>
                </c:pt>
                <c:pt idx="45">
                  <c:v>7.9756931257121216E-2</c:v>
                </c:pt>
                <c:pt idx="46">
                  <c:v>8.5714285714285743E-2</c:v>
                </c:pt>
                <c:pt idx="47">
                  <c:v>9.2391304347825984E-2</c:v>
                </c:pt>
                <c:pt idx="48">
                  <c:v>9.4368340943683446E-2</c:v>
                </c:pt>
                <c:pt idx="49">
                  <c:v>9.4629156010230128E-2</c:v>
                </c:pt>
                <c:pt idx="50">
                  <c:v>0.10119047619047623</c:v>
                </c:pt>
                <c:pt idx="51">
                  <c:v>0.10188235294117642</c:v>
                </c:pt>
                <c:pt idx="52">
                  <c:v>0.10514603616133501</c:v>
                </c:pt>
                <c:pt idx="53">
                  <c:v>0.12467666839110193</c:v>
                </c:pt>
                <c:pt idx="54">
                  <c:v>0.13068508923431207</c:v>
                </c:pt>
                <c:pt idx="55">
                  <c:v>0.13282608695652173</c:v>
                </c:pt>
                <c:pt idx="56">
                  <c:v>0.14765409383624661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48-7243-B729-CFBEAE625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38624"/>
        <c:axId val="231951696"/>
      </c:scatterChart>
      <c:valAx>
        <c:axId val="23193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951696"/>
        <c:crosses val="autoZero"/>
        <c:crossBetween val="midCat"/>
      </c:valAx>
      <c:valAx>
        <c:axId val="23195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Ret_ITT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938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254000</xdr:colOff>
      <xdr:row>5</xdr:row>
      <xdr:rowOff>177800</xdr:rowOff>
    </xdr:from>
    <xdr:to>
      <xdr:col>21</xdr:col>
      <xdr:colOff>330200</xdr:colOff>
      <xdr:row>15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DCFAD-D993-C54F-A5EF-B73BEA615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342900</xdr:colOff>
      <xdr:row>16</xdr:row>
      <xdr:rowOff>76200</xdr:rowOff>
    </xdr:from>
    <xdr:to>
      <xdr:col>21</xdr:col>
      <xdr:colOff>419100</xdr:colOff>
      <xdr:row>26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29056C-653F-3244-A198-B01EB4B61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1F4A0-4648-F645-9F25-D4294B93E647}">
  <dimension ref="A1:I18"/>
  <sheetViews>
    <sheetView workbookViewId="0">
      <selection activeCell="A28" sqref="A28"/>
    </sheetView>
  </sheetViews>
  <sheetFormatPr baseColWidth="10" defaultRowHeight="15"/>
  <sheetData>
    <row r="1" spans="1:9">
      <c r="A1" t="s">
        <v>5</v>
      </c>
    </row>
    <row r="2" spans="1:9" ht="16" thickBot="1"/>
    <row r="3" spans="1:9">
      <c r="A3" s="4" t="s">
        <v>6</v>
      </c>
      <c r="B3" s="4"/>
    </row>
    <row r="4" spans="1:9">
      <c r="A4" s="1" t="s">
        <v>7</v>
      </c>
      <c r="B4" s="1">
        <v>0.50783506501213427</v>
      </c>
    </row>
    <row r="5" spans="1:9">
      <c r="A5" s="1" t="s">
        <v>8</v>
      </c>
      <c r="B5" s="1">
        <v>0.25789645325587868</v>
      </c>
    </row>
    <row r="6" spans="1:9">
      <c r="A6" s="1" t="s">
        <v>9</v>
      </c>
      <c r="B6" s="1">
        <v>0.24440366149689466</v>
      </c>
    </row>
    <row r="7" spans="1:9">
      <c r="A7" s="1" t="s">
        <v>10</v>
      </c>
      <c r="B7" s="1">
        <v>9.1362767354503244E-2</v>
      </c>
    </row>
    <row r="8" spans="1:9" ht="16" thickBot="1">
      <c r="A8" s="2" t="s">
        <v>11</v>
      </c>
      <c r="B8" s="2">
        <v>57</v>
      </c>
    </row>
    <row r="10" spans="1:9" ht="16" thickBot="1">
      <c r="A10" t="s">
        <v>12</v>
      </c>
    </row>
    <row r="11" spans="1:9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>
      <c r="A12" s="1" t="s">
        <v>13</v>
      </c>
      <c r="B12" s="1">
        <v>1</v>
      </c>
      <c r="C12" s="1">
        <v>0.15954457568461267</v>
      </c>
      <c r="D12" s="1">
        <v>0.15954457568461267</v>
      </c>
      <c r="E12" s="1">
        <v>19.113646594609392</v>
      </c>
      <c r="F12" s="1">
        <v>5.5220004474587865E-5</v>
      </c>
    </row>
    <row r="13" spans="1:9">
      <c r="A13" s="1" t="s">
        <v>14</v>
      </c>
      <c r="B13" s="1">
        <v>55</v>
      </c>
      <c r="C13" s="1">
        <v>0.45909353922701956</v>
      </c>
      <c r="D13" s="1">
        <v>8.3471552586730832E-3</v>
      </c>
      <c r="E13" s="1"/>
      <c r="F13" s="1"/>
    </row>
    <row r="14" spans="1:9" ht="16" thickBot="1">
      <c r="A14" s="2" t="s">
        <v>15</v>
      </c>
      <c r="B14" s="2">
        <v>56</v>
      </c>
      <c r="C14" s="2">
        <v>0.61863811491163223</v>
      </c>
      <c r="D14" s="2"/>
      <c r="E14" s="2"/>
      <c r="F14" s="2"/>
    </row>
    <row r="15" spans="1:9" ht="16" thickBot="1"/>
    <row r="16" spans="1:9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31</v>
      </c>
      <c r="I16" s="3" t="s">
        <v>32</v>
      </c>
    </row>
    <row r="17" spans="1:9">
      <c r="A17" s="1" t="s">
        <v>16</v>
      </c>
      <c r="B17" s="1">
        <v>-1.1039588276266839E-2</v>
      </c>
      <c r="C17" s="1">
        <v>1.2659761447556046E-2</v>
      </c>
      <c r="D17" s="1">
        <v>-0.87202182458169619</v>
      </c>
      <c r="E17" s="1">
        <v>0.38698738364166974</v>
      </c>
      <c r="F17" s="1">
        <v>-3.6410317162926573E-2</v>
      </c>
      <c r="G17" s="1">
        <v>1.4331140610392895E-2</v>
      </c>
      <c r="H17" s="1">
        <v>-3.2219799170495889E-2</v>
      </c>
      <c r="I17" s="1">
        <v>1.0140622617962211E-2</v>
      </c>
    </row>
    <row r="18" spans="1:9" ht="16" thickBot="1">
      <c r="A18" s="2" t="s">
        <v>4</v>
      </c>
      <c r="B18" s="2">
        <v>1.4087862553349295</v>
      </c>
      <c r="C18" s="2">
        <v>0.32223545987947033</v>
      </c>
      <c r="D18" s="2">
        <v>4.3719156664566805</v>
      </c>
      <c r="E18" s="2">
        <v>5.522000447458836E-5</v>
      </c>
      <c r="F18" s="2">
        <v>0.76301196297269824</v>
      </c>
      <c r="G18" s="2">
        <v>2.0545605476971609</v>
      </c>
      <c r="H18" s="2">
        <v>0.8696753861357609</v>
      </c>
      <c r="I18" s="2">
        <v>1.9478971245340981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1"/>
  <sheetViews>
    <sheetView tabSelected="1" topLeftCell="D42" workbookViewId="0">
      <selection activeCell="K10" sqref="K10"/>
    </sheetView>
  </sheetViews>
  <sheetFormatPr baseColWidth="10" defaultColWidth="8.83203125" defaultRowHeight="16"/>
  <cols>
    <col min="1" max="1" width="13.1640625" style="6" customWidth="1"/>
    <col min="2" max="3" width="8.83203125" style="6"/>
    <col min="4" max="4" width="10.83203125" style="6" customWidth="1"/>
    <col min="5" max="6" width="16.5" style="6" customWidth="1"/>
    <col min="7" max="7" width="8.83203125" style="6"/>
    <col min="8" max="8" width="19.5" style="6" customWidth="1"/>
    <col min="9" max="9" width="17.1640625" style="17" customWidth="1"/>
    <col min="10" max="10" width="17.1640625" style="6" customWidth="1"/>
    <col min="11" max="11" width="12.6640625" style="6" bestFit="1" customWidth="1"/>
    <col min="12" max="12" width="15.1640625" style="6" bestFit="1" customWidth="1"/>
    <col min="13" max="15" width="8.83203125" style="6"/>
    <col min="16" max="16" width="13" style="6" bestFit="1" customWidth="1"/>
    <col min="17" max="17" width="12.1640625" style="6" bestFit="1" customWidth="1"/>
    <col min="18" max="18" width="18.5" style="6" customWidth="1"/>
    <col min="19" max="19" width="15.83203125" style="6" customWidth="1"/>
    <col min="20" max="16384" width="8.83203125" style="6"/>
  </cols>
  <sheetData>
    <row r="1" spans="1:12">
      <c r="A1" s="5" t="s">
        <v>2</v>
      </c>
      <c r="B1" s="5" t="s">
        <v>0</v>
      </c>
      <c r="C1" s="5" t="s">
        <v>3</v>
      </c>
      <c r="D1" s="5" t="s">
        <v>1</v>
      </c>
      <c r="E1" s="5" t="s">
        <v>4</v>
      </c>
      <c r="F1" s="5" t="s">
        <v>33</v>
      </c>
      <c r="H1" s="7" t="s">
        <v>29</v>
      </c>
      <c r="I1" s="16" t="s">
        <v>30</v>
      </c>
      <c r="J1" s="7"/>
      <c r="K1" s="7"/>
      <c r="L1" s="7"/>
    </row>
    <row r="2" spans="1:12">
      <c r="A2" s="8">
        <v>41913</v>
      </c>
      <c r="B2" s="6">
        <v>43.12</v>
      </c>
      <c r="C2" s="6">
        <v>1985.05</v>
      </c>
      <c r="D2" s="9">
        <f>(B2-B3)/B3</f>
        <v>-4.0498442367601258E-2</v>
      </c>
      <c r="E2" s="9">
        <f>(C2-C3)/C3</f>
        <v>6.4696368181149785E-3</v>
      </c>
      <c r="F2" s="9">
        <f ca="1">RAND()</f>
        <v>3.9507503368793495E-2</v>
      </c>
      <c r="H2" s="6">
        <f>$L$23+$L$24*E2</f>
        <v>-1.9252528498976493E-3</v>
      </c>
      <c r="I2" s="17">
        <f>D2-H2</f>
        <v>-3.857318951770361E-2</v>
      </c>
      <c r="K2" s="6">
        <f>L23+L24*E2</f>
        <v>-1.9252528498976493E-3</v>
      </c>
      <c r="L2" s="6">
        <f>D2-K2</f>
        <v>-3.857318951770361E-2</v>
      </c>
    </row>
    <row r="3" spans="1:12">
      <c r="A3" s="8">
        <v>41884</v>
      </c>
      <c r="B3" s="6">
        <v>44.94</v>
      </c>
      <c r="C3" s="6">
        <v>1972.29</v>
      </c>
      <c r="D3" s="9">
        <f t="shared" ref="D3:D58" si="0">(B3-B4)/B4</f>
        <v>-6.1011282908483115E-2</v>
      </c>
      <c r="E3" s="9">
        <f t="shared" ref="E3:E58" si="1">(C3-C4)/C4</f>
        <v>-1.5513859147336702E-2</v>
      </c>
      <c r="F3" s="9">
        <f t="shared" ref="F3:F58" ca="1" si="2">RAND()</f>
        <v>0.54680684985473016</v>
      </c>
      <c r="H3" s="6">
        <f t="shared" ref="H3:H58" si="3">$L$23+$L$24*E3</f>
        <v>-3.2895299810236853E-2</v>
      </c>
      <c r="I3" s="17">
        <f t="shared" ref="I3:I58" si="4">D3-H3</f>
        <v>-2.8115983098246262E-2</v>
      </c>
    </row>
    <row r="4" spans="1:12">
      <c r="A4" s="8">
        <v>41852</v>
      </c>
      <c r="B4" s="6">
        <v>47.86</v>
      </c>
      <c r="C4" s="6">
        <v>2003.37</v>
      </c>
      <c r="D4" s="9">
        <f t="shared" si="0"/>
        <v>4.1113769849902122E-2</v>
      </c>
      <c r="E4" s="9">
        <f t="shared" si="1"/>
        <v>3.7655321727690289E-2</v>
      </c>
      <c r="F4" s="9">
        <f t="shared" ca="1" si="2"/>
        <v>0.33566982533431655</v>
      </c>
      <c r="H4" s="6">
        <f t="shared" si="3"/>
        <v>4.2008711413917973E-2</v>
      </c>
      <c r="I4" s="17">
        <f t="shared" si="4"/>
        <v>-8.9494156401585118E-4</v>
      </c>
    </row>
    <row r="5" spans="1:12">
      <c r="A5" s="8">
        <v>41821</v>
      </c>
      <c r="B5" s="6">
        <v>45.97</v>
      </c>
      <c r="C5" s="6">
        <v>1930.67</v>
      </c>
      <c r="D5" s="9">
        <f t="shared" si="0"/>
        <v>-4.4282744282744334E-2</v>
      </c>
      <c r="E5" s="9">
        <f t="shared" si="1"/>
        <v>-1.5079863077291922E-2</v>
      </c>
      <c r="F5" s="9">
        <f t="shared" ca="1" si="2"/>
        <v>0.82551960090850307</v>
      </c>
      <c r="H5" s="6">
        <f t="shared" si="3"/>
        <v>-3.2283892111888396E-2</v>
      </c>
      <c r="I5" s="17">
        <f t="shared" si="4"/>
        <v>-1.1998852170855938E-2</v>
      </c>
    </row>
    <row r="6" spans="1:12">
      <c r="A6" s="8">
        <v>41792</v>
      </c>
      <c r="B6" s="6">
        <v>48.1</v>
      </c>
      <c r="C6" s="6">
        <v>1960.23</v>
      </c>
      <c r="D6" s="9">
        <f t="shared" si="0"/>
        <v>0.10119047619047623</v>
      </c>
      <c r="E6" s="9">
        <f t="shared" si="1"/>
        <v>1.9058313448431865E-2</v>
      </c>
      <c r="F6" s="9">
        <f t="shared" ca="1" si="2"/>
        <v>0.31892691549022201</v>
      </c>
      <c r="H6" s="6">
        <f t="shared" si="3"/>
        <v>1.5809501759748816E-2</v>
      </c>
      <c r="I6" s="17">
        <f t="shared" si="4"/>
        <v>8.5380974430727424E-2</v>
      </c>
    </row>
    <row r="7" spans="1:12">
      <c r="A7" s="8">
        <v>41760</v>
      </c>
      <c r="B7" s="6">
        <v>43.68</v>
      </c>
      <c r="C7" s="6">
        <v>1923.57</v>
      </c>
      <c r="D7" s="9">
        <f t="shared" si="0"/>
        <v>1.2517385257301788E-2</v>
      </c>
      <c r="E7" s="9">
        <f t="shared" si="1"/>
        <v>2.1030282120013743E-2</v>
      </c>
      <c r="F7" s="9">
        <f t="shared" ca="1" si="2"/>
        <v>0.47402836995973541</v>
      </c>
      <c r="H7" s="6">
        <f t="shared" si="3"/>
        <v>1.8587584120224446E-2</v>
      </c>
      <c r="I7" s="17">
        <f t="shared" si="4"/>
        <v>-6.0701988629226575E-3</v>
      </c>
      <c r="K7" s="6" t="s">
        <v>5</v>
      </c>
    </row>
    <row r="8" spans="1:12" ht="17" thickBot="1">
      <c r="A8" s="8">
        <v>41730</v>
      </c>
      <c r="B8" s="6">
        <v>43.14</v>
      </c>
      <c r="C8" s="6">
        <v>1883.95</v>
      </c>
      <c r="D8" s="9">
        <f t="shared" si="0"/>
        <v>8.8868101028999665E-3</v>
      </c>
      <c r="E8" s="9">
        <f t="shared" si="1"/>
        <v>6.2007968638175372E-3</v>
      </c>
      <c r="F8" s="9">
        <f t="shared" ca="1" si="2"/>
        <v>0.85128504411264005</v>
      </c>
      <c r="H8" s="6">
        <f t="shared" si="3"/>
        <v>-2.3039908823967552E-3</v>
      </c>
      <c r="I8" s="17">
        <f t="shared" si="4"/>
        <v>1.1190800985296722E-2</v>
      </c>
    </row>
    <row r="9" spans="1:12">
      <c r="A9" s="8">
        <v>41701</v>
      </c>
      <c r="B9" s="6">
        <v>42.76</v>
      </c>
      <c r="C9" s="6">
        <v>1872.34</v>
      </c>
      <c r="D9" s="9">
        <f t="shared" si="0"/>
        <v>-2.5968109339407758E-2</v>
      </c>
      <c r="E9" s="9">
        <f t="shared" si="1"/>
        <v>6.9321573583585854E-3</v>
      </c>
      <c r="F9" s="9">
        <f t="shared" ca="1" si="2"/>
        <v>0.62523626936125964</v>
      </c>
      <c r="H9" s="6">
        <f t="shared" si="3"/>
        <v>-1.2736602699923699E-3</v>
      </c>
      <c r="I9" s="17">
        <f t="shared" si="4"/>
        <v>-2.469444906941539E-2</v>
      </c>
      <c r="K9" s="10" t="s">
        <v>6</v>
      </c>
      <c r="L9" s="10"/>
    </row>
    <row r="10" spans="1:12">
      <c r="A10" s="8">
        <v>41673</v>
      </c>
      <c r="B10" s="6">
        <v>43.9</v>
      </c>
      <c r="C10" s="6">
        <v>1859.45</v>
      </c>
      <c r="D10" s="9">
        <f t="shared" si="0"/>
        <v>7.2039072039071936E-2</v>
      </c>
      <c r="E10" s="9">
        <f t="shared" si="1"/>
        <v>4.3117037568930677E-2</v>
      </c>
      <c r="F10" s="9">
        <f t="shared" ca="1" si="2"/>
        <v>0.51657936474749466</v>
      </c>
      <c r="H10" s="6">
        <f t="shared" si="3"/>
        <v>4.9703101621602484E-2</v>
      </c>
      <c r="I10" s="17">
        <f t="shared" si="4"/>
        <v>2.2335970417469451E-2</v>
      </c>
      <c r="K10" s="11" t="s">
        <v>7</v>
      </c>
      <c r="L10" s="11">
        <v>0.50783506501213427</v>
      </c>
    </row>
    <row r="11" spans="1:12">
      <c r="A11" s="8">
        <v>41641</v>
      </c>
      <c r="B11" s="6">
        <v>40.950000000000003</v>
      </c>
      <c r="C11" s="6">
        <v>1782.59</v>
      </c>
      <c r="D11" s="9">
        <f t="shared" si="0"/>
        <v>-5.6886227544910149E-2</v>
      </c>
      <c r="E11" s="9">
        <f t="shared" si="1"/>
        <v>-3.5582895107013776E-2</v>
      </c>
      <c r="F11" s="9">
        <f t="shared" ca="1" si="2"/>
        <v>0.5775315357137808</v>
      </c>
      <c r="H11" s="6">
        <f t="shared" si="3"/>
        <v>-6.1168281828052361E-2</v>
      </c>
      <c r="I11" s="17">
        <f t="shared" si="4"/>
        <v>4.2820542831422115E-3</v>
      </c>
      <c r="K11" s="11" t="s">
        <v>8</v>
      </c>
      <c r="L11" s="11">
        <v>0.25789645325587868</v>
      </c>
    </row>
    <row r="12" spans="1:12">
      <c r="A12" s="8">
        <v>41610</v>
      </c>
      <c r="B12" s="6">
        <v>43.42</v>
      </c>
      <c r="C12" s="6">
        <v>1848.36</v>
      </c>
      <c r="D12" s="9">
        <f t="shared" si="0"/>
        <v>6.3694267515923594E-2</v>
      </c>
      <c r="E12" s="9">
        <f t="shared" si="1"/>
        <v>2.3562833299184276E-2</v>
      </c>
      <c r="F12" s="9">
        <f t="shared" ca="1" si="2"/>
        <v>0.64287001475487615</v>
      </c>
      <c r="H12" s="6">
        <f t="shared" si="3"/>
        <v>2.2155407412372159E-2</v>
      </c>
      <c r="I12" s="17">
        <f t="shared" si="4"/>
        <v>4.1538860103551435E-2</v>
      </c>
      <c r="K12" s="11" t="s">
        <v>9</v>
      </c>
      <c r="L12" s="11">
        <v>0.24440366149689466</v>
      </c>
    </row>
    <row r="13" spans="1:12">
      <c r="A13" s="8">
        <v>41579</v>
      </c>
      <c r="B13" s="6">
        <v>40.82</v>
      </c>
      <c r="C13" s="6">
        <v>1805.81</v>
      </c>
      <c r="D13" s="9">
        <f t="shared" si="0"/>
        <v>2.7435187515731273E-2</v>
      </c>
      <c r="E13" s="9">
        <f t="shared" si="1"/>
        <v>2.804946087194142E-2</v>
      </c>
      <c r="F13" s="9">
        <f t="shared" ca="1" si="2"/>
        <v>0.56557654520716549</v>
      </c>
      <c r="H13" s="6">
        <f t="shared" si="3"/>
        <v>2.847610666967914E-2</v>
      </c>
      <c r="I13" s="17">
        <f t="shared" si="4"/>
        <v>-1.0409191539478661E-3</v>
      </c>
      <c r="K13" s="11" t="s">
        <v>10</v>
      </c>
      <c r="L13" s="11">
        <v>9.1362767354503244E-2</v>
      </c>
    </row>
    <row r="14" spans="1:12" ht="17" thickBot="1">
      <c r="A14" s="8">
        <v>41548</v>
      </c>
      <c r="B14" s="6">
        <v>39.729999999999997</v>
      </c>
      <c r="C14" s="6">
        <v>1756.54</v>
      </c>
      <c r="D14" s="9">
        <f t="shared" si="0"/>
        <v>0.10514603616133501</v>
      </c>
      <c r="E14" s="9">
        <f t="shared" si="1"/>
        <v>4.4595759864410819E-2</v>
      </c>
      <c r="F14" s="9">
        <f t="shared" ca="1" si="2"/>
        <v>0.39598665774120023</v>
      </c>
      <c r="H14" s="6">
        <f t="shared" si="3"/>
        <v>5.1786305266932224E-2</v>
      </c>
      <c r="I14" s="17">
        <f t="shared" si="4"/>
        <v>5.3359730894402789E-2</v>
      </c>
      <c r="K14" s="12" t="s">
        <v>11</v>
      </c>
      <c r="L14" s="12">
        <v>57</v>
      </c>
    </row>
    <row r="15" spans="1:12">
      <c r="A15" s="8">
        <v>41520</v>
      </c>
      <c r="B15" s="6">
        <v>35.950000000000003</v>
      </c>
      <c r="C15" s="6">
        <v>1681.55</v>
      </c>
      <c r="D15" s="9">
        <f t="shared" si="0"/>
        <v>9.4368340943683446E-2</v>
      </c>
      <c r="E15" s="9">
        <f t="shared" si="1"/>
        <v>2.9749474883188257E-2</v>
      </c>
      <c r="F15" s="9">
        <f t="shared" ca="1" si="2"/>
        <v>0.60647494994671014</v>
      </c>
      <c r="H15" s="6">
        <f t="shared" si="3"/>
        <v>3.0871063042600483E-2</v>
      </c>
      <c r="I15" s="17">
        <f t="shared" si="4"/>
        <v>6.3497277901082963E-2</v>
      </c>
    </row>
    <row r="16" spans="1:12" ht="17" thickBot="1">
      <c r="A16" s="8">
        <v>41487</v>
      </c>
      <c r="B16" s="6">
        <v>32.85</v>
      </c>
      <c r="C16" s="6">
        <v>1632.97</v>
      </c>
      <c r="D16" s="9">
        <f t="shared" si="0"/>
        <v>5.1536491677336843E-2</v>
      </c>
      <c r="E16" s="9">
        <f t="shared" si="1"/>
        <v>-3.1298013323604608E-2</v>
      </c>
      <c r="F16" s="9">
        <f t="shared" ca="1" si="2"/>
        <v>0.22359370182967397</v>
      </c>
      <c r="H16" s="6">
        <f t="shared" si="3"/>
        <v>-5.5131799265850503E-2</v>
      </c>
      <c r="I16" s="17">
        <f t="shared" si="4"/>
        <v>0.10666829094318735</v>
      </c>
      <c r="K16" s="6" t="s">
        <v>12</v>
      </c>
    </row>
    <row r="17" spans="1:19">
      <c r="A17" s="8">
        <v>41456</v>
      </c>
      <c r="B17" s="6">
        <v>31.24</v>
      </c>
      <c r="C17" s="6">
        <v>1685.73</v>
      </c>
      <c r="D17" s="9">
        <f t="shared" si="0"/>
        <v>6.2223733424005383E-2</v>
      </c>
      <c r="E17" s="9">
        <f t="shared" si="1"/>
        <v>4.9462111213487092E-2</v>
      </c>
      <c r="F17" s="9">
        <f t="shared" ca="1" si="2"/>
        <v>0.75958919434389938</v>
      </c>
      <c r="H17" s="6">
        <f t="shared" si="3"/>
        <v>5.8641954161141464E-2</v>
      </c>
      <c r="I17" s="17">
        <f t="shared" si="4"/>
        <v>3.5817792628639183E-3</v>
      </c>
      <c r="K17" s="13"/>
      <c r="L17" s="13" t="s">
        <v>17</v>
      </c>
      <c r="M17" s="13" t="s">
        <v>18</v>
      </c>
      <c r="N17" s="13" t="s">
        <v>19</v>
      </c>
      <c r="O17" s="13" t="s">
        <v>20</v>
      </c>
      <c r="P17" s="13" t="s">
        <v>21</v>
      </c>
    </row>
    <row r="18" spans="1:19">
      <c r="A18" s="8">
        <v>41428</v>
      </c>
      <c r="B18" s="6">
        <v>29.41</v>
      </c>
      <c r="C18" s="6">
        <v>1606.28</v>
      </c>
      <c r="D18" s="9">
        <f t="shared" si="0"/>
        <v>-2.4543946932006584E-2</v>
      </c>
      <c r="E18" s="9">
        <f t="shared" si="1"/>
        <v>-1.4999325459607317E-2</v>
      </c>
      <c r="F18" s="9">
        <f t="shared" ca="1" si="2"/>
        <v>0.81380765718369108</v>
      </c>
      <c r="H18" s="6">
        <f t="shared" si="3"/>
        <v>-3.21704318230569E-2</v>
      </c>
      <c r="I18" s="17">
        <f t="shared" si="4"/>
        <v>7.6264848910503162E-3</v>
      </c>
      <c r="J18" s="18" t="s">
        <v>42</v>
      </c>
      <c r="K18" s="11" t="s">
        <v>13</v>
      </c>
      <c r="L18" s="11">
        <v>1</v>
      </c>
      <c r="M18" s="11">
        <v>0.15954457568461267</v>
      </c>
      <c r="N18" s="11">
        <v>0.15954457568461267</v>
      </c>
      <c r="O18" s="11">
        <v>19.113646594609392</v>
      </c>
      <c r="P18" s="11">
        <v>5.5220004474587865E-5</v>
      </c>
    </row>
    <row r="19" spans="1:19">
      <c r="A19" s="8">
        <v>41395</v>
      </c>
      <c r="B19" s="6">
        <v>30.15</v>
      </c>
      <c r="C19" s="6">
        <v>1630.74</v>
      </c>
      <c r="D19" s="9">
        <f t="shared" si="0"/>
        <v>9.2391304347825984E-2</v>
      </c>
      <c r="E19" s="9">
        <f t="shared" si="1"/>
        <v>2.0762783477406357E-2</v>
      </c>
      <c r="F19" s="9">
        <f t="shared" ca="1" si="2"/>
        <v>0.70305521413414007</v>
      </c>
      <c r="H19" s="6">
        <f t="shared" si="3"/>
        <v>1.8210735709198411E-2</v>
      </c>
      <c r="I19" s="17">
        <f t="shared" si="4"/>
        <v>7.418056863862757E-2</v>
      </c>
      <c r="J19" s="18" t="s">
        <v>41</v>
      </c>
      <c r="K19" s="11" t="s">
        <v>14</v>
      </c>
      <c r="L19" s="11">
        <v>55</v>
      </c>
      <c r="M19" s="11">
        <v>0.45909353922701956</v>
      </c>
      <c r="N19" s="11">
        <v>8.3471552586730832E-3</v>
      </c>
      <c r="O19" s="11"/>
      <c r="P19" s="11"/>
    </row>
    <row r="20" spans="1:19" ht="17" thickBot="1">
      <c r="A20" s="8">
        <v>41365</v>
      </c>
      <c r="B20" s="6">
        <v>27.6</v>
      </c>
      <c r="C20" s="6">
        <v>1597.57</v>
      </c>
      <c r="D20" s="9">
        <f t="shared" si="0"/>
        <v>-2.9194512838550766E-2</v>
      </c>
      <c r="E20" s="9">
        <f t="shared" si="1"/>
        <v>1.8085763992887974E-2</v>
      </c>
      <c r="F20" s="9">
        <f t="shared" ca="1" si="2"/>
        <v>0.83558941868305359</v>
      </c>
      <c r="H20" s="6">
        <f t="shared" si="3"/>
        <v>1.4439387454145115E-2</v>
      </c>
      <c r="I20" s="17">
        <f t="shared" si="4"/>
        <v>-4.3633900292695885E-2</v>
      </c>
      <c r="J20" s="18" t="s">
        <v>40</v>
      </c>
      <c r="K20" s="12" t="s">
        <v>15</v>
      </c>
      <c r="L20" s="12">
        <v>56</v>
      </c>
      <c r="M20" s="12">
        <v>0.61863811491163223</v>
      </c>
      <c r="N20" s="12"/>
      <c r="O20" s="12"/>
      <c r="P20" s="12"/>
    </row>
    <row r="21" spans="1:19" ht="17" thickBot="1">
      <c r="A21" s="8">
        <v>41334</v>
      </c>
      <c r="B21" s="6">
        <v>28.43</v>
      </c>
      <c r="C21" s="6">
        <v>1569.19</v>
      </c>
      <c r="D21" s="9">
        <f t="shared" si="0"/>
        <v>7.9756931257121216E-2</v>
      </c>
      <c r="E21" s="9">
        <f t="shared" si="1"/>
        <v>3.5987799403174259E-2</v>
      </c>
      <c r="F21" s="9">
        <f t="shared" ca="1" si="2"/>
        <v>6.3988131443390106E-2</v>
      </c>
      <c r="H21" s="6">
        <f t="shared" si="3"/>
        <v>3.9659528882675633E-2</v>
      </c>
      <c r="I21" s="17">
        <f t="shared" si="4"/>
        <v>4.0097402374445583E-2</v>
      </c>
    </row>
    <row r="22" spans="1:19">
      <c r="A22" s="8">
        <v>41306</v>
      </c>
      <c r="B22" s="6">
        <v>26.33</v>
      </c>
      <c r="C22" s="6">
        <v>1514.68</v>
      </c>
      <c r="D22" s="9">
        <f t="shared" si="0"/>
        <v>2.5311526479750723E-2</v>
      </c>
      <c r="E22" s="9">
        <f t="shared" si="1"/>
        <v>1.1060603026480141E-2</v>
      </c>
      <c r="F22" s="9">
        <f t="shared" ca="1" si="2"/>
        <v>0.31585885226992683</v>
      </c>
      <c r="H22" s="6">
        <f t="shared" si="3"/>
        <v>4.5424372431543073E-3</v>
      </c>
      <c r="I22" s="17">
        <f t="shared" si="4"/>
        <v>2.0769089236596414E-2</v>
      </c>
      <c r="K22" s="13"/>
      <c r="L22" s="13" t="s">
        <v>22</v>
      </c>
      <c r="M22" s="13" t="s">
        <v>10</v>
      </c>
      <c r="N22" s="13" t="s">
        <v>23</v>
      </c>
      <c r="O22" s="13" t="s">
        <v>24</v>
      </c>
      <c r="P22" s="13" t="s">
        <v>25</v>
      </c>
      <c r="Q22" s="13" t="s">
        <v>26</v>
      </c>
      <c r="R22" s="13" t="s">
        <v>27</v>
      </c>
      <c r="S22" s="13" t="s">
        <v>28</v>
      </c>
    </row>
    <row r="23" spans="1:19">
      <c r="A23" s="8">
        <v>41276</v>
      </c>
      <c r="B23" s="6">
        <v>25.68</v>
      </c>
      <c r="C23" s="6">
        <v>1498.11</v>
      </c>
      <c r="D23" s="9">
        <f t="shared" si="0"/>
        <v>9.4629156010230128E-2</v>
      </c>
      <c r="E23" s="9">
        <f t="shared" si="1"/>
        <v>5.0428063581991069E-2</v>
      </c>
      <c r="F23" s="9">
        <f t="shared" ca="1" si="2"/>
        <v>0.47100623069313508</v>
      </c>
      <c r="H23" s="6">
        <f t="shared" si="3"/>
        <v>6.0002774581198091E-2</v>
      </c>
      <c r="I23" s="17">
        <f t="shared" si="4"/>
        <v>3.4626381429032037E-2</v>
      </c>
      <c r="K23" s="11" t="s">
        <v>16</v>
      </c>
      <c r="L23" s="14">
        <v>-1.1039588276266839E-2</v>
      </c>
      <c r="M23" s="11">
        <v>1.2659761447556046E-2</v>
      </c>
      <c r="N23" s="11">
        <v>-0.87202182458169619</v>
      </c>
      <c r="O23" s="11">
        <v>0.38698738364166974</v>
      </c>
      <c r="P23" s="11">
        <v>-3.6410317162926573E-2</v>
      </c>
      <c r="Q23" s="11">
        <v>1.4331140610392895E-2</v>
      </c>
      <c r="R23" s="11">
        <v>-3.6410317162926573E-2</v>
      </c>
      <c r="S23" s="11">
        <v>1.4331140610392895E-2</v>
      </c>
    </row>
    <row r="24" spans="1:19" ht="17" thickBot="1">
      <c r="A24" s="8">
        <v>41246</v>
      </c>
      <c r="B24" s="6">
        <v>23.46</v>
      </c>
      <c r="C24" s="6">
        <v>1426.19</v>
      </c>
      <c r="D24" s="9">
        <f t="shared" si="0"/>
        <v>4.8725972284309332E-2</v>
      </c>
      <c r="E24" s="9">
        <f t="shared" si="1"/>
        <v>7.0683105254981645E-3</v>
      </c>
      <c r="F24" s="9">
        <f t="shared" ca="1" si="2"/>
        <v>0.39005652426956361</v>
      </c>
      <c r="H24" s="6">
        <f t="shared" si="3"/>
        <v>-1.0818495595058125E-3</v>
      </c>
      <c r="I24" s="17">
        <f t="shared" si="4"/>
        <v>4.9807821843815145E-2</v>
      </c>
      <c r="K24" s="12" t="s">
        <v>4</v>
      </c>
      <c r="L24" s="15">
        <v>1.4087862553349295</v>
      </c>
      <c r="M24" s="12">
        <v>0.32223545987947033</v>
      </c>
      <c r="N24" s="12">
        <v>4.3719156664566805</v>
      </c>
      <c r="O24" s="12">
        <v>5.522000447458836E-5</v>
      </c>
      <c r="P24" s="12">
        <v>0.76301196297269824</v>
      </c>
      <c r="Q24" s="12">
        <v>2.0545605476971609</v>
      </c>
      <c r="R24" s="12">
        <v>0.76301196297269824</v>
      </c>
      <c r="S24" s="12">
        <v>2.0545605476971609</v>
      </c>
    </row>
    <row r="25" spans="1:19">
      <c r="A25" s="8">
        <v>41214</v>
      </c>
      <c r="B25" s="6">
        <v>22.37</v>
      </c>
      <c r="C25" s="6">
        <v>1416.18</v>
      </c>
      <c r="D25" s="9">
        <f t="shared" si="0"/>
        <v>7.548076923076924E-2</v>
      </c>
      <c r="E25" s="9">
        <f t="shared" si="1"/>
        <v>2.8467029231814961E-3</v>
      </c>
      <c r="F25" s="9">
        <f t="shared" ca="1" si="2"/>
        <v>0.20216122508003853</v>
      </c>
      <c r="H25" s="6">
        <f t="shared" si="3"/>
        <v>-7.0291923250669812E-3</v>
      </c>
      <c r="I25" s="17">
        <f t="shared" si="4"/>
        <v>8.2509961555836217E-2</v>
      </c>
    </row>
    <row r="26" spans="1:19">
      <c r="A26" s="8">
        <v>41183</v>
      </c>
      <c r="B26" s="6">
        <v>20.8</v>
      </c>
      <c r="C26" s="6">
        <v>1412.16</v>
      </c>
      <c r="D26" s="9">
        <f t="shared" si="0"/>
        <v>3.2258064516129142E-2</v>
      </c>
      <c r="E26" s="9">
        <f t="shared" si="1"/>
        <v>-1.9789403541407811E-2</v>
      </c>
      <c r="F26" s="9">
        <f t="shared" ca="1" si="2"/>
        <v>0.37416450212425512</v>
      </c>
      <c r="H26" s="6">
        <f t="shared" si="3"/>
        <v>-3.8918627986678542E-2</v>
      </c>
      <c r="I26" s="17">
        <f t="shared" si="4"/>
        <v>7.1176692502807684E-2</v>
      </c>
    </row>
    <row r="27" spans="1:19">
      <c r="A27" s="8">
        <v>41156</v>
      </c>
      <c r="B27" s="6">
        <v>20.149999999999999</v>
      </c>
      <c r="C27" s="6">
        <v>1440.67</v>
      </c>
      <c r="D27" s="9">
        <f t="shared" si="0"/>
        <v>1.2562814070351759E-2</v>
      </c>
      <c r="E27" s="9">
        <f t="shared" si="1"/>
        <v>2.4236090375236493E-2</v>
      </c>
      <c r="F27" s="9">
        <f t="shared" ca="1" si="2"/>
        <v>0.86406885587314675</v>
      </c>
      <c r="H27" s="6">
        <f t="shared" si="3"/>
        <v>2.3103882727421504E-2</v>
      </c>
      <c r="I27" s="17">
        <f t="shared" si="4"/>
        <v>-1.0541068657069745E-2</v>
      </c>
    </row>
    <row r="28" spans="1:19">
      <c r="A28" s="8">
        <v>41122</v>
      </c>
      <c r="B28" s="6">
        <v>19.899999999999999</v>
      </c>
      <c r="C28" s="6">
        <v>1406.58</v>
      </c>
      <c r="D28" s="9">
        <f t="shared" si="0"/>
        <v>6.1899679829242278E-2</v>
      </c>
      <c r="E28" s="9">
        <f t="shared" si="1"/>
        <v>1.9763361656468401E-2</v>
      </c>
      <c r="F28" s="9">
        <f t="shared" ca="1" si="2"/>
        <v>3.2380513762598095E-2</v>
      </c>
      <c r="H28" s="6">
        <f t="shared" si="3"/>
        <v>1.6802763984579208E-2</v>
      </c>
      <c r="I28" s="17">
        <f t="shared" si="4"/>
        <v>4.509691584466307E-2</v>
      </c>
    </row>
    <row r="29" spans="1:19">
      <c r="A29" s="8">
        <v>41092</v>
      </c>
      <c r="B29" s="6">
        <v>18.739999999999998</v>
      </c>
      <c r="C29" s="6">
        <v>1379.32</v>
      </c>
      <c r="D29" s="9">
        <f t="shared" si="0"/>
        <v>6.4772727272727093E-2</v>
      </c>
      <c r="E29" s="9">
        <f t="shared" si="1"/>
        <v>1.259763904387139E-2</v>
      </c>
      <c r="F29" s="9">
        <f t="shared" ca="1" si="2"/>
        <v>5.0878227782991114E-4</v>
      </c>
      <c r="H29" s="6">
        <f t="shared" si="3"/>
        <v>6.7077924584098385E-3</v>
      </c>
      <c r="I29" s="17">
        <f>D29-H29</f>
        <v>5.8064934814317251E-2</v>
      </c>
      <c r="K29" t="s">
        <v>5</v>
      </c>
      <c r="L29"/>
      <c r="M29"/>
      <c r="N29"/>
      <c r="O29"/>
      <c r="P29"/>
      <c r="Q29"/>
      <c r="R29"/>
      <c r="S29"/>
    </row>
    <row r="30" spans="1:19" ht="17" thickBot="1">
      <c r="A30" s="8">
        <v>41061</v>
      </c>
      <c r="B30" s="6">
        <v>17.600000000000001</v>
      </c>
      <c r="C30" s="6">
        <v>1362.16</v>
      </c>
      <c r="D30" s="9">
        <f t="shared" si="0"/>
        <v>-0.14271797369702871</v>
      </c>
      <c r="E30" s="9">
        <f t="shared" si="1"/>
        <v>3.955492127937249E-2</v>
      </c>
      <c r="F30" s="9">
        <f t="shared" ca="1" si="2"/>
        <v>3.1780072719190255E-2</v>
      </c>
      <c r="H30" s="6">
        <f t="shared" si="3"/>
        <v>4.4684841152968252E-2</v>
      </c>
      <c r="I30" s="17">
        <f t="shared" si="4"/>
        <v>-0.18740281484999696</v>
      </c>
      <c r="K30"/>
      <c r="L30"/>
      <c r="M30"/>
      <c r="N30"/>
      <c r="O30"/>
      <c r="P30"/>
      <c r="Q30"/>
      <c r="R30"/>
      <c r="S30"/>
    </row>
    <row r="31" spans="1:19">
      <c r="A31" s="8">
        <v>41030</v>
      </c>
      <c r="B31" s="6">
        <v>20.53</v>
      </c>
      <c r="C31" s="6">
        <v>1310.33</v>
      </c>
      <c r="D31" s="9">
        <f t="shared" si="0"/>
        <v>-8.5930543187889563E-2</v>
      </c>
      <c r="E31" s="9">
        <f t="shared" si="1"/>
        <v>-6.2650671359386623E-2</v>
      </c>
      <c r="F31" s="9">
        <f t="shared" ca="1" si="2"/>
        <v>0.36967849222940263</v>
      </c>
      <c r="H31" s="6">
        <f t="shared" si="3"/>
        <v>-9.9300992974876434E-2</v>
      </c>
      <c r="I31" s="17">
        <f t="shared" si="4"/>
        <v>1.3370449786986871E-2</v>
      </c>
      <c r="K31" s="4" t="s">
        <v>6</v>
      </c>
      <c r="L31" s="4"/>
      <c r="M31"/>
      <c r="N31"/>
      <c r="O31"/>
      <c r="P31"/>
      <c r="Q31"/>
      <c r="R31"/>
      <c r="S31"/>
    </row>
    <row r="32" spans="1:19">
      <c r="A32" s="8">
        <v>41001</v>
      </c>
      <c r="B32" s="6">
        <v>22.46</v>
      </c>
      <c r="C32" s="6">
        <v>1397.91</v>
      </c>
      <c r="D32" s="9">
        <f t="shared" si="0"/>
        <v>-2.0924149956408039E-2</v>
      </c>
      <c r="E32" s="9">
        <f t="shared" si="1"/>
        <v>-7.4974972842871664E-3</v>
      </c>
      <c r="F32" s="9">
        <f t="shared" ca="1" si="2"/>
        <v>0.83462475107448086</v>
      </c>
      <c r="H32" s="6">
        <f t="shared" si="3"/>
        <v>-2.1601959399781559E-2</v>
      </c>
      <c r="I32" s="17">
        <f t="shared" si="4"/>
        <v>6.7780944337351989E-4</v>
      </c>
      <c r="K32" s="1" t="s">
        <v>7</v>
      </c>
      <c r="L32" s="1">
        <v>0.5319762031992773</v>
      </c>
      <c r="M32"/>
      <c r="N32"/>
      <c r="O32"/>
      <c r="P32"/>
      <c r="Q32"/>
      <c r="R32"/>
      <c r="S32"/>
    </row>
    <row r="33" spans="1:19">
      <c r="A33" s="8">
        <v>40969</v>
      </c>
      <c r="B33" s="6">
        <v>22.94</v>
      </c>
      <c r="C33" s="6">
        <v>1408.47</v>
      </c>
      <c r="D33" s="9">
        <f t="shared" si="0"/>
        <v>-8.05611222444889E-2</v>
      </c>
      <c r="E33" s="9">
        <f t="shared" si="1"/>
        <v>3.1332376545017838E-2</v>
      </c>
      <c r="F33" s="9">
        <f t="shared" ca="1" si="2"/>
        <v>0.20192442609205929</v>
      </c>
      <c r="H33" s="6">
        <f t="shared" si="3"/>
        <v>3.3101033147332821E-2</v>
      </c>
      <c r="I33" s="17">
        <f t="shared" si="4"/>
        <v>-0.11366215539182173</v>
      </c>
      <c r="K33" s="1" t="s">
        <v>8</v>
      </c>
      <c r="L33" s="1">
        <v>0.28299868077031876</v>
      </c>
      <c r="M33"/>
      <c r="N33"/>
      <c r="O33"/>
      <c r="P33"/>
      <c r="Q33"/>
      <c r="R33"/>
      <c r="S33"/>
    </row>
    <row r="34" spans="1:19">
      <c r="A34" s="8">
        <v>40940</v>
      </c>
      <c r="B34" s="6">
        <v>24.95</v>
      </c>
      <c r="C34" s="6">
        <v>1365.68</v>
      </c>
      <c r="D34" s="9">
        <f t="shared" si="0"/>
        <v>0.14765409383624661</v>
      </c>
      <c r="E34" s="9">
        <f t="shared" si="1"/>
        <v>4.0589449943234185E-2</v>
      </c>
      <c r="F34" s="9">
        <f t="shared" ca="1" si="2"/>
        <v>0.56245009264824086</v>
      </c>
      <c r="H34" s="6">
        <f t="shared" si="3"/>
        <v>4.6142270915366615E-2</v>
      </c>
      <c r="I34" s="17">
        <f t="shared" si="4"/>
        <v>0.10151182292088</v>
      </c>
      <c r="K34" s="1" t="s">
        <v>9</v>
      </c>
      <c r="L34" s="1">
        <v>0.25644307635440461</v>
      </c>
      <c r="M34"/>
      <c r="N34"/>
      <c r="O34"/>
      <c r="P34"/>
      <c r="Q34"/>
      <c r="R34"/>
      <c r="S34"/>
    </row>
    <row r="35" spans="1:19">
      <c r="A35" s="8">
        <v>40911</v>
      </c>
      <c r="B35" s="6">
        <v>21.74</v>
      </c>
      <c r="C35" s="6">
        <v>1312.41</v>
      </c>
      <c r="D35" s="9">
        <f t="shared" si="0"/>
        <v>0.12467666839110193</v>
      </c>
      <c r="E35" s="9">
        <f t="shared" si="1"/>
        <v>4.3583015267175715E-2</v>
      </c>
      <c r="F35" s="9">
        <f t="shared" ca="1" si="2"/>
        <v>0.21343277606427158</v>
      </c>
      <c r="H35" s="6">
        <f t="shared" si="3"/>
        <v>5.03595645981827E-2</v>
      </c>
      <c r="I35" s="17">
        <f t="shared" si="4"/>
        <v>7.4317103792919226E-2</v>
      </c>
      <c r="K35" s="1" t="s">
        <v>10</v>
      </c>
      <c r="L35" s="1">
        <v>9.0631972990220522E-2</v>
      </c>
      <c r="M35"/>
      <c r="N35"/>
      <c r="O35"/>
      <c r="P35"/>
      <c r="Q35"/>
      <c r="R35"/>
      <c r="S35"/>
    </row>
    <row r="36" spans="1:19" ht="17" thickBot="1">
      <c r="A36" s="8">
        <v>40878</v>
      </c>
      <c r="B36" s="6">
        <v>19.329999999999998</v>
      </c>
      <c r="C36" s="6">
        <v>1257.5999999999999</v>
      </c>
      <c r="D36" s="9">
        <f t="shared" si="0"/>
        <v>-4.1646008924144932E-2</v>
      </c>
      <c r="E36" s="9">
        <f t="shared" si="1"/>
        <v>8.5327516520176047E-3</v>
      </c>
      <c r="F36" s="9">
        <f t="shared" ca="1" si="2"/>
        <v>0.52402151243121475</v>
      </c>
      <c r="H36" s="6">
        <f t="shared" si="3"/>
        <v>9.8123497128197595E-4</v>
      </c>
      <c r="I36" s="17">
        <f t="shared" si="4"/>
        <v>-4.2627243895426908E-2</v>
      </c>
      <c r="K36" s="2" t="s">
        <v>11</v>
      </c>
      <c r="L36" s="2">
        <v>57</v>
      </c>
      <c r="M36"/>
      <c r="N36"/>
      <c r="O36"/>
      <c r="P36"/>
      <c r="Q36"/>
      <c r="R36"/>
      <c r="S36"/>
    </row>
    <row r="37" spans="1:19">
      <c r="A37" s="8">
        <v>40848</v>
      </c>
      <c r="B37" s="6">
        <v>20.170000000000002</v>
      </c>
      <c r="C37" s="6">
        <v>1246.96</v>
      </c>
      <c r="D37" s="9">
        <f t="shared" si="0"/>
        <v>-0.55767543859649116</v>
      </c>
      <c r="E37" s="9">
        <f t="shared" si="1"/>
        <v>-5.0586451767333585E-3</v>
      </c>
      <c r="F37" s="9">
        <f t="shared" ca="1" si="2"/>
        <v>0.97952298364611512</v>
      </c>
      <c r="H37" s="6">
        <f t="shared" si="3"/>
        <v>-1.816613807186513E-2</v>
      </c>
      <c r="I37" s="17">
        <f t="shared" si="4"/>
        <v>-0.53950930052462598</v>
      </c>
      <c r="K37"/>
      <c r="L37"/>
      <c r="M37"/>
      <c r="N37"/>
      <c r="O37"/>
      <c r="P37"/>
      <c r="Q37"/>
      <c r="R37"/>
      <c r="S37"/>
    </row>
    <row r="38" spans="1:19" ht="17" thickBot="1">
      <c r="A38" s="8">
        <v>40819</v>
      </c>
      <c r="B38" s="6">
        <v>45.6</v>
      </c>
      <c r="C38" s="6">
        <v>1253.3</v>
      </c>
      <c r="D38" s="9">
        <f t="shared" si="0"/>
        <v>8.5714285714285743E-2</v>
      </c>
      <c r="E38" s="9">
        <f t="shared" si="1"/>
        <v>0.10772303830584563</v>
      </c>
      <c r="F38" s="9">
        <f t="shared" ca="1" si="2"/>
        <v>0.58038382216023154</v>
      </c>
      <c r="H38" s="6">
        <f t="shared" si="3"/>
        <v>0.1407191474719266</v>
      </c>
      <c r="I38" s="17">
        <f t="shared" si="4"/>
        <v>-5.5004861757640855E-2</v>
      </c>
      <c r="K38" t="s">
        <v>12</v>
      </c>
      <c r="L38"/>
      <c r="M38"/>
      <c r="N38"/>
      <c r="O38"/>
      <c r="P38"/>
      <c r="Q38"/>
      <c r="R38"/>
      <c r="S38"/>
    </row>
    <row r="39" spans="1:19">
      <c r="A39" s="8">
        <v>40787</v>
      </c>
      <c r="B39" s="6">
        <v>42</v>
      </c>
      <c r="C39" s="6">
        <v>1131.42</v>
      </c>
      <c r="D39" s="9">
        <f t="shared" si="0"/>
        <v>-0.11280101394169842</v>
      </c>
      <c r="E39" s="9">
        <f t="shared" si="1"/>
        <v>-7.1762012979021919E-2</v>
      </c>
      <c r="F39" s="9">
        <f t="shared" ca="1" si="2"/>
        <v>7.9462261577624926E-2</v>
      </c>
      <c r="H39" s="6">
        <f t="shared" si="3"/>
        <v>-0.11213692581627974</v>
      </c>
      <c r="I39" s="17">
        <f t="shared" si="4"/>
        <v>-6.6408812541868256E-4</v>
      </c>
      <c r="K39" s="3"/>
      <c r="L39" s="3" t="s">
        <v>17</v>
      </c>
      <c r="M39" s="3" t="s">
        <v>18</v>
      </c>
      <c r="N39" s="3" t="s">
        <v>19</v>
      </c>
      <c r="O39" s="3" t="s">
        <v>20</v>
      </c>
      <c r="P39" s="3" t="s">
        <v>21</v>
      </c>
      <c r="Q39"/>
      <c r="R39"/>
      <c r="S39"/>
    </row>
    <row r="40" spans="1:19">
      <c r="A40" s="8">
        <v>40756</v>
      </c>
      <c r="B40" s="6">
        <v>47.34</v>
      </c>
      <c r="C40" s="6">
        <v>1218.8900000000001</v>
      </c>
      <c r="D40" s="9">
        <f t="shared" si="0"/>
        <v>-0.11248593925759279</v>
      </c>
      <c r="E40" s="9">
        <f t="shared" si="1"/>
        <v>-5.679109790447881E-2</v>
      </c>
      <c r="F40" s="9">
        <f t="shared" ca="1" si="2"/>
        <v>0.63180563500185827</v>
      </c>
      <c r="H40" s="6">
        <f t="shared" si="3"/>
        <v>-9.1046106429476914E-2</v>
      </c>
      <c r="I40" s="17">
        <f t="shared" si="4"/>
        <v>-2.1439832828115873E-2</v>
      </c>
      <c r="K40" s="1" t="s">
        <v>13</v>
      </c>
      <c r="L40" s="1">
        <v>2</v>
      </c>
      <c r="M40" s="1">
        <v>0.17507377039422878</v>
      </c>
      <c r="N40" s="1">
        <v>8.7536885197114389E-2</v>
      </c>
      <c r="O40" s="1">
        <v>10.656834479757675</v>
      </c>
      <c r="P40" s="1">
        <v>1.2561421189909855E-4</v>
      </c>
      <c r="Q40"/>
      <c r="R40"/>
      <c r="S40"/>
    </row>
    <row r="41" spans="1:19">
      <c r="A41" s="8">
        <v>40725</v>
      </c>
      <c r="B41" s="6">
        <v>53.34</v>
      </c>
      <c r="C41" s="6">
        <v>1292.28</v>
      </c>
      <c r="D41" s="9">
        <f t="shared" si="0"/>
        <v>-9.4858306465297748E-2</v>
      </c>
      <c r="E41" s="9">
        <f t="shared" si="1"/>
        <v>-2.1474436636782262E-2</v>
      </c>
      <c r="F41" s="9">
        <f t="shared" ca="1" si="2"/>
        <v>0.99917682604684899</v>
      </c>
      <c r="H41" s="6">
        <f t="shared" si="3"/>
        <v>-4.1292479451226535E-2</v>
      </c>
      <c r="I41" s="17">
        <f t="shared" si="4"/>
        <v>-5.3565827014071213E-2</v>
      </c>
      <c r="K41" s="1" t="s">
        <v>14</v>
      </c>
      <c r="L41" s="1">
        <v>54</v>
      </c>
      <c r="M41" s="1">
        <v>0.44356434451740345</v>
      </c>
      <c r="N41" s="1">
        <v>8.2141545281000632E-3</v>
      </c>
      <c r="O41" s="1"/>
      <c r="P41" s="1"/>
      <c r="Q41"/>
      <c r="R41"/>
      <c r="S41"/>
    </row>
    <row r="42" spans="1:19" ht="17" thickBot="1">
      <c r="A42" s="8">
        <v>40695</v>
      </c>
      <c r="B42" s="6">
        <v>58.93</v>
      </c>
      <c r="C42" s="6">
        <v>1320.64</v>
      </c>
      <c r="D42" s="9">
        <f t="shared" si="0"/>
        <v>2.2735161402290913E-2</v>
      </c>
      <c r="E42" s="9">
        <f t="shared" si="1"/>
        <v>-1.8257508177222676E-2</v>
      </c>
      <c r="F42" s="9">
        <f t="shared" ca="1" si="2"/>
        <v>0.20467277364738334</v>
      </c>
      <c r="H42" s="6">
        <f t="shared" si="3"/>
        <v>-3.6760514853003232E-2</v>
      </c>
      <c r="I42" s="17">
        <f t="shared" si="4"/>
        <v>5.9495676255294144E-2</v>
      </c>
      <c r="K42" s="2" t="s">
        <v>15</v>
      </c>
      <c r="L42" s="2">
        <v>56</v>
      </c>
      <c r="M42" s="2">
        <v>0.61863811491163223</v>
      </c>
      <c r="N42" s="2"/>
      <c r="O42" s="2"/>
      <c r="P42" s="2"/>
      <c r="Q42"/>
      <c r="R42"/>
      <c r="S42"/>
    </row>
    <row r="43" spans="1:19" ht="17" thickBot="1">
      <c r="A43" s="8">
        <v>40665</v>
      </c>
      <c r="B43" s="6">
        <v>57.62</v>
      </c>
      <c r="C43" s="6">
        <v>1345.2</v>
      </c>
      <c r="D43" s="9">
        <f t="shared" si="0"/>
        <v>-2.9416854127011891E-3</v>
      </c>
      <c r="E43" s="9">
        <f t="shared" si="1"/>
        <v>-1.3500927684601796E-2</v>
      </c>
      <c r="F43" s="9">
        <f t="shared" ca="1" si="2"/>
        <v>0.83725179499487701</v>
      </c>
      <c r="H43" s="6">
        <f t="shared" si="3"/>
        <v>-3.0059509632604686E-2</v>
      </c>
      <c r="I43" s="17">
        <f t="shared" si="4"/>
        <v>2.7117824219903497E-2</v>
      </c>
      <c r="K43"/>
      <c r="L43"/>
      <c r="M43"/>
      <c r="N43"/>
      <c r="O43"/>
      <c r="P43"/>
      <c r="Q43"/>
      <c r="R43"/>
      <c r="S43"/>
    </row>
    <row r="44" spans="1:19">
      <c r="A44" s="8">
        <v>40634</v>
      </c>
      <c r="B44" s="6">
        <v>57.79</v>
      </c>
      <c r="C44" s="6">
        <v>1363.61</v>
      </c>
      <c r="D44" s="9">
        <f t="shared" si="0"/>
        <v>-3.7635303913405464E-2</v>
      </c>
      <c r="E44" s="9">
        <f t="shared" si="1"/>
        <v>2.8495357625034863E-2</v>
      </c>
      <c r="F44" s="9">
        <f t="shared" ca="1" si="2"/>
        <v>0.4289071460100391</v>
      </c>
      <c r="H44" s="6">
        <f t="shared" si="3"/>
        <v>2.9104279886735654E-2</v>
      </c>
      <c r="I44" s="17">
        <f t="shared" si="4"/>
        <v>-6.6739583800141111E-2</v>
      </c>
      <c r="K44" s="3"/>
      <c r="L44" s="3" t="s">
        <v>22</v>
      </c>
      <c r="M44" s="3" t="s">
        <v>10</v>
      </c>
      <c r="N44" s="3" t="s">
        <v>23</v>
      </c>
      <c r="O44" s="3" t="s">
        <v>24</v>
      </c>
      <c r="P44" s="3" t="s">
        <v>25</v>
      </c>
      <c r="Q44" s="3" t="s">
        <v>26</v>
      </c>
      <c r="R44" s="3" t="s">
        <v>27</v>
      </c>
      <c r="S44" s="3" t="s">
        <v>28</v>
      </c>
    </row>
    <row r="45" spans="1:19">
      <c r="A45" s="8">
        <v>40603</v>
      </c>
      <c r="B45" s="6">
        <v>60.05</v>
      </c>
      <c r="C45" s="6">
        <v>1325.83</v>
      </c>
      <c r="D45" s="9">
        <f t="shared" si="0"/>
        <v>3.6595891593302218E-2</v>
      </c>
      <c r="E45" s="9">
        <f t="shared" si="1"/>
        <v>-1.047301879115821E-3</v>
      </c>
      <c r="F45" s="9">
        <f t="shared" ca="1" si="2"/>
        <v>9.6365272603613494E-2</v>
      </c>
      <c r="H45" s="6">
        <f t="shared" si="3"/>
        <v>-1.2515012768751652E-2</v>
      </c>
      <c r="I45" s="17">
        <f t="shared" si="4"/>
        <v>4.911090436205387E-2</v>
      </c>
      <c r="K45" s="1" t="s">
        <v>16</v>
      </c>
      <c r="L45" s="1">
        <v>-3.6724342680730104E-2</v>
      </c>
      <c r="M45" s="1">
        <v>2.2509267806671111E-2</v>
      </c>
      <c r="N45" s="1">
        <v>-1.6315209804312714</v>
      </c>
      <c r="O45" s="1">
        <v>0.1085995286396868</v>
      </c>
      <c r="P45" s="1">
        <v>-8.1852707498603239E-2</v>
      </c>
      <c r="Q45" s="1">
        <v>8.4040221371430371E-3</v>
      </c>
      <c r="R45" s="1">
        <v>-8.1852707498603239E-2</v>
      </c>
      <c r="S45" s="1">
        <v>8.4040221371430371E-3</v>
      </c>
    </row>
    <row r="46" spans="1:19">
      <c r="A46" s="8">
        <v>40575</v>
      </c>
      <c r="B46" s="6">
        <v>57.93</v>
      </c>
      <c r="C46" s="6">
        <v>1327.22</v>
      </c>
      <c r="D46" s="9">
        <f t="shared" si="0"/>
        <v>-1.6802443991853395E-2</v>
      </c>
      <c r="E46" s="9">
        <f t="shared" si="1"/>
        <v>3.195658258949409E-2</v>
      </c>
      <c r="F46" s="9">
        <f t="shared" ca="1" si="2"/>
        <v>0.35113203913701485</v>
      </c>
      <c r="H46" s="6">
        <f t="shared" si="3"/>
        <v>3.3980406043287947E-2</v>
      </c>
      <c r="I46" s="17">
        <f t="shared" si="4"/>
        <v>-5.0782850035141339E-2</v>
      </c>
      <c r="K46" s="1" t="s">
        <v>4</v>
      </c>
      <c r="L46" s="1">
        <v>1.4205751812123193</v>
      </c>
      <c r="M46" s="1">
        <v>0.3197729221563716</v>
      </c>
      <c r="N46" s="1">
        <v>4.4424498848518708</v>
      </c>
      <c r="O46" s="1">
        <v>4.4480467154495162E-5</v>
      </c>
      <c r="P46" s="1">
        <v>0.77946907265763776</v>
      </c>
      <c r="Q46" s="1">
        <v>2.0616812897670007</v>
      </c>
      <c r="R46" s="1">
        <v>0.77946907265763776</v>
      </c>
      <c r="S46" s="1">
        <v>2.0616812897670007</v>
      </c>
    </row>
    <row r="47" spans="1:19" ht="17" thickBot="1">
      <c r="A47" s="8">
        <v>40546</v>
      </c>
      <c r="B47" s="6">
        <v>58.92</v>
      </c>
      <c r="C47" s="6">
        <v>1286.1199999999999</v>
      </c>
      <c r="D47" s="9">
        <f t="shared" si="0"/>
        <v>0.13068508923431207</v>
      </c>
      <c r="E47" s="9">
        <f t="shared" si="1"/>
        <v>2.2645590152984788E-2</v>
      </c>
      <c r="F47" s="9">
        <f t="shared" ca="1" si="2"/>
        <v>0.87227907639395363</v>
      </c>
      <c r="H47" s="6">
        <f t="shared" si="3"/>
        <v>2.0863207875206152E-2</v>
      </c>
      <c r="I47" s="17">
        <f t="shared" si="4"/>
        <v>0.10982188135910592</v>
      </c>
      <c r="K47" s="2" t="s">
        <v>33</v>
      </c>
      <c r="L47" s="2">
        <v>5.4904807118885089E-2</v>
      </c>
      <c r="M47" s="2">
        <v>3.9931657451042324E-2</v>
      </c>
      <c r="N47" s="2">
        <v>1.3749694008118845</v>
      </c>
      <c r="O47" s="2">
        <v>0.17481929229528337</v>
      </c>
      <c r="P47" s="2">
        <v>-2.5153345847729998E-2</v>
      </c>
      <c r="Q47" s="2">
        <v>0.13496296008550018</v>
      </c>
      <c r="R47" s="2">
        <v>-2.5153345847729998E-2</v>
      </c>
      <c r="S47" s="2">
        <v>0.13496296008550018</v>
      </c>
    </row>
    <row r="48" spans="1:19">
      <c r="A48" s="8">
        <v>40513</v>
      </c>
      <c r="B48" s="6">
        <v>52.11</v>
      </c>
      <c r="C48" s="6">
        <v>1257.6400000000001</v>
      </c>
      <c r="D48" s="9">
        <f t="shared" si="0"/>
        <v>0.13282608695652173</v>
      </c>
      <c r="E48" s="9">
        <f t="shared" si="1"/>
        <v>6.5300072000338952E-2</v>
      </c>
      <c r="F48" s="9">
        <f t="shared" ca="1" si="2"/>
        <v>0.25496346444656026</v>
      </c>
      <c r="H48" s="6">
        <f t="shared" si="3"/>
        <v>8.0954255630191957E-2</v>
      </c>
      <c r="I48" s="17">
        <f t="shared" si="4"/>
        <v>5.1871831326329776E-2</v>
      </c>
      <c r="K48"/>
      <c r="L48"/>
      <c r="M48"/>
      <c r="N48"/>
      <c r="O48"/>
      <c r="P48"/>
      <c r="Q48"/>
      <c r="R48"/>
      <c r="S48"/>
    </row>
    <row r="49" spans="1:19">
      <c r="A49" s="8">
        <v>40483</v>
      </c>
      <c r="B49" s="6">
        <v>46</v>
      </c>
      <c r="C49" s="6">
        <v>1180.55</v>
      </c>
      <c r="D49" s="9">
        <f t="shared" si="0"/>
        <v>-2.5217207035388805E-2</v>
      </c>
      <c r="E49" s="9">
        <f t="shared" si="1"/>
        <v>-2.290282778087687E-3</v>
      </c>
      <c r="F49" s="9">
        <f t="shared" ca="1" si="2"/>
        <v>0.90673733549458346</v>
      </c>
      <c r="H49" s="6">
        <f t="shared" si="3"/>
        <v>-1.4266107174867071E-2</v>
      </c>
      <c r="I49" s="17">
        <f t="shared" si="4"/>
        <v>-1.0951099860521734E-2</v>
      </c>
      <c r="K49"/>
      <c r="L49"/>
      <c r="M49"/>
      <c r="N49"/>
      <c r="O49"/>
      <c r="P49"/>
      <c r="Q49"/>
      <c r="R49"/>
      <c r="S49"/>
    </row>
    <row r="50" spans="1:19">
      <c r="A50" s="8">
        <v>40452</v>
      </c>
      <c r="B50" s="6">
        <v>47.19</v>
      </c>
      <c r="C50" s="6">
        <v>1183.26</v>
      </c>
      <c r="D50" s="9">
        <f t="shared" si="0"/>
        <v>7.68737988468929E-3</v>
      </c>
      <c r="E50" s="9">
        <f t="shared" si="1"/>
        <v>3.6855941114616146E-2</v>
      </c>
      <c r="F50" s="9">
        <f t="shared" ca="1" si="2"/>
        <v>0.21962131209594626</v>
      </c>
      <c r="H50" s="6">
        <f t="shared" si="3"/>
        <v>4.088255499343791E-2</v>
      </c>
      <c r="I50" s="17">
        <f t="shared" si="4"/>
        <v>-3.3195175108748622E-2</v>
      </c>
      <c r="K50"/>
      <c r="L50"/>
      <c r="M50"/>
      <c r="N50"/>
      <c r="O50"/>
      <c r="P50"/>
      <c r="Q50"/>
      <c r="R50"/>
      <c r="S50"/>
    </row>
    <row r="51" spans="1:19">
      <c r="A51" s="8">
        <v>40422</v>
      </c>
      <c r="B51" s="6">
        <v>46.83</v>
      </c>
      <c r="C51" s="6">
        <v>1141.2</v>
      </c>
      <c r="D51" s="9">
        <f t="shared" si="0"/>
        <v>0.10188235294117642</v>
      </c>
      <c r="E51" s="9">
        <f t="shared" si="1"/>
        <v>8.7551104037814728E-2</v>
      </c>
      <c r="F51" s="9">
        <f t="shared" ca="1" si="2"/>
        <v>0.52015631386016548</v>
      </c>
      <c r="H51" s="6">
        <f t="shared" si="3"/>
        <v>0.11230120373160499</v>
      </c>
      <c r="I51" s="17">
        <f t="shared" si="4"/>
        <v>-1.0418850790428563E-2</v>
      </c>
      <c r="K51" t="s">
        <v>5</v>
      </c>
      <c r="L51"/>
      <c r="M51"/>
      <c r="N51"/>
      <c r="O51"/>
      <c r="P51"/>
      <c r="Q51"/>
      <c r="R51"/>
      <c r="S51"/>
    </row>
    <row r="52" spans="1:19" ht="17" thickBot="1">
      <c r="A52" s="8">
        <v>40392</v>
      </c>
      <c r="B52" s="6">
        <v>42.5</v>
      </c>
      <c r="C52" s="6">
        <v>1049.33</v>
      </c>
      <c r="D52" s="9">
        <f t="shared" si="0"/>
        <v>-9.8047538200339512E-2</v>
      </c>
      <c r="E52" s="9">
        <f t="shared" si="1"/>
        <v>-4.7449164851125623E-2</v>
      </c>
      <c r="F52" s="9">
        <f t="shared" ca="1" si="2"/>
        <v>0.30251080258440977</v>
      </c>
      <c r="H52" s="6">
        <f t="shared" si="3"/>
        <v>-7.7885319545653864E-2</v>
      </c>
      <c r="I52" s="17">
        <f t="shared" si="4"/>
        <v>-2.0162218654685649E-2</v>
      </c>
      <c r="K52"/>
      <c r="L52"/>
      <c r="M52"/>
      <c r="N52"/>
      <c r="O52"/>
      <c r="P52"/>
      <c r="Q52"/>
      <c r="R52"/>
      <c r="S52"/>
    </row>
    <row r="53" spans="1:19">
      <c r="A53" s="8">
        <v>40360</v>
      </c>
      <c r="B53" s="6">
        <v>47.12</v>
      </c>
      <c r="C53" s="6">
        <v>1101.5999999999999</v>
      </c>
      <c r="D53" s="9">
        <f t="shared" si="0"/>
        <v>4.8975957257346298E-2</v>
      </c>
      <c r="E53" s="9">
        <f t="shared" si="1"/>
        <v>6.8777832756061225E-2</v>
      </c>
      <c r="F53" s="9">
        <f t="shared" ca="1" si="2"/>
        <v>0.29238117400282049</v>
      </c>
      <c r="H53" s="6">
        <f t="shared" si="3"/>
        <v>8.5853677182196719E-2</v>
      </c>
      <c r="I53" s="17">
        <f t="shared" si="4"/>
        <v>-3.6877719924850422E-2</v>
      </c>
      <c r="K53" s="4" t="s">
        <v>6</v>
      </c>
      <c r="L53" s="4"/>
      <c r="M53"/>
      <c r="N53"/>
      <c r="O53"/>
      <c r="P53"/>
      <c r="Q53"/>
      <c r="R53"/>
      <c r="S53"/>
    </row>
    <row r="54" spans="1:19">
      <c r="A54" s="8">
        <v>40330</v>
      </c>
      <c r="B54" s="6">
        <v>44.92</v>
      </c>
      <c r="C54" s="6">
        <v>1030.71</v>
      </c>
      <c r="D54" s="9">
        <f t="shared" si="0"/>
        <v>-6.9594034797017382E-2</v>
      </c>
      <c r="E54" s="9">
        <f t="shared" si="1"/>
        <v>-5.3882376699314345E-2</v>
      </c>
      <c r="F54" s="9">
        <f t="shared" ca="1" si="2"/>
        <v>1.0262751435801465E-2</v>
      </c>
      <c r="H54" s="6">
        <f t="shared" si="3"/>
        <v>-8.6948339975039951E-2</v>
      </c>
      <c r="I54" s="17">
        <f t="shared" si="4"/>
        <v>1.7354305178022569E-2</v>
      </c>
      <c r="K54" s="1" t="s">
        <v>7</v>
      </c>
      <c r="L54" s="1">
        <v>0.50783506501213427</v>
      </c>
      <c r="M54"/>
      <c r="N54"/>
      <c r="O54"/>
      <c r="P54"/>
      <c r="Q54"/>
      <c r="R54"/>
      <c r="S54"/>
    </row>
    <row r="55" spans="1:19">
      <c r="A55" s="8">
        <v>40301</v>
      </c>
      <c r="B55" s="6">
        <v>48.28</v>
      </c>
      <c r="C55" s="6">
        <v>1089.4100000000001</v>
      </c>
      <c r="D55" s="9">
        <f t="shared" si="0"/>
        <v>-0.13118589166816627</v>
      </c>
      <c r="E55" s="9">
        <f t="shared" si="1"/>
        <v>-8.1975916203894841E-2</v>
      </c>
      <c r="F55" s="9">
        <f t="shared" ca="1" si="2"/>
        <v>0.68121936779441528</v>
      </c>
      <c r="H55" s="6">
        <f t="shared" si="3"/>
        <v>-0.12652613229280182</v>
      </c>
      <c r="I55" s="17">
        <f t="shared" si="4"/>
        <v>-4.6597593753644473E-3</v>
      </c>
      <c r="K55" s="1" t="s">
        <v>8</v>
      </c>
      <c r="L55" s="1">
        <v>0.25789645325587868</v>
      </c>
      <c r="M55"/>
      <c r="N55"/>
      <c r="O55"/>
      <c r="P55"/>
      <c r="Q55"/>
      <c r="R55"/>
      <c r="S55"/>
    </row>
    <row r="56" spans="1:19">
      <c r="A56" s="8">
        <v>40269</v>
      </c>
      <c r="B56" s="6">
        <v>55.57</v>
      </c>
      <c r="C56" s="6">
        <v>1186.69</v>
      </c>
      <c r="D56" s="9">
        <f t="shared" si="0"/>
        <v>3.6560343219548611E-2</v>
      </c>
      <c r="E56" s="9">
        <f t="shared" si="1"/>
        <v>1.475932719359003E-2</v>
      </c>
      <c r="F56" s="9">
        <f t="shared" ca="1" si="2"/>
        <v>0.90158098429739686</v>
      </c>
      <c r="H56" s="6">
        <f t="shared" si="3"/>
        <v>9.7531490120538536E-3</v>
      </c>
      <c r="I56" s="17">
        <f t="shared" si="4"/>
        <v>2.6807194207494757E-2</v>
      </c>
      <c r="K56" s="1" t="s">
        <v>9</v>
      </c>
      <c r="L56" s="1">
        <v>0.24440366149689466</v>
      </c>
      <c r="M56"/>
      <c r="N56"/>
      <c r="O56"/>
      <c r="P56"/>
      <c r="Q56"/>
      <c r="R56"/>
      <c r="S56"/>
    </row>
    <row r="57" spans="1:19">
      <c r="A57" s="8">
        <v>40238</v>
      </c>
      <c r="B57" s="6">
        <v>53.61</v>
      </c>
      <c r="C57" s="6">
        <v>1169.43</v>
      </c>
      <c r="D57" s="9">
        <f t="shared" si="0"/>
        <v>4.6457154011321541E-2</v>
      </c>
      <c r="E57" s="9">
        <f t="shared" si="1"/>
        <v>5.8796367554255859E-2</v>
      </c>
      <c r="F57" s="9">
        <f t="shared" ca="1" si="2"/>
        <v>0.89606686602150631</v>
      </c>
      <c r="H57" s="6">
        <f t="shared" si="3"/>
        <v>7.179192619778943E-2</v>
      </c>
      <c r="I57" s="17">
        <f t="shared" si="4"/>
        <v>-2.5334772186467888E-2</v>
      </c>
      <c r="K57" s="1" t="s">
        <v>10</v>
      </c>
      <c r="L57" s="1">
        <v>9.1362767354503244E-2</v>
      </c>
      <c r="M57"/>
      <c r="N57"/>
      <c r="O57"/>
      <c r="P57"/>
      <c r="Q57"/>
      <c r="R57"/>
      <c r="S57"/>
    </row>
    <row r="58" spans="1:19" ht="17" thickBot="1">
      <c r="A58" s="8">
        <v>40210</v>
      </c>
      <c r="B58" s="6">
        <v>51.23</v>
      </c>
      <c r="C58" s="6">
        <v>1104.49</v>
      </c>
      <c r="D58" s="9">
        <f t="shared" si="0"/>
        <v>6.0442972469467907E-2</v>
      </c>
      <c r="E58" s="9">
        <f t="shared" si="1"/>
        <v>2.8513693463827205E-2</v>
      </c>
      <c r="F58" s="9">
        <f t="shared" ca="1" si="2"/>
        <v>0.61647986081741601</v>
      </c>
      <c r="H58" s="6">
        <f t="shared" si="3"/>
        <v>2.9130111164406343E-2</v>
      </c>
      <c r="I58" s="17">
        <f t="shared" si="4"/>
        <v>3.1312861305061564E-2</v>
      </c>
      <c r="K58" s="2" t="s">
        <v>11</v>
      </c>
      <c r="L58" s="2">
        <v>57</v>
      </c>
      <c r="M58"/>
      <c r="N58"/>
      <c r="O58"/>
      <c r="P58"/>
      <c r="Q58"/>
      <c r="R58"/>
      <c r="S58"/>
    </row>
    <row r="59" spans="1:19">
      <c r="A59" s="8">
        <v>40182</v>
      </c>
      <c r="B59" s="6">
        <v>48.31</v>
      </c>
      <c r="C59" s="6">
        <v>1073.8699999999999</v>
      </c>
      <c r="D59" s="9"/>
      <c r="E59" s="9"/>
      <c r="F59" s="9"/>
      <c r="K59"/>
      <c r="L59"/>
      <c r="M59"/>
      <c r="N59"/>
      <c r="O59"/>
      <c r="P59"/>
      <c r="Q59"/>
      <c r="R59"/>
      <c r="S59"/>
    </row>
    <row r="60" spans="1:19" ht="17" thickBot="1">
      <c r="K60" t="s">
        <v>12</v>
      </c>
      <c r="L60"/>
      <c r="M60"/>
      <c r="N60"/>
      <c r="O60"/>
      <c r="P60"/>
      <c r="Q60"/>
      <c r="R60"/>
      <c r="S60"/>
    </row>
    <row r="61" spans="1:19">
      <c r="K61" s="3"/>
      <c r="L61" s="3" t="s">
        <v>17</v>
      </c>
      <c r="M61" s="3" t="s">
        <v>18</v>
      </c>
      <c r="N61" s="3" t="s">
        <v>19</v>
      </c>
      <c r="O61" s="3" t="s">
        <v>20</v>
      </c>
      <c r="P61" s="3" t="s">
        <v>21</v>
      </c>
      <c r="Q61"/>
      <c r="R61"/>
      <c r="S61"/>
    </row>
    <row r="62" spans="1:19">
      <c r="K62" s="1" t="s">
        <v>13</v>
      </c>
      <c r="L62" s="1">
        <v>1</v>
      </c>
      <c r="M62" s="1">
        <v>0.15954457568461267</v>
      </c>
      <c r="N62" s="1">
        <v>0.15954457568461267</v>
      </c>
      <c r="O62" s="1">
        <v>19.113646594609392</v>
      </c>
      <c r="P62" s="1">
        <v>5.5220004474587865E-5</v>
      </c>
      <c r="Q62"/>
      <c r="R62"/>
      <c r="S62"/>
    </row>
    <row r="63" spans="1:19">
      <c r="K63" s="1" t="s">
        <v>14</v>
      </c>
      <c r="L63" s="1">
        <v>55</v>
      </c>
      <c r="M63" s="1">
        <v>0.45909353922701956</v>
      </c>
      <c r="N63" s="1">
        <v>8.3471552586730832E-3</v>
      </c>
      <c r="O63" s="1"/>
      <c r="P63" s="1"/>
      <c r="Q63"/>
      <c r="R63"/>
      <c r="S63"/>
    </row>
    <row r="64" spans="1:19" ht="17" thickBot="1">
      <c r="K64" s="2" t="s">
        <v>15</v>
      </c>
      <c r="L64" s="2">
        <v>56</v>
      </c>
      <c r="M64" s="2">
        <v>0.61863811491163223</v>
      </c>
      <c r="N64" s="2"/>
      <c r="O64" s="2"/>
      <c r="P64" s="2"/>
      <c r="Q64"/>
      <c r="R64"/>
      <c r="S64"/>
    </row>
    <row r="65" spans="11:19" ht="17" thickBot="1">
      <c r="K65"/>
      <c r="L65"/>
      <c r="M65"/>
      <c r="N65"/>
      <c r="O65"/>
      <c r="P65"/>
      <c r="Q65"/>
      <c r="R65"/>
      <c r="S65"/>
    </row>
    <row r="66" spans="11:19">
      <c r="K66" s="3"/>
      <c r="L66" s="3" t="s">
        <v>22</v>
      </c>
      <c r="M66" s="3" t="s">
        <v>10</v>
      </c>
      <c r="N66" s="3" t="s">
        <v>23</v>
      </c>
      <c r="O66" s="3" t="s">
        <v>24</v>
      </c>
      <c r="P66" s="3" t="s">
        <v>25</v>
      </c>
      <c r="Q66" s="3" t="s">
        <v>26</v>
      </c>
      <c r="R66" s="3" t="s">
        <v>31</v>
      </c>
      <c r="S66" s="3" t="s">
        <v>32</v>
      </c>
    </row>
    <row r="67" spans="11:19">
      <c r="K67" s="1" t="s">
        <v>16</v>
      </c>
      <c r="L67" s="1">
        <v>-1.1039588276266839E-2</v>
      </c>
      <c r="M67" s="1">
        <v>1.2659761447556046E-2</v>
      </c>
      <c r="N67" s="1">
        <v>-0.87202182458169619</v>
      </c>
      <c r="O67" s="1">
        <v>0.38698738364166974</v>
      </c>
      <c r="P67" s="1">
        <v>-3.6410317162926573E-2</v>
      </c>
      <c r="Q67" s="1">
        <v>1.4331140610392895E-2</v>
      </c>
      <c r="R67" s="1">
        <v>-3.2219799170495889E-2</v>
      </c>
      <c r="S67" s="1">
        <v>1.0140622617962211E-2</v>
      </c>
    </row>
    <row r="68" spans="11:19" ht="17" thickBot="1">
      <c r="K68" s="2" t="s">
        <v>4</v>
      </c>
      <c r="L68" s="2">
        <v>1.4087862553349295</v>
      </c>
      <c r="M68" s="2">
        <v>0.32223545987947033</v>
      </c>
      <c r="N68" s="2">
        <v>4.3719156664566805</v>
      </c>
      <c r="O68" s="2">
        <v>5.522000447458836E-5</v>
      </c>
      <c r="P68" s="2">
        <v>0.76301196297269824</v>
      </c>
      <c r="Q68" s="2">
        <v>2.0545605476971609</v>
      </c>
      <c r="R68" s="2">
        <v>0.8696753861357609</v>
      </c>
      <c r="S68" s="2">
        <v>1.9478971245340981</v>
      </c>
    </row>
    <row r="69" spans="11:19">
      <c r="K69"/>
      <c r="L69"/>
      <c r="M69"/>
      <c r="N69"/>
      <c r="O69"/>
      <c r="P69"/>
      <c r="Q69"/>
      <c r="R69"/>
      <c r="S69"/>
    </row>
    <row r="70" spans="11:19">
      <c r="K70"/>
      <c r="L70"/>
      <c r="M70"/>
      <c r="N70"/>
      <c r="O70"/>
      <c r="P70"/>
      <c r="Q70"/>
      <c r="R70"/>
      <c r="S70"/>
    </row>
    <row r="71" spans="11:19">
      <c r="K71"/>
      <c r="L71"/>
      <c r="M71"/>
      <c r="N71"/>
      <c r="O71"/>
      <c r="P71"/>
      <c r="Q71"/>
      <c r="R71"/>
      <c r="S71"/>
    </row>
    <row r="72" spans="11:19">
      <c r="K72" t="s">
        <v>34</v>
      </c>
      <c r="L72"/>
      <c r="M72"/>
      <c r="N72"/>
      <c r="O72" t="s">
        <v>38</v>
      </c>
      <c r="P72"/>
      <c r="Q72"/>
      <c r="R72"/>
      <c r="S72"/>
    </row>
    <row r="73" spans="11:19" ht="17" thickBot="1">
      <c r="K73"/>
      <c r="L73"/>
      <c r="M73"/>
      <c r="N73"/>
      <c r="O73"/>
      <c r="P73"/>
      <c r="Q73"/>
      <c r="R73"/>
      <c r="S73"/>
    </row>
    <row r="74" spans="11:19">
      <c r="K74" s="3" t="s">
        <v>35</v>
      </c>
      <c r="L74" s="3" t="s">
        <v>36</v>
      </c>
      <c r="M74" s="3" t="s">
        <v>37</v>
      </c>
      <c r="N74"/>
      <c r="O74" s="3" t="s">
        <v>39</v>
      </c>
      <c r="P74" s="3" t="s">
        <v>1</v>
      </c>
      <c r="Q74"/>
      <c r="R74"/>
      <c r="S74"/>
    </row>
    <row r="75" spans="11:19">
      <c r="K75" s="1">
        <v>1</v>
      </c>
      <c r="L75" s="1">
        <v>-1.9252528498976493E-3</v>
      </c>
      <c r="M75" s="1">
        <v>-3.857318951770361E-2</v>
      </c>
      <c r="N75"/>
      <c r="O75" s="1">
        <v>0.8771929824561403</v>
      </c>
      <c r="P75" s="1">
        <v>-0.55767543859649116</v>
      </c>
      <c r="Q75"/>
      <c r="R75"/>
      <c r="S75"/>
    </row>
    <row r="76" spans="11:19">
      <c r="K76" s="1">
        <v>2</v>
      </c>
      <c r="L76" s="1">
        <v>-3.2895299810236853E-2</v>
      </c>
      <c r="M76" s="1">
        <v>-2.8115983098246262E-2</v>
      </c>
      <c r="N76"/>
      <c r="O76" s="1">
        <v>2.6315789473684208</v>
      </c>
      <c r="P76" s="1">
        <v>-0.14271797369702871</v>
      </c>
      <c r="Q76"/>
      <c r="R76"/>
      <c r="S76"/>
    </row>
    <row r="77" spans="11:19">
      <c r="K77" s="1">
        <v>3</v>
      </c>
      <c r="L77" s="1">
        <v>4.2008711413917973E-2</v>
      </c>
      <c r="M77" s="1">
        <v>-8.9494156401585118E-4</v>
      </c>
      <c r="N77"/>
      <c r="O77" s="1">
        <v>4.3859649122807012</v>
      </c>
      <c r="P77" s="1">
        <v>-0.13118589166816627</v>
      </c>
      <c r="Q77"/>
      <c r="R77"/>
      <c r="S77"/>
    </row>
    <row r="78" spans="11:19">
      <c r="K78" s="1">
        <v>4</v>
      </c>
      <c r="L78" s="1">
        <v>-3.2283892111888396E-2</v>
      </c>
      <c r="M78" s="1">
        <v>-1.1998852170855938E-2</v>
      </c>
      <c r="N78"/>
      <c r="O78" s="1">
        <v>6.140350877192982</v>
      </c>
      <c r="P78" s="1">
        <v>-0.11280101394169842</v>
      </c>
      <c r="Q78"/>
      <c r="R78"/>
      <c r="S78"/>
    </row>
    <row r="79" spans="11:19">
      <c r="K79" s="1">
        <v>5</v>
      </c>
      <c r="L79" s="1">
        <v>1.5809501759748816E-2</v>
      </c>
      <c r="M79" s="1">
        <v>8.5380974430727424E-2</v>
      </c>
      <c r="N79"/>
      <c r="O79" s="1">
        <v>7.8947368421052628</v>
      </c>
      <c r="P79" s="1">
        <v>-0.11248593925759279</v>
      </c>
      <c r="Q79"/>
      <c r="R79"/>
      <c r="S79"/>
    </row>
    <row r="80" spans="11:19">
      <c r="K80" s="1">
        <v>6</v>
      </c>
      <c r="L80" s="1">
        <v>1.8587584120224446E-2</v>
      </c>
      <c r="M80" s="1">
        <v>-6.0701988629226575E-3</v>
      </c>
      <c r="N80"/>
      <c r="O80" s="1">
        <v>9.6491228070175428</v>
      </c>
      <c r="P80" s="1">
        <v>-9.8047538200339512E-2</v>
      </c>
      <c r="Q80"/>
      <c r="R80"/>
      <c r="S80"/>
    </row>
    <row r="81" spans="11:19">
      <c r="K81" s="1">
        <v>7</v>
      </c>
      <c r="L81" s="1">
        <v>-2.3039908823967552E-3</v>
      </c>
      <c r="M81" s="1">
        <v>1.1190800985296722E-2</v>
      </c>
      <c r="N81"/>
      <c r="O81" s="1">
        <v>11.403508771929824</v>
      </c>
      <c r="P81" s="1">
        <v>-9.4858306465297748E-2</v>
      </c>
      <c r="Q81"/>
      <c r="R81"/>
      <c r="S81"/>
    </row>
    <row r="82" spans="11:19">
      <c r="K82" s="1">
        <v>8</v>
      </c>
      <c r="L82" s="1">
        <v>-1.2736602699923699E-3</v>
      </c>
      <c r="M82" s="1">
        <v>-2.469444906941539E-2</v>
      </c>
      <c r="N82"/>
      <c r="O82" s="1">
        <v>13.157894736842104</v>
      </c>
      <c r="P82" s="1">
        <v>-8.5930543187889563E-2</v>
      </c>
      <c r="Q82"/>
      <c r="R82"/>
      <c r="S82"/>
    </row>
    <row r="83" spans="11:19">
      <c r="K83" s="1">
        <v>9</v>
      </c>
      <c r="L83" s="1">
        <v>4.9703101621602484E-2</v>
      </c>
      <c r="M83" s="1">
        <v>2.2335970417469451E-2</v>
      </c>
      <c r="N83"/>
      <c r="O83" s="1">
        <v>14.912280701754385</v>
      </c>
      <c r="P83" s="1">
        <v>-8.05611222444889E-2</v>
      </c>
      <c r="Q83"/>
      <c r="R83"/>
      <c r="S83"/>
    </row>
    <row r="84" spans="11:19">
      <c r="K84" s="1">
        <v>10</v>
      </c>
      <c r="L84" s="1">
        <v>-6.1168281828052361E-2</v>
      </c>
      <c r="M84" s="1">
        <v>4.2820542831422115E-3</v>
      </c>
      <c r="N84"/>
      <c r="O84" s="1">
        <v>16.666666666666664</v>
      </c>
      <c r="P84" s="1">
        <v>-6.9594034797017382E-2</v>
      </c>
      <c r="Q84"/>
      <c r="R84"/>
      <c r="S84"/>
    </row>
    <row r="85" spans="11:19">
      <c r="K85" s="1">
        <v>11</v>
      </c>
      <c r="L85" s="1">
        <v>2.2155407412372159E-2</v>
      </c>
      <c r="M85" s="1">
        <v>4.1538860103551435E-2</v>
      </c>
      <c r="N85"/>
      <c r="O85" s="1">
        <v>18.421052631578945</v>
      </c>
      <c r="P85" s="1">
        <v>-6.1011282908483115E-2</v>
      </c>
      <c r="Q85"/>
      <c r="R85"/>
      <c r="S85"/>
    </row>
    <row r="86" spans="11:19">
      <c r="K86" s="1">
        <v>12</v>
      </c>
      <c r="L86" s="1">
        <v>2.847610666967914E-2</v>
      </c>
      <c r="M86" s="1">
        <v>-1.0409191539478661E-3</v>
      </c>
      <c r="N86"/>
      <c r="O86" s="1">
        <v>20.175438596491226</v>
      </c>
      <c r="P86" s="1">
        <v>-5.6886227544910149E-2</v>
      </c>
      <c r="Q86"/>
      <c r="R86"/>
      <c r="S86"/>
    </row>
    <row r="87" spans="11:19">
      <c r="K87" s="1">
        <v>13</v>
      </c>
      <c r="L87" s="1">
        <v>5.1786305266932224E-2</v>
      </c>
      <c r="M87" s="1">
        <v>5.3359730894402789E-2</v>
      </c>
      <c r="N87"/>
      <c r="O87" s="1">
        <v>21.929824561403507</v>
      </c>
      <c r="P87" s="1">
        <v>-4.4282744282744334E-2</v>
      </c>
      <c r="Q87"/>
      <c r="R87"/>
      <c r="S87"/>
    </row>
    <row r="88" spans="11:19">
      <c r="K88" s="1">
        <v>14</v>
      </c>
      <c r="L88" s="1">
        <v>3.0871063042600483E-2</v>
      </c>
      <c r="M88" s="1">
        <v>6.3497277901082963E-2</v>
      </c>
      <c r="N88"/>
      <c r="O88" s="1">
        <v>23.684210526315788</v>
      </c>
      <c r="P88" s="1">
        <v>-4.1646008924144932E-2</v>
      </c>
      <c r="Q88"/>
      <c r="R88"/>
      <c r="S88"/>
    </row>
    <row r="89" spans="11:19">
      <c r="K89" s="1">
        <v>15</v>
      </c>
      <c r="L89" s="1">
        <v>-5.5131799265850503E-2</v>
      </c>
      <c r="M89" s="1">
        <v>0.10666829094318735</v>
      </c>
      <c r="N89"/>
      <c r="O89" s="1">
        <v>25.438596491228068</v>
      </c>
      <c r="P89" s="1">
        <v>-4.0498442367601258E-2</v>
      </c>
      <c r="Q89"/>
      <c r="R89"/>
      <c r="S89"/>
    </row>
    <row r="90" spans="11:19">
      <c r="K90" s="1">
        <v>16</v>
      </c>
      <c r="L90" s="1">
        <v>5.8641954161141464E-2</v>
      </c>
      <c r="M90" s="1">
        <v>3.5817792628639183E-3</v>
      </c>
      <c r="N90"/>
      <c r="O90" s="1">
        <v>27.192982456140349</v>
      </c>
      <c r="P90" s="1">
        <v>-3.7635303913405464E-2</v>
      </c>
      <c r="Q90"/>
      <c r="R90"/>
      <c r="S90"/>
    </row>
    <row r="91" spans="11:19">
      <c r="K91" s="1">
        <v>17</v>
      </c>
      <c r="L91" s="1">
        <v>-3.21704318230569E-2</v>
      </c>
      <c r="M91" s="1">
        <v>7.6264848910503162E-3</v>
      </c>
      <c r="N91"/>
      <c r="O91" s="1">
        <v>28.94736842105263</v>
      </c>
      <c r="P91" s="1">
        <v>-2.9194512838550766E-2</v>
      </c>
      <c r="Q91"/>
      <c r="R91"/>
      <c r="S91"/>
    </row>
    <row r="92" spans="11:19">
      <c r="K92" s="1">
        <v>18</v>
      </c>
      <c r="L92" s="1">
        <v>1.8210735709198411E-2</v>
      </c>
      <c r="M92" s="1">
        <v>7.418056863862757E-2</v>
      </c>
      <c r="N92"/>
      <c r="O92" s="1">
        <v>30.701754385964911</v>
      </c>
      <c r="P92" s="1">
        <v>-2.5968109339407758E-2</v>
      </c>
      <c r="Q92"/>
      <c r="R92"/>
      <c r="S92"/>
    </row>
    <row r="93" spans="11:19">
      <c r="K93" s="1">
        <v>19</v>
      </c>
      <c r="L93" s="1">
        <v>1.4439387454145115E-2</v>
      </c>
      <c r="M93" s="1">
        <v>-4.3633900292695885E-2</v>
      </c>
      <c r="N93"/>
      <c r="O93" s="1">
        <v>32.456140350877192</v>
      </c>
      <c r="P93" s="1">
        <v>-2.5217207035388805E-2</v>
      </c>
      <c r="Q93"/>
      <c r="R93"/>
      <c r="S93"/>
    </row>
    <row r="94" spans="11:19">
      <c r="K94" s="1">
        <v>20</v>
      </c>
      <c r="L94" s="1">
        <v>3.9659528882675633E-2</v>
      </c>
      <c r="M94" s="1">
        <v>4.0097402374445583E-2</v>
      </c>
      <c r="N94"/>
      <c r="O94" s="1">
        <v>34.210526315789465</v>
      </c>
      <c r="P94" s="1">
        <v>-2.4543946932006584E-2</v>
      </c>
      <c r="Q94"/>
      <c r="R94"/>
      <c r="S94"/>
    </row>
    <row r="95" spans="11:19">
      <c r="K95" s="1">
        <v>21</v>
      </c>
      <c r="L95" s="1">
        <v>4.5424372431543073E-3</v>
      </c>
      <c r="M95" s="1">
        <v>2.0769089236596414E-2</v>
      </c>
      <c r="N95"/>
      <c r="O95" s="1">
        <v>35.964912280701746</v>
      </c>
      <c r="P95" s="1">
        <v>-2.0924149956408039E-2</v>
      </c>
      <c r="Q95"/>
      <c r="R95"/>
      <c r="S95"/>
    </row>
    <row r="96" spans="11:19">
      <c r="K96" s="1">
        <v>22</v>
      </c>
      <c r="L96" s="1">
        <v>6.0002774581198091E-2</v>
      </c>
      <c r="M96" s="1">
        <v>3.4626381429032037E-2</v>
      </c>
      <c r="N96"/>
      <c r="O96" s="1">
        <v>37.719298245614027</v>
      </c>
      <c r="P96" s="1">
        <v>-1.6802443991853395E-2</v>
      </c>
      <c r="Q96"/>
      <c r="R96"/>
      <c r="S96"/>
    </row>
    <row r="97" spans="11:19">
      <c r="K97" s="1">
        <v>23</v>
      </c>
      <c r="L97" s="1">
        <v>-1.0818495595058125E-3</v>
      </c>
      <c r="M97" s="1">
        <v>4.9807821843815145E-2</v>
      </c>
      <c r="N97"/>
      <c r="O97" s="1">
        <v>39.473684210526308</v>
      </c>
      <c r="P97" s="1">
        <v>-2.9416854127011891E-3</v>
      </c>
      <c r="Q97"/>
      <c r="R97"/>
      <c r="S97"/>
    </row>
    <row r="98" spans="11:19">
      <c r="K98" s="1">
        <v>24</v>
      </c>
      <c r="L98" s="1">
        <v>-7.0291923250669812E-3</v>
      </c>
      <c r="M98" s="1">
        <v>8.2509961555836217E-2</v>
      </c>
      <c r="N98"/>
      <c r="O98" s="1">
        <v>41.228070175438589</v>
      </c>
      <c r="P98" s="1">
        <v>7.68737988468929E-3</v>
      </c>
      <c r="Q98"/>
      <c r="R98"/>
      <c r="S98"/>
    </row>
    <row r="99" spans="11:19">
      <c r="K99" s="1">
        <v>25</v>
      </c>
      <c r="L99" s="1">
        <v>-3.8918627986678542E-2</v>
      </c>
      <c r="M99" s="1">
        <v>7.1176692502807684E-2</v>
      </c>
      <c r="N99"/>
      <c r="O99" s="1">
        <v>42.98245614035087</v>
      </c>
      <c r="P99" s="1">
        <v>8.8868101028999665E-3</v>
      </c>
      <c r="Q99"/>
      <c r="R99"/>
      <c r="S99"/>
    </row>
    <row r="100" spans="11:19">
      <c r="K100" s="1">
        <v>26</v>
      </c>
      <c r="L100" s="1">
        <v>2.3103882727421504E-2</v>
      </c>
      <c r="M100" s="1">
        <v>-1.0541068657069745E-2</v>
      </c>
      <c r="N100"/>
      <c r="O100" s="1">
        <v>44.73684210526315</v>
      </c>
      <c r="P100" s="1">
        <v>1.2517385257301788E-2</v>
      </c>
      <c r="Q100"/>
      <c r="R100"/>
      <c r="S100"/>
    </row>
    <row r="101" spans="11:19">
      <c r="K101" s="1">
        <v>27</v>
      </c>
      <c r="L101" s="1">
        <v>1.6802763984579208E-2</v>
      </c>
      <c r="M101" s="1">
        <v>4.509691584466307E-2</v>
      </c>
      <c r="N101"/>
      <c r="O101" s="1">
        <v>46.491228070175431</v>
      </c>
      <c r="P101" s="1">
        <v>1.2562814070351759E-2</v>
      </c>
      <c r="Q101"/>
      <c r="R101"/>
      <c r="S101"/>
    </row>
    <row r="102" spans="11:19">
      <c r="K102" s="1">
        <v>28</v>
      </c>
      <c r="L102" s="1">
        <v>6.7077924584098385E-3</v>
      </c>
      <c r="M102" s="1">
        <v>5.8064934814317251E-2</v>
      </c>
      <c r="N102"/>
      <c r="O102" s="1">
        <v>48.245614035087712</v>
      </c>
      <c r="P102" s="1">
        <v>2.2735161402290913E-2</v>
      </c>
      <c r="Q102"/>
      <c r="R102"/>
      <c r="S102"/>
    </row>
    <row r="103" spans="11:19">
      <c r="K103" s="1">
        <v>29</v>
      </c>
      <c r="L103" s="1">
        <v>4.4684841152968252E-2</v>
      </c>
      <c r="M103" s="1">
        <v>-0.18740281484999696</v>
      </c>
      <c r="N103"/>
      <c r="O103" s="1">
        <v>49.999999999999993</v>
      </c>
      <c r="P103" s="1">
        <v>2.5311526479750723E-2</v>
      </c>
      <c r="Q103"/>
      <c r="R103"/>
      <c r="S103"/>
    </row>
    <row r="104" spans="11:19">
      <c r="K104" s="1">
        <v>30</v>
      </c>
      <c r="L104" s="1">
        <v>-9.9300992974876434E-2</v>
      </c>
      <c r="M104" s="1">
        <v>1.3370449786986871E-2</v>
      </c>
      <c r="N104"/>
      <c r="O104" s="1">
        <v>51.754385964912274</v>
      </c>
      <c r="P104" s="1">
        <v>2.7435187515731273E-2</v>
      </c>
      <c r="Q104"/>
      <c r="R104"/>
      <c r="S104"/>
    </row>
    <row r="105" spans="11:19">
      <c r="K105" s="1">
        <v>31</v>
      </c>
      <c r="L105" s="1">
        <v>-2.1601959399781559E-2</v>
      </c>
      <c r="M105" s="1">
        <v>6.7780944337351989E-4</v>
      </c>
      <c r="N105"/>
      <c r="O105" s="1">
        <v>53.508771929824555</v>
      </c>
      <c r="P105" s="1">
        <v>3.2258064516129142E-2</v>
      </c>
      <c r="Q105"/>
      <c r="R105"/>
      <c r="S105"/>
    </row>
    <row r="106" spans="11:19">
      <c r="K106" s="1">
        <v>32</v>
      </c>
      <c r="L106" s="1">
        <v>3.3101033147332821E-2</v>
      </c>
      <c r="M106" s="1">
        <v>-0.11366215539182173</v>
      </c>
      <c r="N106"/>
      <c r="O106" s="1">
        <v>55.263157894736835</v>
      </c>
      <c r="P106" s="1">
        <v>3.6560343219548611E-2</v>
      </c>
      <c r="Q106"/>
      <c r="R106"/>
      <c r="S106"/>
    </row>
    <row r="107" spans="11:19">
      <c r="K107" s="1">
        <v>33</v>
      </c>
      <c r="L107" s="1">
        <v>4.6142270915366615E-2</v>
      </c>
      <c r="M107" s="1">
        <v>0.10151182292088</v>
      </c>
      <c r="N107"/>
      <c r="O107" s="1">
        <v>57.017543859649116</v>
      </c>
      <c r="P107" s="1">
        <v>3.6595891593302218E-2</v>
      </c>
      <c r="Q107"/>
      <c r="R107"/>
      <c r="S107"/>
    </row>
    <row r="108" spans="11:19">
      <c r="K108" s="1">
        <v>34</v>
      </c>
      <c r="L108" s="1">
        <v>5.03595645981827E-2</v>
      </c>
      <c r="M108" s="1">
        <v>7.4317103792919226E-2</v>
      </c>
      <c r="N108"/>
      <c r="O108" s="1">
        <v>58.771929824561397</v>
      </c>
      <c r="P108" s="1">
        <v>4.1113769849902122E-2</v>
      </c>
      <c r="Q108"/>
      <c r="R108"/>
      <c r="S108"/>
    </row>
    <row r="109" spans="11:19">
      <c r="K109" s="1">
        <v>35</v>
      </c>
      <c r="L109" s="1">
        <v>9.8123497128197595E-4</v>
      </c>
      <c r="M109" s="1">
        <v>-4.2627243895426908E-2</v>
      </c>
      <c r="N109"/>
      <c r="O109" s="1">
        <v>60.526315789473678</v>
      </c>
      <c r="P109" s="1">
        <v>4.6457154011321541E-2</v>
      </c>
      <c r="Q109"/>
      <c r="R109"/>
      <c r="S109"/>
    </row>
    <row r="110" spans="11:19">
      <c r="K110" s="1">
        <v>36</v>
      </c>
      <c r="L110" s="1">
        <v>-1.816613807186513E-2</v>
      </c>
      <c r="M110" s="1">
        <v>-0.53950930052462598</v>
      </c>
      <c r="N110"/>
      <c r="O110" s="1">
        <v>62.280701754385959</v>
      </c>
      <c r="P110" s="1">
        <v>4.8725972284309332E-2</v>
      </c>
      <c r="Q110"/>
      <c r="R110"/>
      <c r="S110"/>
    </row>
    <row r="111" spans="11:19">
      <c r="K111" s="1">
        <v>37</v>
      </c>
      <c r="L111" s="1">
        <v>0.1407191474719266</v>
      </c>
      <c r="M111" s="1">
        <v>-5.5004861757640855E-2</v>
      </c>
      <c r="N111"/>
      <c r="O111" s="1">
        <v>64.035087719298247</v>
      </c>
      <c r="P111" s="1">
        <v>4.8975957257346298E-2</v>
      </c>
      <c r="Q111"/>
      <c r="R111"/>
      <c r="S111"/>
    </row>
    <row r="112" spans="11:19">
      <c r="K112" s="1">
        <v>38</v>
      </c>
      <c r="L112" s="1">
        <v>-0.11213692581627974</v>
      </c>
      <c r="M112" s="1">
        <v>-6.6408812541868256E-4</v>
      </c>
      <c r="N112"/>
      <c r="O112" s="1">
        <v>65.78947368421052</v>
      </c>
      <c r="P112" s="1">
        <v>5.1536491677336843E-2</v>
      </c>
      <c r="Q112"/>
      <c r="R112"/>
      <c r="S112"/>
    </row>
    <row r="113" spans="11:19">
      <c r="K113" s="1">
        <v>39</v>
      </c>
      <c r="L113" s="1">
        <v>-9.1046106429476914E-2</v>
      </c>
      <c r="M113" s="1">
        <v>-2.1439832828115873E-2</v>
      </c>
      <c r="N113"/>
      <c r="O113" s="1">
        <v>67.543859649122794</v>
      </c>
      <c r="P113" s="1">
        <v>6.0442972469467907E-2</v>
      </c>
      <c r="Q113"/>
      <c r="R113"/>
      <c r="S113"/>
    </row>
    <row r="114" spans="11:19">
      <c r="K114" s="1">
        <v>40</v>
      </c>
      <c r="L114" s="1">
        <v>-4.1292479451226535E-2</v>
      </c>
      <c r="M114" s="1">
        <v>-5.3565827014071213E-2</v>
      </c>
      <c r="N114"/>
      <c r="O114" s="1">
        <v>69.298245614035082</v>
      </c>
      <c r="P114" s="1">
        <v>6.1899679829242278E-2</v>
      </c>
      <c r="Q114"/>
      <c r="R114"/>
      <c r="S114"/>
    </row>
    <row r="115" spans="11:19">
      <c r="K115" s="1">
        <v>41</v>
      </c>
      <c r="L115" s="1">
        <v>-3.6760514853003232E-2</v>
      </c>
      <c r="M115" s="1">
        <v>5.9495676255294144E-2</v>
      </c>
      <c r="N115"/>
      <c r="O115" s="1">
        <v>71.052631578947356</v>
      </c>
      <c r="P115" s="1">
        <v>6.2223733424005383E-2</v>
      </c>
      <c r="Q115"/>
      <c r="R115"/>
      <c r="S115"/>
    </row>
    <row r="116" spans="11:19">
      <c r="K116" s="1">
        <v>42</v>
      </c>
      <c r="L116" s="1">
        <v>-3.0059509632604686E-2</v>
      </c>
      <c r="M116" s="1">
        <v>2.7117824219903497E-2</v>
      </c>
      <c r="N116"/>
      <c r="O116" s="1">
        <v>72.807017543859644</v>
      </c>
      <c r="P116" s="1">
        <v>6.3694267515923594E-2</v>
      </c>
      <c r="Q116"/>
      <c r="R116"/>
      <c r="S116"/>
    </row>
    <row r="117" spans="11:19">
      <c r="K117" s="1">
        <v>43</v>
      </c>
      <c r="L117" s="1">
        <v>2.9104279886735654E-2</v>
      </c>
      <c r="M117" s="1">
        <v>-6.6739583800141111E-2</v>
      </c>
      <c r="N117"/>
      <c r="O117" s="1">
        <v>74.561403508771917</v>
      </c>
      <c r="P117" s="1">
        <v>6.4772727272727093E-2</v>
      </c>
      <c r="Q117"/>
      <c r="R117"/>
      <c r="S117"/>
    </row>
    <row r="118" spans="11:19">
      <c r="K118" s="1">
        <v>44</v>
      </c>
      <c r="L118" s="1">
        <v>-1.2515012768751652E-2</v>
      </c>
      <c r="M118" s="1">
        <v>4.911090436205387E-2</v>
      </c>
      <c r="N118"/>
      <c r="O118" s="1">
        <v>76.315789473684205</v>
      </c>
      <c r="P118" s="1">
        <v>7.2039072039071936E-2</v>
      </c>
      <c r="Q118"/>
      <c r="R118"/>
      <c r="S118"/>
    </row>
    <row r="119" spans="11:19">
      <c r="K119" s="1">
        <v>45</v>
      </c>
      <c r="L119" s="1">
        <v>3.3980406043287947E-2</v>
      </c>
      <c r="M119" s="1">
        <v>-5.0782850035141339E-2</v>
      </c>
      <c r="N119"/>
      <c r="O119" s="1">
        <v>78.070175438596479</v>
      </c>
      <c r="P119" s="1">
        <v>7.548076923076924E-2</v>
      </c>
      <c r="Q119"/>
      <c r="R119"/>
      <c r="S119"/>
    </row>
    <row r="120" spans="11:19">
      <c r="K120" s="1">
        <v>46</v>
      </c>
      <c r="L120" s="1">
        <v>2.0863207875206152E-2</v>
      </c>
      <c r="M120" s="1">
        <v>0.10982188135910592</v>
      </c>
      <c r="N120"/>
      <c r="O120" s="1">
        <v>79.824561403508767</v>
      </c>
      <c r="P120" s="1">
        <v>7.9756931257121216E-2</v>
      </c>
      <c r="Q120"/>
      <c r="R120"/>
      <c r="S120"/>
    </row>
    <row r="121" spans="11:19">
      <c r="K121" s="1">
        <v>47</v>
      </c>
      <c r="L121" s="1">
        <v>8.0954255630191957E-2</v>
      </c>
      <c r="M121" s="1">
        <v>5.1871831326329776E-2</v>
      </c>
      <c r="N121"/>
      <c r="O121" s="1">
        <v>81.578947368421041</v>
      </c>
      <c r="P121" s="1">
        <v>8.5714285714285743E-2</v>
      </c>
      <c r="Q121"/>
      <c r="R121"/>
      <c r="S121"/>
    </row>
    <row r="122" spans="11:19">
      <c r="K122" s="1">
        <v>48</v>
      </c>
      <c r="L122" s="1">
        <v>-1.4266107174867071E-2</v>
      </c>
      <c r="M122" s="1">
        <v>-1.0951099860521734E-2</v>
      </c>
      <c r="N122"/>
      <c r="O122" s="1">
        <v>83.333333333333329</v>
      </c>
      <c r="P122" s="1">
        <v>9.2391304347825984E-2</v>
      </c>
      <c r="Q122"/>
      <c r="R122"/>
      <c r="S122"/>
    </row>
    <row r="123" spans="11:19">
      <c r="K123" s="1">
        <v>49</v>
      </c>
      <c r="L123" s="1">
        <v>4.088255499343791E-2</v>
      </c>
      <c r="M123" s="1">
        <v>-3.3195175108748622E-2</v>
      </c>
      <c r="N123"/>
      <c r="O123" s="1">
        <v>85.087719298245602</v>
      </c>
      <c r="P123" s="1">
        <v>9.4368340943683446E-2</v>
      </c>
      <c r="Q123"/>
      <c r="R123"/>
      <c r="S123"/>
    </row>
    <row r="124" spans="11:19">
      <c r="K124" s="1">
        <v>50</v>
      </c>
      <c r="L124" s="1">
        <v>0.11230120373160499</v>
      </c>
      <c r="M124" s="1">
        <v>-1.0418850790428563E-2</v>
      </c>
      <c r="N124"/>
      <c r="O124" s="1">
        <v>86.84210526315789</v>
      </c>
      <c r="P124" s="1">
        <v>9.4629156010230128E-2</v>
      </c>
      <c r="Q124"/>
      <c r="R124"/>
      <c r="S124"/>
    </row>
    <row r="125" spans="11:19">
      <c r="K125" s="1">
        <v>51</v>
      </c>
      <c r="L125" s="1">
        <v>-7.7885319545653864E-2</v>
      </c>
      <c r="M125" s="1">
        <v>-2.0162218654685649E-2</v>
      </c>
      <c r="N125"/>
      <c r="O125" s="1">
        <v>88.596491228070164</v>
      </c>
      <c r="P125" s="1">
        <v>0.10119047619047623</v>
      </c>
      <c r="Q125"/>
      <c r="R125"/>
      <c r="S125"/>
    </row>
    <row r="126" spans="11:19">
      <c r="K126" s="1">
        <v>52</v>
      </c>
      <c r="L126" s="1">
        <v>8.5853677182196719E-2</v>
      </c>
      <c r="M126" s="1">
        <v>-3.6877719924850422E-2</v>
      </c>
      <c r="N126"/>
      <c r="O126" s="1">
        <v>90.350877192982452</v>
      </c>
      <c r="P126" s="1">
        <v>0.10188235294117642</v>
      </c>
      <c r="Q126"/>
      <c r="R126"/>
      <c r="S126"/>
    </row>
    <row r="127" spans="11:19">
      <c r="K127" s="1">
        <v>53</v>
      </c>
      <c r="L127" s="1">
        <v>-8.6948339975039951E-2</v>
      </c>
      <c r="M127" s="1">
        <v>1.7354305178022569E-2</v>
      </c>
      <c r="N127"/>
      <c r="O127" s="1">
        <v>92.105263157894726</v>
      </c>
      <c r="P127" s="1">
        <v>0.10514603616133501</v>
      </c>
      <c r="Q127"/>
      <c r="R127"/>
      <c r="S127"/>
    </row>
    <row r="128" spans="11:19">
      <c r="K128" s="1">
        <v>54</v>
      </c>
      <c r="L128" s="1">
        <v>-0.12652613229280182</v>
      </c>
      <c r="M128" s="1">
        <v>-4.6597593753644473E-3</v>
      </c>
      <c r="N128"/>
      <c r="O128" s="1">
        <v>93.859649122807014</v>
      </c>
      <c r="P128" s="1">
        <v>0.12467666839110193</v>
      </c>
      <c r="Q128"/>
      <c r="R128"/>
      <c r="S128"/>
    </row>
    <row r="129" spans="11:19">
      <c r="K129" s="1">
        <v>55</v>
      </c>
      <c r="L129" s="1">
        <v>9.7531490120538536E-3</v>
      </c>
      <c r="M129" s="1">
        <v>2.6807194207494757E-2</v>
      </c>
      <c r="N129"/>
      <c r="O129" s="1">
        <v>95.614035087719287</v>
      </c>
      <c r="P129" s="1">
        <v>0.13068508923431207</v>
      </c>
      <c r="Q129"/>
      <c r="R129"/>
      <c r="S129"/>
    </row>
    <row r="130" spans="11:19">
      <c r="K130" s="1">
        <v>56</v>
      </c>
      <c r="L130" s="1">
        <v>7.179192619778943E-2</v>
      </c>
      <c r="M130" s="1">
        <v>-2.5334772186467888E-2</v>
      </c>
      <c r="N130"/>
      <c r="O130" s="1">
        <v>97.368421052631575</v>
      </c>
      <c r="P130" s="1">
        <v>0.13282608695652173</v>
      </c>
      <c r="Q130"/>
      <c r="R130"/>
      <c r="S130"/>
    </row>
    <row r="131" spans="11:19" ht="17" thickBot="1">
      <c r="K131" s="2">
        <v>57</v>
      </c>
      <c r="L131" s="2">
        <v>2.9130111164406343E-2</v>
      </c>
      <c r="M131" s="2">
        <v>3.1312861305061564E-2</v>
      </c>
      <c r="N131"/>
      <c r="O131" s="2">
        <v>99.122807017543849</v>
      </c>
      <c r="P131" s="2">
        <v>0.14765409383624661</v>
      </c>
      <c r="Q131"/>
      <c r="R131"/>
      <c r="S131"/>
    </row>
  </sheetData>
  <sortState ref="P75:P131">
    <sortCondition ref="P75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9"/>
  <sheetViews>
    <sheetView topLeftCell="A23" workbookViewId="0">
      <selection activeCell="I44" sqref="I44"/>
    </sheetView>
  </sheetViews>
  <sheetFormatPr baseColWidth="10" defaultColWidth="8.83203125" defaultRowHeight="16"/>
  <cols>
    <col min="1" max="1" width="13.1640625" style="6" customWidth="1"/>
    <col min="2" max="3" width="8.83203125" style="6"/>
    <col min="4" max="4" width="10.83203125" style="6" customWidth="1"/>
    <col min="5" max="5" width="16.5" style="6" customWidth="1"/>
  </cols>
  <sheetData>
    <row r="1" spans="1:5">
      <c r="A1" s="5" t="s">
        <v>2</v>
      </c>
      <c r="B1" s="5" t="s">
        <v>0</v>
      </c>
      <c r="C1" s="5" t="s">
        <v>3</v>
      </c>
      <c r="D1" s="5" t="s">
        <v>1</v>
      </c>
      <c r="E1" s="5" t="s">
        <v>4</v>
      </c>
    </row>
    <row r="2" spans="1:5">
      <c r="A2" s="8">
        <v>41913</v>
      </c>
      <c r="B2" s="6">
        <v>43.12</v>
      </c>
      <c r="C2" s="6">
        <v>1985.05</v>
      </c>
      <c r="D2" s="9">
        <f>(B2-B3)/B3</f>
        <v>-4.0498442367601258E-2</v>
      </c>
      <c r="E2" s="9">
        <f>(C2-C3)/C3</f>
        <v>6.4696368181149785E-3</v>
      </c>
    </row>
    <row r="3" spans="1:5">
      <c r="A3" s="8">
        <v>41884</v>
      </c>
      <c r="B3" s="6">
        <v>44.94</v>
      </c>
      <c r="C3" s="6">
        <v>1972.29</v>
      </c>
      <c r="D3" s="9">
        <f t="shared" ref="D3:E58" si="0">(B3-B4)/B4</f>
        <v>-6.1011282908483115E-2</v>
      </c>
      <c r="E3" s="9">
        <f t="shared" si="0"/>
        <v>-1.5513859147336702E-2</v>
      </c>
    </row>
    <row r="4" spans="1:5">
      <c r="A4" s="8">
        <v>41852</v>
      </c>
      <c r="B4" s="6">
        <v>47.86</v>
      </c>
      <c r="C4" s="6">
        <v>2003.37</v>
      </c>
      <c r="D4" s="9">
        <f t="shared" si="0"/>
        <v>4.1113769849902122E-2</v>
      </c>
      <c r="E4" s="9">
        <f t="shared" si="0"/>
        <v>3.7655321727690289E-2</v>
      </c>
    </row>
    <row r="5" spans="1:5">
      <c r="A5" s="8">
        <v>41821</v>
      </c>
      <c r="B5" s="6">
        <v>45.97</v>
      </c>
      <c r="C5" s="6">
        <v>1930.67</v>
      </c>
      <c r="D5" s="9">
        <f t="shared" si="0"/>
        <v>-4.4282744282744334E-2</v>
      </c>
      <c r="E5" s="9">
        <f t="shared" si="0"/>
        <v>-1.5079863077291922E-2</v>
      </c>
    </row>
    <row r="6" spans="1:5">
      <c r="A6" s="8">
        <v>41792</v>
      </c>
      <c r="B6" s="6">
        <v>48.1</v>
      </c>
      <c r="C6" s="6">
        <v>1960.23</v>
      </c>
      <c r="D6" s="9">
        <f t="shared" si="0"/>
        <v>0.10119047619047623</v>
      </c>
      <c r="E6" s="9">
        <f t="shared" si="0"/>
        <v>1.9058313448431865E-2</v>
      </c>
    </row>
    <row r="7" spans="1:5">
      <c r="A7" s="8">
        <v>41760</v>
      </c>
      <c r="B7" s="6">
        <v>43.68</v>
      </c>
      <c r="C7" s="6">
        <v>1923.57</v>
      </c>
      <c r="D7" s="9">
        <f t="shared" si="0"/>
        <v>1.2517385257301788E-2</v>
      </c>
      <c r="E7" s="9">
        <f t="shared" si="0"/>
        <v>2.1030282120013743E-2</v>
      </c>
    </row>
    <row r="8" spans="1:5">
      <c r="A8" s="8">
        <v>41730</v>
      </c>
      <c r="B8" s="6">
        <v>43.14</v>
      </c>
      <c r="C8" s="6">
        <v>1883.95</v>
      </c>
      <c r="D8" s="9">
        <f t="shared" si="0"/>
        <v>8.8868101028999665E-3</v>
      </c>
      <c r="E8" s="9">
        <f t="shared" si="0"/>
        <v>6.2007968638175372E-3</v>
      </c>
    </row>
    <row r="9" spans="1:5">
      <c r="A9" s="8">
        <v>41701</v>
      </c>
      <c r="B9" s="6">
        <v>42.76</v>
      </c>
      <c r="C9" s="6">
        <v>1872.34</v>
      </c>
      <c r="D9" s="9">
        <f t="shared" si="0"/>
        <v>-2.5968109339407758E-2</v>
      </c>
      <c r="E9" s="9">
        <f t="shared" si="0"/>
        <v>6.9321573583585854E-3</v>
      </c>
    </row>
    <row r="10" spans="1:5">
      <c r="A10" s="8">
        <v>41673</v>
      </c>
      <c r="B10" s="6">
        <v>43.9</v>
      </c>
      <c r="C10" s="6">
        <v>1859.45</v>
      </c>
      <c r="D10" s="9">
        <f t="shared" si="0"/>
        <v>7.2039072039071936E-2</v>
      </c>
      <c r="E10" s="9">
        <f t="shared" si="0"/>
        <v>4.3117037568930677E-2</v>
      </c>
    </row>
    <row r="11" spans="1:5">
      <c r="A11" s="8">
        <v>41641</v>
      </c>
      <c r="B11" s="6">
        <v>40.950000000000003</v>
      </c>
      <c r="C11" s="6">
        <v>1782.59</v>
      </c>
      <c r="D11" s="9">
        <f t="shared" si="0"/>
        <v>-5.6886227544910149E-2</v>
      </c>
      <c r="E11" s="9">
        <f t="shared" si="0"/>
        <v>-3.5582895107013776E-2</v>
      </c>
    </row>
    <row r="12" spans="1:5">
      <c r="A12" s="8">
        <v>41610</v>
      </c>
      <c r="B12" s="6">
        <v>43.42</v>
      </c>
      <c r="C12" s="6">
        <v>1848.36</v>
      </c>
      <c r="D12" s="9">
        <f t="shared" si="0"/>
        <v>6.3694267515923594E-2</v>
      </c>
      <c r="E12" s="9">
        <f t="shared" si="0"/>
        <v>2.3562833299184276E-2</v>
      </c>
    </row>
    <row r="13" spans="1:5">
      <c r="A13" s="8">
        <v>41579</v>
      </c>
      <c r="B13" s="6">
        <v>40.82</v>
      </c>
      <c r="C13" s="6">
        <v>1805.81</v>
      </c>
      <c r="D13" s="9">
        <f t="shared" si="0"/>
        <v>2.7435187515731273E-2</v>
      </c>
      <c r="E13" s="9">
        <f t="shared" si="0"/>
        <v>2.804946087194142E-2</v>
      </c>
    </row>
    <row r="14" spans="1:5">
      <c r="A14" s="8">
        <v>41548</v>
      </c>
      <c r="B14" s="6">
        <v>39.729999999999997</v>
      </c>
      <c r="C14" s="6">
        <v>1756.54</v>
      </c>
      <c r="D14" s="9">
        <f t="shared" si="0"/>
        <v>0.10514603616133501</v>
      </c>
      <c r="E14" s="9">
        <f t="shared" si="0"/>
        <v>4.4595759864410819E-2</v>
      </c>
    </row>
    <row r="15" spans="1:5">
      <c r="A15" s="8">
        <v>41520</v>
      </c>
      <c r="B15" s="6">
        <v>35.950000000000003</v>
      </c>
      <c r="C15" s="6">
        <v>1681.55</v>
      </c>
      <c r="D15" s="9">
        <f t="shared" si="0"/>
        <v>9.4368340943683446E-2</v>
      </c>
      <c r="E15" s="9">
        <f t="shared" si="0"/>
        <v>2.9749474883188257E-2</v>
      </c>
    </row>
    <row r="16" spans="1:5">
      <c r="A16" s="8">
        <v>41487</v>
      </c>
      <c r="B16" s="6">
        <v>32.85</v>
      </c>
      <c r="C16" s="6">
        <v>1632.97</v>
      </c>
      <c r="D16" s="9">
        <f t="shared" si="0"/>
        <v>5.1536491677336843E-2</v>
      </c>
      <c r="E16" s="9">
        <f t="shared" si="0"/>
        <v>-3.1298013323604608E-2</v>
      </c>
    </row>
    <row r="17" spans="1:9">
      <c r="A17" s="8">
        <v>41456</v>
      </c>
      <c r="B17" s="6">
        <v>31.24</v>
      </c>
      <c r="C17" s="6">
        <v>1685.73</v>
      </c>
      <c r="D17" s="9">
        <f t="shared" si="0"/>
        <v>6.2223733424005383E-2</v>
      </c>
      <c r="E17" s="9">
        <f t="shared" si="0"/>
        <v>4.9462111213487092E-2</v>
      </c>
    </row>
    <row r="18" spans="1:9">
      <c r="A18" s="8">
        <v>41428</v>
      </c>
      <c r="B18" s="6">
        <v>29.41</v>
      </c>
      <c r="C18" s="6">
        <v>1606.28</v>
      </c>
      <c r="D18" s="9">
        <f t="shared" si="0"/>
        <v>-2.4543946932006584E-2</v>
      </c>
      <c r="E18" s="9">
        <f t="shared" si="0"/>
        <v>-1.4999325459607317E-2</v>
      </c>
    </row>
    <row r="19" spans="1:9">
      <c r="A19" s="8">
        <v>41395</v>
      </c>
      <c r="B19" s="6">
        <v>30.15</v>
      </c>
      <c r="C19" s="6">
        <v>1630.74</v>
      </c>
      <c r="D19" s="9">
        <f t="shared" si="0"/>
        <v>9.2391304347825984E-2</v>
      </c>
      <c r="E19" s="9">
        <f t="shared" si="0"/>
        <v>2.0762783477406357E-2</v>
      </c>
    </row>
    <row r="20" spans="1:9">
      <c r="A20" s="8">
        <v>41365</v>
      </c>
      <c r="B20" s="6">
        <v>27.6</v>
      </c>
      <c r="C20" s="6">
        <v>1597.57</v>
      </c>
      <c r="D20" s="9">
        <f t="shared" si="0"/>
        <v>-2.9194512838550766E-2</v>
      </c>
      <c r="E20" s="9">
        <f t="shared" si="0"/>
        <v>1.8085763992887974E-2</v>
      </c>
    </row>
    <row r="21" spans="1:9">
      <c r="A21" s="8">
        <v>41334</v>
      </c>
      <c r="B21" s="6">
        <v>28.43</v>
      </c>
      <c r="C21" s="6">
        <v>1569.19</v>
      </c>
      <c r="D21" s="9">
        <f t="shared" si="0"/>
        <v>7.9756931257121216E-2</v>
      </c>
      <c r="E21" s="9">
        <f t="shared" si="0"/>
        <v>3.5987799403174259E-2</v>
      </c>
    </row>
    <row r="22" spans="1:9">
      <c r="A22" s="8">
        <v>41306</v>
      </c>
      <c r="B22" s="6">
        <v>26.33</v>
      </c>
      <c r="C22" s="6">
        <v>1514.68</v>
      </c>
      <c r="D22" s="9">
        <f t="shared" si="0"/>
        <v>2.5311526479750723E-2</v>
      </c>
      <c r="E22" s="9">
        <f t="shared" si="0"/>
        <v>1.1060603026480141E-2</v>
      </c>
    </row>
    <row r="23" spans="1:9">
      <c r="A23" s="8">
        <v>41276</v>
      </c>
      <c r="B23" s="6">
        <v>25.68</v>
      </c>
      <c r="C23" s="6">
        <v>1498.11</v>
      </c>
      <c r="D23" s="9">
        <f t="shared" si="0"/>
        <v>9.4629156010230128E-2</v>
      </c>
      <c r="E23" s="9">
        <f t="shared" si="0"/>
        <v>5.0428063581991069E-2</v>
      </c>
    </row>
    <row r="24" spans="1:9">
      <c r="A24" s="8">
        <v>41246</v>
      </c>
      <c r="B24" s="6">
        <v>23.46</v>
      </c>
      <c r="C24" s="6">
        <v>1426.19</v>
      </c>
      <c r="D24" s="9">
        <f t="shared" si="0"/>
        <v>4.8725972284309332E-2</v>
      </c>
      <c r="E24" s="9">
        <f t="shared" si="0"/>
        <v>7.0683105254981645E-3</v>
      </c>
    </row>
    <row r="25" spans="1:9">
      <c r="A25" s="8">
        <v>41214</v>
      </c>
      <c r="B25" s="6">
        <v>22.37</v>
      </c>
      <c r="C25" s="6">
        <v>1416.18</v>
      </c>
      <c r="D25" s="9">
        <f t="shared" si="0"/>
        <v>7.548076923076924E-2</v>
      </c>
      <c r="E25" s="9">
        <f t="shared" si="0"/>
        <v>2.8467029231814961E-3</v>
      </c>
    </row>
    <row r="26" spans="1:9">
      <c r="A26" s="8">
        <v>41183</v>
      </c>
      <c r="B26" s="6">
        <v>20.8</v>
      </c>
      <c r="C26" s="6">
        <v>1412.16</v>
      </c>
      <c r="D26" s="9">
        <f t="shared" si="0"/>
        <v>3.2258064516129142E-2</v>
      </c>
      <c r="E26" s="9">
        <f t="shared" si="0"/>
        <v>-1.9789403541407811E-2</v>
      </c>
    </row>
    <row r="27" spans="1:9">
      <c r="A27" s="8">
        <v>41156</v>
      </c>
      <c r="B27" s="6">
        <v>20.149999999999999</v>
      </c>
      <c r="C27" s="6">
        <v>1440.67</v>
      </c>
      <c r="D27" s="9">
        <f t="shared" si="0"/>
        <v>1.2562814070351759E-2</v>
      </c>
      <c r="E27" s="9">
        <f t="shared" si="0"/>
        <v>2.4236090375236493E-2</v>
      </c>
      <c r="H27" t="s">
        <v>5</v>
      </c>
    </row>
    <row r="28" spans="1:9" ht="17" thickBot="1">
      <c r="A28" s="8">
        <v>41122</v>
      </c>
      <c r="B28" s="6">
        <v>19.899999999999999</v>
      </c>
      <c r="C28" s="6">
        <v>1406.58</v>
      </c>
      <c r="D28" s="9">
        <f t="shared" si="0"/>
        <v>6.1899679829242278E-2</v>
      </c>
      <c r="E28" s="9">
        <f t="shared" si="0"/>
        <v>1.9763361656468401E-2</v>
      </c>
    </row>
    <row r="29" spans="1:9">
      <c r="A29" s="8">
        <v>41092</v>
      </c>
      <c r="B29" s="6">
        <v>18.739999999999998</v>
      </c>
      <c r="C29" s="6">
        <v>1379.32</v>
      </c>
      <c r="D29" s="9">
        <f t="shared" si="0"/>
        <v>6.4772727272727093E-2</v>
      </c>
      <c r="E29" s="9">
        <f t="shared" si="0"/>
        <v>1.259763904387139E-2</v>
      </c>
      <c r="H29" s="4" t="s">
        <v>6</v>
      </c>
      <c r="I29" s="4"/>
    </row>
    <row r="30" spans="1:9">
      <c r="A30" s="8">
        <v>41061</v>
      </c>
      <c r="B30" s="6">
        <v>17.600000000000001</v>
      </c>
      <c r="C30" s="6">
        <v>1362.16</v>
      </c>
      <c r="D30" s="9">
        <f t="shared" si="0"/>
        <v>-0.14271797369702871</v>
      </c>
      <c r="E30" s="9">
        <f t="shared" si="0"/>
        <v>3.955492127937249E-2</v>
      </c>
      <c r="H30" s="1" t="s">
        <v>7</v>
      </c>
      <c r="I30" s="1">
        <v>0.50783506501213427</v>
      </c>
    </row>
    <row r="31" spans="1:9">
      <c r="A31" s="8">
        <v>41030</v>
      </c>
      <c r="B31" s="6">
        <v>20.53</v>
      </c>
      <c r="C31" s="6">
        <v>1310.33</v>
      </c>
      <c r="D31" s="9">
        <f t="shared" si="0"/>
        <v>-8.5930543187889563E-2</v>
      </c>
      <c r="E31" s="9">
        <f t="shared" si="0"/>
        <v>-6.2650671359386623E-2</v>
      </c>
      <c r="H31" s="1" t="s">
        <v>8</v>
      </c>
      <c r="I31" s="1">
        <v>0.25789645325587868</v>
      </c>
    </row>
    <row r="32" spans="1:9">
      <c r="A32" s="8">
        <v>41001</v>
      </c>
      <c r="B32" s="6">
        <v>22.46</v>
      </c>
      <c r="C32" s="6">
        <v>1397.91</v>
      </c>
      <c r="D32" s="9">
        <f t="shared" si="0"/>
        <v>-2.0924149956408039E-2</v>
      </c>
      <c r="E32" s="9">
        <f t="shared" si="0"/>
        <v>-7.4974972842871664E-3</v>
      </c>
      <c r="H32" s="1" t="s">
        <v>9</v>
      </c>
      <c r="I32" s="1">
        <v>0.24440366149689466</v>
      </c>
    </row>
    <row r="33" spans="1:16">
      <c r="A33" s="8">
        <v>40969</v>
      </c>
      <c r="B33" s="6">
        <v>22.94</v>
      </c>
      <c r="C33" s="6">
        <v>1408.47</v>
      </c>
      <c r="D33" s="9">
        <f t="shared" si="0"/>
        <v>-8.05611222444889E-2</v>
      </c>
      <c r="E33" s="9">
        <f t="shared" si="0"/>
        <v>3.1332376545017838E-2</v>
      </c>
      <c r="H33" s="1" t="s">
        <v>10</v>
      </c>
      <c r="I33" s="1">
        <v>9.1362767354503244E-2</v>
      </c>
    </row>
    <row r="34" spans="1:16" ht="17" thickBot="1">
      <c r="A34" s="8">
        <v>40940</v>
      </c>
      <c r="B34" s="6">
        <v>24.95</v>
      </c>
      <c r="C34" s="6">
        <v>1365.68</v>
      </c>
      <c r="D34" s="9">
        <f t="shared" si="0"/>
        <v>0.14765409383624661</v>
      </c>
      <c r="E34" s="9">
        <f t="shared" si="0"/>
        <v>4.0589449943234185E-2</v>
      </c>
      <c r="H34" s="2" t="s">
        <v>11</v>
      </c>
      <c r="I34" s="2">
        <v>57</v>
      </c>
    </row>
    <row r="35" spans="1:16">
      <c r="A35" s="8">
        <v>40911</v>
      </c>
      <c r="B35" s="6">
        <v>21.74</v>
      </c>
      <c r="C35" s="6">
        <v>1312.41</v>
      </c>
      <c r="D35" s="9">
        <f t="shared" si="0"/>
        <v>0.12467666839110193</v>
      </c>
      <c r="E35" s="9">
        <f t="shared" si="0"/>
        <v>4.3583015267175715E-2</v>
      </c>
    </row>
    <row r="36" spans="1:16" ht="17" thickBot="1">
      <c r="A36" s="8">
        <v>40878</v>
      </c>
      <c r="B36" s="6">
        <v>19.329999999999998</v>
      </c>
      <c r="C36" s="6">
        <v>1257.5999999999999</v>
      </c>
      <c r="D36" s="9">
        <f t="shared" si="0"/>
        <v>-4.1646008924144932E-2</v>
      </c>
      <c r="E36" s="9">
        <f t="shared" si="0"/>
        <v>8.5327516520176047E-3</v>
      </c>
      <c r="H36" t="s">
        <v>12</v>
      </c>
    </row>
    <row r="37" spans="1:16">
      <c r="A37" s="8">
        <v>40848</v>
      </c>
      <c r="B37" s="6">
        <v>20.170000000000002</v>
      </c>
      <c r="C37" s="6">
        <v>1246.96</v>
      </c>
      <c r="D37" s="9">
        <f t="shared" si="0"/>
        <v>-0.55767543859649116</v>
      </c>
      <c r="E37" s="9">
        <f t="shared" si="0"/>
        <v>-5.0586451767333585E-3</v>
      </c>
      <c r="H37" s="3"/>
      <c r="I37" s="3" t="s">
        <v>17</v>
      </c>
      <c r="J37" s="3" t="s">
        <v>18</v>
      </c>
      <c r="K37" s="3" t="s">
        <v>19</v>
      </c>
      <c r="L37" s="3" t="s">
        <v>20</v>
      </c>
      <c r="M37" s="3" t="s">
        <v>21</v>
      </c>
    </row>
    <row r="38" spans="1:16">
      <c r="A38" s="8">
        <v>40819</v>
      </c>
      <c r="B38" s="6">
        <v>45.6</v>
      </c>
      <c r="C38" s="6">
        <v>1253.3</v>
      </c>
      <c r="D38" s="9">
        <f t="shared" si="0"/>
        <v>8.5714285714285743E-2</v>
      </c>
      <c r="E38" s="9">
        <f t="shared" si="0"/>
        <v>0.10772303830584563</v>
      </c>
      <c r="H38" s="1" t="s">
        <v>13</v>
      </c>
      <c r="I38" s="1">
        <v>1</v>
      </c>
      <c r="J38" s="1">
        <v>0.15954457568461267</v>
      </c>
      <c r="K38" s="1">
        <v>0.15954457568461267</v>
      </c>
      <c r="L38" s="1">
        <v>19.113646594609392</v>
      </c>
      <c r="M38" s="1">
        <v>5.5220004474587865E-5</v>
      </c>
    </row>
    <row r="39" spans="1:16">
      <c r="A39" s="8">
        <v>40787</v>
      </c>
      <c r="B39" s="6">
        <v>42</v>
      </c>
      <c r="C39" s="6">
        <v>1131.42</v>
      </c>
      <c r="D39" s="9">
        <f t="shared" si="0"/>
        <v>-0.11280101394169842</v>
      </c>
      <c r="E39" s="9">
        <f t="shared" si="0"/>
        <v>-7.1762012979021919E-2</v>
      </c>
      <c r="H39" s="1" t="s">
        <v>14</v>
      </c>
      <c r="I39" s="1">
        <v>55</v>
      </c>
      <c r="J39" s="1">
        <v>0.45909353922701956</v>
      </c>
      <c r="K39" s="1">
        <v>8.3471552586730832E-3</v>
      </c>
      <c r="L39" s="1"/>
      <c r="M39" s="1"/>
    </row>
    <row r="40" spans="1:16" ht="17" thickBot="1">
      <c r="A40" s="8">
        <v>40756</v>
      </c>
      <c r="B40" s="6">
        <v>47.34</v>
      </c>
      <c r="C40" s="6">
        <v>1218.8900000000001</v>
      </c>
      <c r="D40" s="9">
        <f t="shared" si="0"/>
        <v>-0.11248593925759279</v>
      </c>
      <c r="E40" s="9">
        <f t="shared" si="0"/>
        <v>-5.679109790447881E-2</v>
      </c>
      <c r="H40" s="2" t="s">
        <v>15</v>
      </c>
      <c r="I40" s="2">
        <v>56</v>
      </c>
      <c r="J40" s="2">
        <v>0.61863811491163223</v>
      </c>
      <c r="K40" s="2"/>
      <c r="L40" s="2"/>
      <c r="M40" s="2"/>
    </row>
    <row r="41" spans="1:16" ht="17" thickBot="1">
      <c r="A41" s="8">
        <v>40725</v>
      </c>
      <c r="B41" s="6">
        <v>53.34</v>
      </c>
      <c r="C41" s="6">
        <v>1292.28</v>
      </c>
      <c r="D41" s="9">
        <f t="shared" si="0"/>
        <v>-9.4858306465297748E-2</v>
      </c>
      <c r="E41" s="9">
        <f t="shared" si="0"/>
        <v>-2.1474436636782262E-2</v>
      </c>
    </row>
    <row r="42" spans="1:16">
      <c r="A42" s="8">
        <v>40695</v>
      </c>
      <c r="B42" s="6">
        <v>58.93</v>
      </c>
      <c r="C42" s="6">
        <v>1320.64</v>
      </c>
      <c r="D42" s="9">
        <f t="shared" si="0"/>
        <v>2.2735161402290913E-2</v>
      </c>
      <c r="E42" s="9">
        <f t="shared" si="0"/>
        <v>-1.8257508177222676E-2</v>
      </c>
      <c r="H42" s="3"/>
      <c r="I42" s="3" t="s">
        <v>22</v>
      </c>
      <c r="J42" s="3" t="s">
        <v>10</v>
      </c>
      <c r="K42" s="3" t="s">
        <v>23</v>
      </c>
      <c r="L42" s="3" t="s">
        <v>24</v>
      </c>
      <c r="M42" s="3" t="s">
        <v>25</v>
      </c>
      <c r="N42" s="3" t="s">
        <v>26</v>
      </c>
      <c r="O42" s="3" t="s">
        <v>27</v>
      </c>
      <c r="P42" s="3" t="s">
        <v>28</v>
      </c>
    </row>
    <row r="43" spans="1:16">
      <c r="A43" s="8">
        <v>40665</v>
      </c>
      <c r="B43" s="6">
        <v>57.62</v>
      </c>
      <c r="C43" s="6">
        <v>1345.2</v>
      </c>
      <c r="D43" s="9">
        <f t="shared" si="0"/>
        <v>-2.9416854127011891E-3</v>
      </c>
      <c r="E43" s="9">
        <f t="shared" si="0"/>
        <v>-1.3500927684601796E-2</v>
      </c>
      <c r="H43" s="1" t="s">
        <v>16</v>
      </c>
      <c r="I43" s="1">
        <v>-1.1039588276266839E-2</v>
      </c>
      <c r="J43" s="1">
        <v>1.2659761447556046E-2</v>
      </c>
      <c r="K43" s="1">
        <v>-0.87202182458169619</v>
      </c>
      <c r="L43" s="1">
        <v>0.38698738364166974</v>
      </c>
      <c r="M43" s="1">
        <v>-3.6410317162926573E-2</v>
      </c>
      <c r="N43" s="1">
        <v>1.4331140610392895E-2</v>
      </c>
      <c r="O43" s="1">
        <v>-3.6410317162926573E-2</v>
      </c>
      <c r="P43" s="1">
        <v>1.4331140610392895E-2</v>
      </c>
    </row>
    <row r="44" spans="1:16" ht="17" thickBot="1">
      <c r="A44" s="8">
        <v>40634</v>
      </c>
      <c r="B44" s="6">
        <v>57.79</v>
      </c>
      <c r="C44" s="6">
        <v>1363.61</v>
      </c>
      <c r="D44" s="9">
        <f t="shared" si="0"/>
        <v>-3.7635303913405464E-2</v>
      </c>
      <c r="E44" s="9">
        <f t="shared" si="0"/>
        <v>2.8495357625034863E-2</v>
      </c>
      <c r="H44" s="2" t="s">
        <v>4</v>
      </c>
      <c r="I44" s="2">
        <v>1.4087862553349295</v>
      </c>
      <c r="J44" s="2">
        <v>0.32223545987947033</v>
      </c>
      <c r="K44" s="2">
        <v>4.3719156664566805</v>
      </c>
      <c r="L44" s="2">
        <v>5.522000447458836E-5</v>
      </c>
      <c r="M44" s="2">
        <v>0.76301196297269824</v>
      </c>
      <c r="N44" s="2">
        <v>2.0545605476971609</v>
      </c>
      <c r="O44" s="2">
        <v>0.76301196297269824</v>
      </c>
      <c r="P44" s="2">
        <v>2.0545605476971609</v>
      </c>
    </row>
    <row r="45" spans="1:16">
      <c r="A45" s="8">
        <v>40603</v>
      </c>
      <c r="B45" s="6">
        <v>60.05</v>
      </c>
      <c r="C45" s="6">
        <v>1325.83</v>
      </c>
      <c r="D45" s="9">
        <f t="shared" si="0"/>
        <v>3.6595891593302218E-2</v>
      </c>
      <c r="E45" s="9">
        <f t="shared" si="0"/>
        <v>-1.047301879115821E-3</v>
      </c>
    </row>
    <row r="46" spans="1:16">
      <c r="A46" s="8">
        <v>40575</v>
      </c>
      <c r="B46" s="6">
        <v>57.93</v>
      </c>
      <c r="C46" s="6">
        <v>1327.22</v>
      </c>
      <c r="D46" s="9">
        <f t="shared" si="0"/>
        <v>-1.6802443991853395E-2</v>
      </c>
      <c r="E46" s="9">
        <f t="shared" si="0"/>
        <v>3.195658258949409E-2</v>
      </c>
    </row>
    <row r="47" spans="1:16">
      <c r="A47" s="8">
        <v>40546</v>
      </c>
      <c r="B47" s="6">
        <v>58.92</v>
      </c>
      <c r="C47" s="6">
        <v>1286.1199999999999</v>
      </c>
      <c r="D47" s="9">
        <f t="shared" si="0"/>
        <v>0.13068508923431207</v>
      </c>
      <c r="E47" s="9">
        <f t="shared" si="0"/>
        <v>2.2645590152984788E-2</v>
      </c>
    </row>
    <row r="48" spans="1:16">
      <c r="A48" s="8">
        <v>40513</v>
      </c>
      <c r="B48" s="6">
        <v>52.11</v>
      </c>
      <c r="C48" s="6">
        <v>1257.6400000000001</v>
      </c>
      <c r="D48" s="9">
        <f t="shared" si="0"/>
        <v>0.13282608695652173</v>
      </c>
      <c r="E48" s="9">
        <f t="shared" si="0"/>
        <v>6.5300072000338952E-2</v>
      </c>
    </row>
    <row r="49" spans="1:5">
      <c r="A49" s="8">
        <v>40483</v>
      </c>
      <c r="B49" s="6">
        <v>46</v>
      </c>
      <c r="C49" s="6">
        <v>1180.55</v>
      </c>
      <c r="D49" s="9">
        <f t="shared" si="0"/>
        <v>-2.5217207035388805E-2</v>
      </c>
      <c r="E49" s="9">
        <f t="shared" si="0"/>
        <v>-2.290282778087687E-3</v>
      </c>
    </row>
    <row r="50" spans="1:5">
      <c r="A50" s="8">
        <v>40452</v>
      </c>
      <c r="B50" s="6">
        <v>47.19</v>
      </c>
      <c r="C50" s="6">
        <v>1183.26</v>
      </c>
      <c r="D50" s="9">
        <f t="shared" si="0"/>
        <v>7.68737988468929E-3</v>
      </c>
      <c r="E50" s="9">
        <f t="shared" si="0"/>
        <v>3.6855941114616146E-2</v>
      </c>
    </row>
    <row r="51" spans="1:5">
      <c r="A51" s="8">
        <v>40422</v>
      </c>
      <c r="B51" s="6">
        <v>46.83</v>
      </c>
      <c r="C51" s="6">
        <v>1141.2</v>
      </c>
      <c r="D51" s="9">
        <f t="shared" si="0"/>
        <v>0.10188235294117642</v>
      </c>
      <c r="E51" s="9">
        <f t="shared" si="0"/>
        <v>8.7551104037814728E-2</v>
      </c>
    </row>
    <row r="52" spans="1:5">
      <c r="A52" s="8">
        <v>40392</v>
      </c>
      <c r="B52" s="6">
        <v>42.5</v>
      </c>
      <c r="C52" s="6">
        <v>1049.33</v>
      </c>
      <c r="D52" s="9">
        <f t="shared" si="0"/>
        <v>-9.8047538200339512E-2</v>
      </c>
      <c r="E52" s="9">
        <f t="shared" si="0"/>
        <v>-4.7449164851125623E-2</v>
      </c>
    </row>
    <row r="53" spans="1:5">
      <c r="A53" s="8">
        <v>40360</v>
      </c>
      <c r="B53" s="6">
        <v>47.12</v>
      </c>
      <c r="C53" s="6">
        <v>1101.5999999999999</v>
      </c>
      <c r="D53" s="9">
        <f t="shared" si="0"/>
        <v>4.8975957257346298E-2</v>
      </c>
      <c r="E53" s="9">
        <f t="shared" si="0"/>
        <v>6.8777832756061225E-2</v>
      </c>
    </row>
    <row r="54" spans="1:5">
      <c r="A54" s="8">
        <v>40330</v>
      </c>
      <c r="B54" s="6">
        <v>44.92</v>
      </c>
      <c r="C54" s="6">
        <v>1030.71</v>
      </c>
      <c r="D54" s="9">
        <f t="shared" si="0"/>
        <v>-6.9594034797017382E-2</v>
      </c>
      <c r="E54" s="9">
        <f t="shared" si="0"/>
        <v>-5.3882376699314345E-2</v>
      </c>
    </row>
    <row r="55" spans="1:5">
      <c r="A55" s="8">
        <v>40301</v>
      </c>
      <c r="B55" s="6">
        <v>48.28</v>
      </c>
      <c r="C55" s="6">
        <v>1089.4100000000001</v>
      </c>
      <c r="D55" s="9">
        <f t="shared" si="0"/>
        <v>-0.13118589166816627</v>
      </c>
      <c r="E55" s="9">
        <f t="shared" si="0"/>
        <v>-8.1975916203894841E-2</v>
      </c>
    </row>
    <row r="56" spans="1:5">
      <c r="A56" s="8">
        <v>40269</v>
      </c>
      <c r="B56" s="6">
        <v>55.57</v>
      </c>
      <c r="C56" s="6">
        <v>1186.69</v>
      </c>
      <c r="D56" s="9">
        <f t="shared" si="0"/>
        <v>3.6560343219548611E-2</v>
      </c>
      <c r="E56" s="9">
        <f t="shared" si="0"/>
        <v>1.475932719359003E-2</v>
      </c>
    </row>
    <row r="57" spans="1:5">
      <c r="A57" s="8">
        <v>40238</v>
      </c>
      <c r="B57" s="6">
        <v>53.61</v>
      </c>
      <c r="C57" s="6">
        <v>1169.43</v>
      </c>
      <c r="D57" s="9">
        <f t="shared" si="0"/>
        <v>4.6457154011321541E-2</v>
      </c>
      <c r="E57" s="9">
        <f t="shared" si="0"/>
        <v>5.8796367554255859E-2</v>
      </c>
    </row>
    <row r="58" spans="1:5">
      <c r="A58" s="8">
        <v>40210</v>
      </c>
      <c r="B58" s="6">
        <v>51.23</v>
      </c>
      <c r="C58" s="6">
        <v>1104.49</v>
      </c>
      <c r="D58" s="9">
        <f t="shared" si="0"/>
        <v>6.0442972469467907E-2</v>
      </c>
      <c r="E58" s="9">
        <f t="shared" si="0"/>
        <v>2.8513693463827205E-2</v>
      </c>
    </row>
    <row r="59" spans="1:5">
      <c r="A59" s="8">
        <v>40182</v>
      </c>
      <c r="B59" s="6">
        <v>48.31</v>
      </c>
      <c r="C59" s="6">
        <v>1073.8699999999999</v>
      </c>
      <c r="D59" s="9"/>
      <c r="E59" s="9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2016-10-24T15:34:55Z</dcterms:created>
  <dcterms:modified xsi:type="dcterms:W3CDTF">2019-09-28T09:53:58Z</dcterms:modified>
</cp:coreProperties>
</file>