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xr:revisionPtr revIDLastSave="0" documentId="8_{B2EF5212-BFCA-4E6B-9B55-E04C0E6B67A3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alesData" sheetId="1" r:id="rId1"/>
    <sheet name="BranchInfo" sheetId="2" r:id="rId2"/>
    <sheet name="ProductCatalog" sheetId="3" r:id="rId3"/>
    <sheet name="Summary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Zq3Kh/80p3dADnf7n4joTFoPbGpcFTGHqTJwuT/gjC4="/>
    </ext>
  </extLst>
</workbook>
</file>

<file path=xl/calcChain.xml><?xml version="1.0" encoding="utf-8"?>
<calcChain xmlns="http://schemas.openxmlformats.org/spreadsheetml/2006/main">
  <c r="C3" i="4" l="1"/>
  <c r="C4" i="4"/>
  <c r="C2" i="4"/>
  <c r="B3" i="4"/>
  <c r="B4" i="4"/>
  <c r="B2" i="4"/>
  <c r="I4" i="1"/>
  <c r="I5" i="1"/>
  <c r="I6" i="1"/>
  <c r="I7" i="1"/>
  <c r="I3" i="1"/>
  <c r="E3" i="2"/>
  <c r="E4" i="2"/>
  <c r="E2" i="2"/>
  <c r="F3" i="3"/>
  <c r="F4" i="3"/>
  <c r="F5" i="3"/>
  <c r="F2" i="3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<sst xmlns="http://schemas.openxmlformats.org/spreadsheetml/2006/main" count="74" uniqueCount="55">
  <si>
    <t>Discount:</t>
  </si>
  <si>
    <t>Sale_ID</t>
  </si>
  <si>
    <t>Branch_ID</t>
  </si>
  <si>
    <t>Product_ID</t>
  </si>
  <si>
    <t>Date</t>
  </si>
  <si>
    <t>Quantity</t>
  </si>
  <si>
    <t>Unit_Price</t>
  </si>
  <si>
    <t>Final_Amount</t>
  </si>
  <si>
    <t>profit</t>
  </si>
  <si>
    <t xml:space="preserve">Standard Date
</t>
  </si>
  <si>
    <t>S101</t>
  </si>
  <si>
    <t>B01</t>
  </si>
  <si>
    <t>P10</t>
  </si>
  <si>
    <t>03-02-2024</t>
  </si>
  <si>
    <t>S102</t>
  </si>
  <si>
    <t>P12</t>
  </si>
  <si>
    <t>2024/02/05</t>
  </si>
  <si>
    <t>S103</t>
  </si>
  <si>
    <t>B02</t>
  </si>
  <si>
    <t>05-02-2024</t>
  </si>
  <si>
    <t>S104</t>
  </si>
  <si>
    <t>B03</t>
  </si>
  <si>
    <t>P11</t>
  </si>
  <si>
    <t>06/02/2024</t>
  </si>
  <si>
    <t>S105</t>
  </si>
  <si>
    <t>P13</t>
  </si>
  <si>
    <t>07-02-2024</t>
  </si>
  <si>
    <t>Branch_Name</t>
  </si>
  <si>
    <t>Region</t>
  </si>
  <si>
    <t>Manager</t>
  </si>
  <si>
    <t>Manager_copy</t>
  </si>
  <si>
    <t xml:space="preserve">Manager Initials
</t>
  </si>
  <si>
    <t>Central</t>
  </si>
  <si>
    <t>East</t>
  </si>
  <si>
    <t>Priya Sharma</t>
  </si>
  <si>
    <t>PS</t>
  </si>
  <si>
    <t>South Wing</t>
  </si>
  <si>
    <t>South</t>
  </si>
  <si>
    <t>MX</t>
  </si>
  <si>
    <t>North Hub</t>
  </si>
  <si>
    <t>North</t>
  </si>
  <si>
    <t>Rahul Mehta</t>
  </si>
  <si>
    <t>RM</t>
  </si>
  <si>
    <t>Product_Name</t>
  </si>
  <si>
    <t>Category</t>
  </si>
  <si>
    <t>Cost_Price</t>
  </si>
  <si>
    <t>Selling_Price</t>
  </si>
  <si>
    <t xml:space="preserve">Clean_Product_Name
</t>
  </si>
  <si>
    <t xml:space="preserve">  iphone 13 pro  </t>
  </si>
  <si>
    <t>Mobile</t>
  </si>
  <si>
    <t>OnePlus Nord</t>
  </si>
  <si>
    <t>Samsung Galaxy s</t>
  </si>
  <si>
    <t xml:space="preserve">Redmi Note 11 </t>
  </si>
  <si>
    <t>Total_Sales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</si>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</sst>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/>
    <xf numFmtId="9" fontId="1" fillId="2" borderId="1" xfId="0" applyNumberFormat="1" applyFont="1" applyFill="1" applyBorder="1"/>
    <xf numFmtId="0" fontId="2" fillId="0" borderId="0" xfId="0" applyFont="1"/>
    <xf numFmtId="0" fontId="0" fillId="3" borderId="0" xfId="0" applyFont="1" applyFill="1" applyAlignment="1"/>
    <xf numFmtId="0" fontId="1" fillId="3" borderId="2" xfId="0" applyFont="1" applyFill="1" applyBorder="1" applyAlignment="1">
      <alignment horizontal="center" vertical="top"/>
    </xf>
    <xf numFmtId="0" fontId="0" fillId="3" borderId="0" xfId="0" applyFont="1" applyFill="1" applyAlignment="1">
      <alignment horizontal="center"/>
    </xf>
    <xf numFmtId="0" fontId="1" fillId="3" borderId="2" xfId="0" applyFont="1" applyFill="1" applyBorder="1" applyAlignment="1">
      <alignment vertical="top"/>
    </xf>
    <xf numFmtId="0" fontId="1" fillId="3" borderId="2" xfId="0" applyFont="1" applyFill="1" applyBorder="1" applyAlignment="1">
      <alignment horizontal="right" vertical="top"/>
    </xf>
    <xf numFmtId="0" fontId="1" fillId="3" borderId="3" xfId="0" applyFont="1" applyFill="1" applyBorder="1" applyAlignment="1">
      <alignment horizontal="right" vertical="top"/>
    </xf>
    <xf numFmtId="0" fontId="1" fillId="3" borderId="3" xfId="0" applyFont="1" applyFill="1" applyBorder="1" applyAlignment="1">
      <alignment vertical="top" wrapText="1"/>
    </xf>
    <xf numFmtId="0" fontId="0" fillId="3" borderId="0" xfId="0" applyFont="1" applyFill="1" applyAlignment="1">
      <alignment wrapText="1"/>
    </xf>
    <xf numFmtId="0" fontId="0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M11" sqref="M11"/>
    </sheetView>
  </sheetViews>
  <sheetFormatPr defaultColWidth="14.42578125" defaultRowHeight="15" customHeight="1"/>
  <cols>
    <col min="1" max="1" width="7.28515625" bestFit="1" customWidth="1"/>
    <col min="2" max="2" width="9.85546875" bestFit="1" customWidth="1"/>
    <col min="3" max="3" width="10.5703125" bestFit="1" customWidth="1"/>
    <col min="4" max="4" width="11.140625" bestFit="1" customWidth="1"/>
    <col min="5" max="5" width="8.42578125" bestFit="1" customWidth="1"/>
    <col min="6" max="6" width="10" bestFit="1" customWidth="1"/>
    <col min="7" max="7" width="13.140625" bestFit="1" customWidth="1"/>
    <col min="8" max="8" width="5.7109375" bestFit="1" customWidth="1"/>
    <col min="9" max="9" width="24.85546875" bestFit="1" customWidth="1"/>
    <col min="10" max="26" width="8.7109375" customWidth="1"/>
  </cols>
  <sheetData>
    <row r="1" spans="1:10" ht="14.25" customHeight="1">
      <c r="A1" s="1"/>
      <c r="B1" s="1"/>
      <c r="C1" s="1"/>
      <c r="D1" s="1"/>
      <c r="E1" s="1"/>
      <c r="F1" s="1" t="s">
        <v>0</v>
      </c>
      <c r="G1" s="2">
        <v>0.05</v>
      </c>
    </row>
    <row r="2" spans="1:10" s="6" customFormat="1" ht="14.2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J2" s="12" t="s">
        <v>9</v>
      </c>
    </row>
    <row r="3" spans="1:10" ht="14.25" customHeight="1">
      <c r="A3" s="3" t="s">
        <v>10</v>
      </c>
      <c r="B3" s="3" t="s">
        <v>11</v>
      </c>
      <c r="C3" s="3" t="s">
        <v>12</v>
      </c>
      <c r="D3" s="3" t="s">
        <v>13</v>
      </c>
      <c r="E3" s="3">
        <v>3</v>
      </c>
      <c r="F3" s="3">
        <v>500</v>
      </c>
      <c r="G3">
        <f>E3 * F3 * (1 - 0.05)</f>
        <v>1425</v>
      </c>
      <c r="H3">
        <f>F3 - (E3 * INDEX(ProductCatalog!D:D, MATCH(C3, ProductCatalog!A:A, 0)))</f>
        <v>-700</v>
      </c>
      <c r="I3" t="str">
        <f>TEXT(DATEVALUE(D3), "dddd, mmmm dd, yyyy")</f>
        <v>Saturday, March 02, 2024</v>
      </c>
    </row>
    <row r="4" spans="1:10" ht="14.25" customHeight="1">
      <c r="A4" s="3" t="s">
        <v>14</v>
      </c>
      <c r="B4" s="3" t="s">
        <v>11</v>
      </c>
      <c r="C4" s="3" t="s">
        <v>15</v>
      </c>
      <c r="D4" s="3" t="s">
        <v>16</v>
      </c>
      <c r="E4" s="3">
        <v>2</v>
      </c>
      <c r="F4" s="3">
        <v>800</v>
      </c>
      <c r="G4">
        <f t="shared" ref="G4:G7" si="0">E4 * F4 * (1 - 0.05)</f>
        <v>1520</v>
      </c>
      <c r="H4">
        <f>F4 - (E4 * INDEX(ProductCatalog!D:D, MATCH(C4, ProductCatalog!A:A, 0)))</f>
        <v>-400</v>
      </c>
      <c r="I4" t="str">
        <f t="shared" ref="I4:I7" si="1">TEXT(DATEVALUE(D4), "dddd, mmmm dd, yyyy")</f>
        <v>Monday, February 05, 2024</v>
      </c>
    </row>
    <row r="5" spans="1:10" ht="14.25" customHeight="1">
      <c r="A5" s="3" t="s">
        <v>17</v>
      </c>
      <c r="B5" s="3" t="s">
        <v>18</v>
      </c>
      <c r="C5" s="3" t="s">
        <v>12</v>
      </c>
      <c r="D5" s="3" t="s">
        <v>19</v>
      </c>
      <c r="E5" s="3">
        <v>1</v>
      </c>
      <c r="F5" s="3">
        <v>500</v>
      </c>
      <c r="G5">
        <f t="shared" si="0"/>
        <v>475</v>
      </c>
      <c r="H5">
        <f>F5 - (E5 * INDEX(ProductCatalog!D:D, MATCH(C5, ProductCatalog!A:A, 0)))</f>
        <v>100</v>
      </c>
      <c r="I5" t="str">
        <f t="shared" si="1"/>
        <v>Thursday, May 02, 2024</v>
      </c>
    </row>
    <row r="6" spans="1:10" ht="14.25" customHeight="1">
      <c r="A6" s="3" t="s">
        <v>20</v>
      </c>
      <c r="B6" s="3" t="s">
        <v>21</v>
      </c>
      <c r="C6" s="3" t="s">
        <v>22</v>
      </c>
      <c r="D6" s="3" t="s">
        <v>23</v>
      </c>
      <c r="E6" s="3">
        <v>5</v>
      </c>
      <c r="F6" s="3">
        <v>650</v>
      </c>
      <c r="G6">
        <f t="shared" si="0"/>
        <v>3087.5</v>
      </c>
      <c r="H6">
        <f>F6 - (E6 * INDEX(ProductCatalog!D:D, MATCH(C6, ProductCatalog!A:A, 0)))</f>
        <v>-2100</v>
      </c>
      <c r="I6" t="str">
        <f t="shared" si="1"/>
        <v>Sunday, June 02, 2024</v>
      </c>
    </row>
    <row r="7" spans="1:10" ht="14.25" customHeight="1">
      <c r="A7" s="3" t="s">
        <v>24</v>
      </c>
      <c r="B7" s="3" t="s">
        <v>11</v>
      </c>
      <c r="C7" s="3" t="s">
        <v>25</v>
      </c>
      <c r="D7" s="3" t="s">
        <v>26</v>
      </c>
      <c r="E7" s="3">
        <v>4</v>
      </c>
      <c r="F7" s="3">
        <v>450</v>
      </c>
      <c r="G7">
        <f t="shared" si="0"/>
        <v>1710</v>
      </c>
      <c r="H7">
        <f>F7 - (E7 * INDEX(ProductCatalog!D:D, MATCH(C7, ProductCatalog!A:A, 0)))</f>
        <v>-950</v>
      </c>
      <c r="I7" t="str">
        <f t="shared" si="1"/>
        <v>Tuesday, July 02, 2024</v>
      </c>
    </row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selection activeCell="I7" sqref="I7"/>
    </sheetView>
  </sheetViews>
  <sheetFormatPr defaultColWidth="14.42578125" defaultRowHeight="15" customHeight="1"/>
  <cols>
    <col min="1" max="1" width="9.85546875" bestFit="1" customWidth="1"/>
    <col min="2" max="2" width="13.140625" bestFit="1" customWidth="1"/>
    <col min="3" max="3" width="6.85546875" bestFit="1" customWidth="1"/>
    <col min="4" max="4" width="12.28515625" bestFit="1" customWidth="1"/>
    <col min="5" max="26" width="8.7109375" customWidth="1"/>
  </cols>
  <sheetData>
    <row r="1" spans="1:6" s="4" customFormat="1" ht="14.25" customHeight="1">
      <c r="A1" s="8" t="s">
        <v>2</v>
      </c>
      <c r="B1" s="8" t="s">
        <v>27</v>
      </c>
      <c r="C1" s="8" t="s">
        <v>28</v>
      </c>
      <c r="D1" s="9" t="s">
        <v>29</v>
      </c>
      <c r="E1" s="11" t="s">
        <v>30</v>
      </c>
      <c r="F1" s="11" t="s">
        <v>31</v>
      </c>
    </row>
    <row r="2" spans="1:6" ht="14.25" customHeight="1">
      <c r="A2" s="3" t="s">
        <v>11</v>
      </c>
      <c r="B2" s="3" t="s">
        <v>32</v>
      </c>
      <c r="C2" s="3" t="s">
        <v>33</v>
      </c>
      <c r="D2" s="3" t="s">
        <v>34</v>
      </c>
      <c r="E2" t="str">
        <f>IF(D2="", "Mr X", D2)</f>
        <v>Priya Sharma</v>
      </c>
      <c r="F2" t="s">
        <v>35</v>
      </c>
    </row>
    <row r="3" spans="1:6" ht="14.25" customHeight="1">
      <c r="A3" s="3" t="s">
        <v>18</v>
      </c>
      <c r="B3" s="3" t="s">
        <v>36</v>
      </c>
      <c r="C3" s="3" t="s">
        <v>37</v>
      </c>
      <c r="E3" t="str">
        <f t="shared" ref="E3:E4" si="0">IF(D3="", "Mr X", D3)</f>
        <v>Mr X</v>
      </c>
      <c r="F3" t="s">
        <v>38</v>
      </c>
    </row>
    <row r="4" spans="1:6" ht="14.25" customHeight="1">
      <c r="A4" s="3" t="s">
        <v>21</v>
      </c>
      <c r="B4" s="3" t="s">
        <v>39</v>
      </c>
      <c r="C4" s="3" t="s">
        <v>40</v>
      </c>
      <c r="D4" s="3" t="s">
        <v>41</v>
      </c>
      <c r="E4" t="str">
        <f t="shared" si="0"/>
        <v>Rahul Mehta</v>
      </c>
      <c r="F4" t="s">
        <v>42</v>
      </c>
    </row>
    <row r="5" spans="1:6" ht="14.25" customHeight="1"/>
    <row r="6" spans="1:6" ht="14.25" customHeight="1"/>
    <row r="7" spans="1:6" ht="14.25" customHeight="1"/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customFormat="1" ht="14.25" customHeight="1"/>
    <row r="18" customFormat="1" ht="14.25" customHeight="1"/>
    <row r="19" customFormat="1" ht="14.25" customHeight="1"/>
    <row r="20" customFormat="1" ht="14.25" customHeight="1"/>
    <row r="21" customFormat="1" ht="14.25" customHeight="1"/>
    <row r="22" customFormat="1" ht="14.25" customHeight="1"/>
    <row r="23" customFormat="1" ht="14.25" customHeight="1"/>
    <row r="24" customFormat="1" ht="14.25" customHeight="1"/>
    <row r="25" customFormat="1" ht="14.25" customHeight="1"/>
    <row r="26" customFormat="1" ht="14.25" customHeight="1"/>
    <row r="27" customFormat="1" ht="14.25" customHeight="1"/>
    <row r="28" customFormat="1" ht="14.25" customHeight="1"/>
    <row r="29" customFormat="1" ht="14.25" customHeight="1"/>
    <row r="30" customFormat="1" ht="14.25" customHeight="1"/>
    <row r="31" customFormat="1" ht="14.25" customHeight="1"/>
    <row r="32" customFormat="1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G3" sqref="G3"/>
    </sheetView>
  </sheetViews>
  <sheetFormatPr defaultColWidth="14.42578125" defaultRowHeight="15" customHeight="1"/>
  <cols>
    <col min="1" max="1" width="10.5703125" bestFit="1" customWidth="1"/>
    <col min="2" max="2" width="16.28515625" bestFit="1" customWidth="1"/>
    <col min="3" max="3" width="8.7109375" bestFit="1" customWidth="1"/>
    <col min="4" max="4" width="10" bestFit="1" customWidth="1"/>
    <col min="5" max="5" width="11.85546875" bestFit="1" customWidth="1"/>
    <col min="6" max="6" width="18.42578125" customWidth="1"/>
    <col min="7" max="26" width="8.7109375" customWidth="1"/>
  </cols>
  <sheetData>
    <row r="1" spans="1:6" s="4" customFormat="1" ht="14.25" customHeight="1">
      <c r="A1" s="7" t="s">
        <v>3</v>
      </c>
      <c r="B1" s="7" t="s">
        <v>43</v>
      </c>
      <c r="C1" s="7" t="s">
        <v>44</v>
      </c>
      <c r="D1" s="7" t="s">
        <v>45</v>
      </c>
      <c r="E1" s="7" t="s">
        <v>46</v>
      </c>
      <c r="F1" s="10" t="s">
        <v>47</v>
      </c>
    </row>
    <row r="2" spans="1:6" ht="14.25" customHeight="1">
      <c r="A2" s="3" t="s">
        <v>12</v>
      </c>
      <c r="B2" s="3" t="s">
        <v>48</v>
      </c>
      <c r="C2" s="3" t="s">
        <v>49</v>
      </c>
      <c r="D2" s="3">
        <v>400</v>
      </c>
      <c r="E2" s="3">
        <v>500</v>
      </c>
      <c r="F2" t="str">
        <f>PROPER(TRIM(B2))</f>
        <v>Iphone 13 Pro</v>
      </c>
    </row>
    <row r="3" spans="1:6" ht="14.25" customHeight="1">
      <c r="A3" s="3" t="s">
        <v>22</v>
      </c>
      <c r="B3" s="3" t="s">
        <v>50</v>
      </c>
      <c r="C3" s="3" t="s">
        <v>49</v>
      </c>
      <c r="D3" s="3">
        <v>550</v>
      </c>
      <c r="E3" s="3">
        <v>650</v>
      </c>
      <c r="F3" t="str">
        <f t="shared" ref="F3:F5" si="0">PROPER(TRIM(B3))</f>
        <v>Oneplus Nord</v>
      </c>
    </row>
    <row r="4" spans="1:6" ht="14.25" customHeight="1">
      <c r="A4" s="3" t="s">
        <v>15</v>
      </c>
      <c r="B4" s="3" t="s">
        <v>51</v>
      </c>
      <c r="C4" s="3" t="s">
        <v>49</v>
      </c>
      <c r="D4" s="3">
        <v>600</v>
      </c>
      <c r="E4" s="3">
        <v>800</v>
      </c>
      <c r="F4" t="str">
        <f t="shared" si="0"/>
        <v>Samsung Galaxy S</v>
      </c>
    </row>
    <row r="5" spans="1:6" ht="14.25" customHeight="1">
      <c r="A5" s="3" t="s">
        <v>25</v>
      </c>
      <c r="B5" s="3" t="s">
        <v>52</v>
      </c>
      <c r="C5" s="3" t="s">
        <v>49</v>
      </c>
      <c r="D5" s="3">
        <v>350</v>
      </c>
      <c r="E5" s="3">
        <v>450</v>
      </c>
      <c r="F5" t="str">
        <f t="shared" si="0"/>
        <v>Redmi Note 11</v>
      </c>
    </row>
    <row r="6" spans="1:6" ht="14.25" customHeight="1"/>
    <row r="7" spans="1:6" ht="14.25" customHeight="1"/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F0A8-DCD3-4C51-AD62-053ADC58751B}">
  <dimension ref="A1:C4"/>
  <sheetViews>
    <sheetView workbookViewId="0">
      <selection activeCell="S7" sqref="S7"/>
    </sheetView>
  </sheetViews>
  <sheetFormatPr defaultRowHeight="15"/>
  <cols>
    <col min="1" max="1" width="9.85546875" bestFit="1" customWidth="1"/>
    <col min="3" max="3" width="11.140625" bestFit="1" customWidth="1"/>
  </cols>
  <sheetData>
    <row r="1" spans="1:3" ht="30.75">
      <c r="A1" t="s">
        <v>2</v>
      </c>
      <c r="B1" s="13" t="s">
        <v>53</v>
      </c>
      <c r="C1" t="s">
        <v>54</v>
      </c>
    </row>
    <row r="2" spans="1:3">
      <c r="A2" t="s">
        <v>11</v>
      </c>
      <c r="B2">
        <f>SUMIFS(SalesData!F:F, SalesData!B:B, A2)</f>
        <v>1750</v>
      </c>
      <c r="C2">
        <f>SUMIFS(SalesData!G:G, SalesData!B:B, A2)</f>
        <v>4655</v>
      </c>
    </row>
    <row r="3" spans="1:3">
      <c r="A3" t="s">
        <v>18</v>
      </c>
      <c r="B3">
        <f>SUMIFS(SalesData!F:F, SalesData!B:B, A3)</f>
        <v>500</v>
      </c>
      <c r="C3">
        <f>SUMIFS(SalesData!G:G, SalesData!B:B, A3)</f>
        <v>475</v>
      </c>
    </row>
    <row r="4" spans="1:3">
      <c r="A4" t="s">
        <v>21</v>
      </c>
      <c r="B4">
        <f>SUMIFS(SalesData!F:F, SalesData!B:B, A4)</f>
        <v>650</v>
      </c>
      <c r="C4">
        <f>SUMIFS(SalesData!G:G, SalesData!B:B, A4)</f>
        <v>3087.5</v>
      </c>
    </row>
  </sheetData>
  <conditionalFormatting sqref="C2">
    <cfRule type="notContainsBlanks" dxfId="1" priority="2">
      <formula>LEN(TRIM(C2))&gt;0</formula>
    </cfRule>
  </conditionalFormatting>
  <conditionalFormatting sqref="C4">
    <cfRule type="notContainsBlanks" dxfId="0" priority="1">
      <formula>LEN(TRIM(C4))&gt;0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Anshuman Gupta</dc:creator>
  <cp:keywords/>
  <dc:description/>
  <cp:lastModifiedBy/>
  <cp:revision/>
  <dcterms:created xsi:type="dcterms:W3CDTF">2025-06-10T17:11:13Z</dcterms:created>
  <dcterms:modified xsi:type="dcterms:W3CDTF">2025-06-18T18:27:23Z</dcterms:modified>
  <cp:category/>
  <cp:contentStatus/>
</cp:coreProperties>
</file>