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203"/>
  <workbookPr showInkAnnotation="0" autoCompressPictures="0"/>
  <bookViews>
    <workbookView xWindow="2780" yWindow="0" windowWidth="22760" windowHeight="16140" tabRatio="629" activeTab="7"/>
  </bookViews>
  <sheets>
    <sheet name="Sheet1" sheetId="1" r:id="rId1"/>
    <sheet name="total dataset" sheetId="2" r:id="rId2"/>
    <sheet name="Sheet3" sheetId="3" r:id="rId3"/>
    <sheet name="EQUITYCHALLENGE" sheetId="4" r:id="rId4"/>
    <sheet name="Sheet5" sheetId="5" r:id="rId5"/>
    <sheet name="mtebi pre" sheetId="6" r:id="rId6"/>
    <sheet name="Sheet2" sheetId="7" r:id="rId7"/>
    <sheet name="misconception" sheetId="8" r:id="rId8"/>
  </sheets>
  <calcPr calcId="140000" refMode="R1C1" concurrentCalc="0"/>
  <extLst>
    <ext xmlns:mx="http://schemas.microsoft.com/office/mac/excel/2008/main" uri="{7523E5D3-25F3-A5E0-1632-64F254C22452}">
      <mx:ArchID Flags="2"/>
    </ext>
  </extLst>
</workbook>
</file>

<file path=xl/calcChain.xml><?xml version="1.0" encoding="utf-8"?>
<calcChain xmlns="http://schemas.openxmlformats.org/spreadsheetml/2006/main">
  <c r="T3" i="2" l="1"/>
  <c r="T4" i="2"/>
  <c r="T5" i="2"/>
  <c r="T6" i="2"/>
  <c r="T7" i="2"/>
  <c r="T8" i="2"/>
  <c r="T9" i="2"/>
  <c r="T10" i="2"/>
  <c r="T11" i="2"/>
  <c r="T12" i="2"/>
  <c r="T13" i="2"/>
  <c r="T14" i="2"/>
  <c r="T15" i="2"/>
  <c r="T16" i="2"/>
  <c r="T17" i="2"/>
  <c r="T18" i="2"/>
  <c r="T19" i="2"/>
  <c r="T20" i="2"/>
  <c r="T21" i="2"/>
  <c r="T22" i="2"/>
  <c r="T23" i="2"/>
  <c r="T24" i="2"/>
  <c r="T25" i="2"/>
  <c r="T26" i="2"/>
  <c r="T27" i="2"/>
  <c r="T28" i="2"/>
  <c r="T29" i="2"/>
  <c r="T30" i="2"/>
  <c r="T2" i="2"/>
  <c r="S30" i="2"/>
  <c r="S29" i="2"/>
  <c r="S28" i="2"/>
  <c r="S27" i="2"/>
  <c r="S26" i="2"/>
  <c r="S25" i="2"/>
  <c r="S24" i="2"/>
  <c r="S22" i="2"/>
  <c r="S21" i="2"/>
  <c r="S20" i="2"/>
  <c r="S19" i="2"/>
  <c r="S18" i="2"/>
  <c r="S17" i="2"/>
  <c r="S16" i="2"/>
  <c r="S15" i="2"/>
  <c r="S14" i="2"/>
  <c r="S13" i="2"/>
  <c r="S12" i="2"/>
  <c r="S11" i="2"/>
  <c r="S10" i="2"/>
  <c r="S9" i="2"/>
  <c r="S8" i="2"/>
  <c r="S7" i="2"/>
  <c r="S6" i="2"/>
  <c r="S5" i="2"/>
  <c r="S4" i="2"/>
  <c r="S3" i="2"/>
  <c r="S2" i="2"/>
  <c r="R29" i="7"/>
  <c r="R28" i="7"/>
  <c r="R27" i="7"/>
  <c r="R26" i="7"/>
  <c r="R25" i="7"/>
  <c r="R24" i="7"/>
  <c r="R23" i="7"/>
  <c r="R21" i="7"/>
  <c r="R20" i="7"/>
  <c r="R19" i="7"/>
  <c r="R18" i="7"/>
  <c r="R17" i="7"/>
  <c r="R16" i="7"/>
  <c r="R15" i="7"/>
  <c r="R14" i="7"/>
  <c r="R13" i="7"/>
  <c r="R12" i="7"/>
  <c r="R11" i="7"/>
  <c r="R10" i="7"/>
  <c r="R9" i="7"/>
  <c r="R8" i="7"/>
  <c r="R7" i="7"/>
  <c r="R6" i="7"/>
  <c r="R5" i="7"/>
  <c r="R4" i="7"/>
  <c r="R3" i="7"/>
  <c r="R2" i="7"/>
  <c r="R1" i="7"/>
  <c r="G3" i="4"/>
  <c r="G4" i="4"/>
  <c r="G5" i="4"/>
  <c r="G6" i="4"/>
  <c r="G7" i="4"/>
  <c r="G8" i="4"/>
  <c r="G10" i="4"/>
  <c r="G11" i="4"/>
  <c r="G12" i="4"/>
  <c r="G13" i="4"/>
  <c r="G14" i="4"/>
  <c r="G15" i="4"/>
  <c r="G16" i="4"/>
  <c r="G17" i="4"/>
  <c r="G18" i="4"/>
  <c r="G19" i="4"/>
  <c r="G20" i="4"/>
  <c r="G21" i="4"/>
  <c r="G22" i="4"/>
  <c r="G23" i="4"/>
  <c r="G24" i="4"/>
  <c r="G25" i="4"/>
  <c r="G26" i="4"/>
  <c r="G27" i="4"/>
  <c r="G28" i="4"/>
  <c r="G29" i="4"/>
  <c r="G30" i="4"/>
  <c r="G31" i="4"/>
  <c r="G2" i="4"/>
  <c r="BL30" i="2"/>
  <c r="BL29" i="2"/>
  <c r="BL28" i="2"/>
  <c r="BL27" i="2"/>
  <c r="BL26" i="2"/>
  <c r="BL25" i="2"/>
  <c r="BL24" i="2"/>
  <c r="BL23" i="2"/>
  <c r="BL22" i="2"/>
  <c r="BL21" i="2"/>
  <c r="BL20" i="2"/>
  <c r="BL19" i="2"/>
  <c r="BL18" i="2"/>
  <c r="BL17" i="2"/>
  <c r="BL16" i="2"/>
  <c r="BL15" i="2"/>
  <c r="BL14" i="2"/>
  <c r="BL13" i="2"/>
  <c r="BL12" i="2"/>
  <c r="BL11" i="2"/>
  <c r="BL9" i="2"/>
  <c r="BL8" i="2"/>
  <c r="BL7" i="2"/>
  <c r="BL6" i="2"/>
  <c r="BL5" i="2"/>
  <c r="BL4" i="2"/>
  <c r="BL3" i="2"/>
  <c r="BL2" i="2"/>
  <c r="AP30" i="2"/>
  <c r="AP29" i="2"/>
  <c r="AP28" i="2"/>
  <c r="AP27" i="2"/>
  <c r="AP26" i="2"/>
  <c r="AP25" i="2"/>
  <c r="AP24" i="2"/>
  <c r="AP23" i="2"/>
  <c r="AP22" i="2"/>
  <c r="AP21" i="2"/>
  <c r="AP20" i="2"/>
  <c r="AP19" i="2"/>
  <c r="AP18" i="2"/>
  <c r="AP17" i="2"/>
  <c r="AP16" i="2"/>
  <c r="AP15" i="2"/>
  <c r="AP14" i="2"/>
  <c r="AP13" i="2"/>
  <c r="AP12" i="2"/>
  <c r="AP11" i="2"/>
  <c r="AP10" i="2"/>
  <c r="AP9" i="2"/>
  <c r="AP8" i="2"/>
  <c r="AP7" i="2"/>
  <c r="AP6" i="2"/>
  <c r="AP5" i="2"/>
  <c r="AP4" i="2"/>
  <c r="AP3" i="2"/>
  <c r="AP2" i="2"/>
  <c r="W22" i="6"/>
  <c r="W19" i="6"/>
  <c r="W20" i="6"/>
  <c r="W29" i="6"/>
  <c r="W27" i="6"/>
  <c r="W3" i="6"/>
  <c r="W9" i="6"/>
  <c r="W24" i="6"/>
  <c r="W7" i="6"/>
  <c r="W2" i="6"/>
  <c r="W17" i="6"/>
  <c r="W16" i="6"/>
  <c r="W21" i="6"/>
  <c r="W23" i="6"/>
  <c r="W5" i="6"/>
  <c r="W12" i="6"/>
  <c r="W28" i="6"/>
  <c r="W10" i="6"/>
  <c r="W25" i="6"/>
  <c r="W26" i="6"/>
  <c r="W4" i="6"/>
  <c r="W14" i="6"/>
  <c r="W13" i="6"/>
  <c r="W15" i="6"/>
  <c r="W6" i="6"/>
  <c r="W8" i="6"/>
  <c r="W30" i="6"/>
  <c r="W11" i="6"/>
  <c r="W18" i="6"/>
  <c r="E3" i="4"/>
  <c r="F3" i="4"/>
  <c r="E4" i="4"/>
  <c r="F4" i="4"/>
  <c r="E5" i="4"/>
  <c r="F5" i="4"/>
  <c r="E6" i="4"/>
  <c r="F6" i="4"/>
  <c r="E7" i="4"/>
  <c r="F7" i="4"/>
  <c r="E8" i="4"/>
  <c r="F8" i="4"/>
  <c r="E10" i="4"/>
  <c r="F10" i="4"/>
  <c r="E11" i="4"/>
  <c r="F11" i="4"/>
  <c r="E12" i="4"/>
  <c r="F12" i="4"/>
  <c r="E13" i="4"/>
  <c r="F13" i="4"/>
  <c r="E14" i="4"/>
  <c r="F14" i="4"/>
  <c r="E15" i="4"/>
  <c r="F15" i="4"/>
  <c r="E16" i="4"/>
  <c r="F16" i="4"/>
  <c r="E17" i="4"/>
  <c r="F17" i="4"/>
  <c r="E18" i="4"/>
  <c r="F18" i="4"/>
  <c r="E19" i="4"/>
  <c r="F19" i="4"/>
  <c r="E20" i="4"/>
  <c r="F20" i="4"/>
  <c r="E21" i="4"/>
  <c r="F21" i="4"/>
  <c r="E22" i="4"/>
  <c r="F22" i="4"/>
  <c r="E23" i="4"/>
  <c r="F23" i="4"/>
  <c r="E24" i="4"/>
  <c r="F24" i="4"/>
  <c r="E25" i="4"/>
  <c r="F25" i="4"/>
  <c r="E26" i="4"/>
  <c r="F26" i="4"/>
  <c r="E27" i="4"/>
  <c r="F27" i="4"/>
  <c r="E28" i="4"/>
  <c r="F28" i="4"/>
  <c r="E29" i="4"/>
  <c r="F29" i="4"/>
  <c r="E30" i="4"/>
  <c r="F30" i="4"/>
  <c r="E31" i="4"/>
  <c r="F31" i="4"/>
  <c r="E2" i="4"/>
  <c r="F2" i="4"/>
</calcChain>
</file>

<file path=xl/sharedStrings.xml><?xml version="1.0" encoding="utf-8"?>
<sst xmlns="http://schemas.openxmlformats.org/spreadsheetml/2006/main" count="1005" uniqueCount="461">
  <si>
    <t>AF1031</t>
  </si>
  <si>
    <t>14.75</t>
  </si>
  <si>
    <t>25.25</t>
  </si>
  <si>
    <t>c=7.75+3.5p</t>
  </si>
  <si>
    <t>y=3x-2</t>
  </si>
  <si>
    <t>You get $2 for sweeping the garage, and an additional 6 dollars for every hour. Make a line representing this.</t>
  </si>
  <si>
    <t>6000</t>
  </si>
  <si>
    <t>111</t>
  </si>
  <si>
    <t>W(x)=4500+20x</t>
  </si>
  <si>
    <t>V(t)=16800-1600t</t>
  </si>
  <si>
    <t>Show them that the years in the table are not decreasing by a constant amount.</t>
  </si>
  <si>
    <t>He is correct.</t>
  </si>
  <si>
    <t xml:space="preserve">Explain to them the difference between the words solve and simplify. You cannot assume that the equation is equal to 0. </t>
  </si>
  <si>
    <t>Tell Jaquann that he is right, but teach the class the proper way to do it by setting up equations. You can't express what Jaquann said in numbers.</t>
  </si>
  <si>
    <t>Jaquann's answer is correct because it adds up to $30 which is what the problem asks for.</t>
  </si>
  <si>
    <t>I would set up a 3 variable equation with x, y, and z being pants, shirts and coats, and then solve for each variable to find the answer.</t>
  </si>
  <si>
    <t>Post</t>
  </si>
  <si>
    <t>Experimental</t>
  </si>
  <si>
    <t>AF1032</t>
  </si>
  <si>
    <t>21.75</t>
  </si>
  <si>
    <t>y = (7/2)x + b</t>
  </si>
  <si>
    <t>We can estimate the value of A, but we will not be able to figure out the equation for sure because we only know one point for sure (0, -2)</t>
  </si>
  <si>
    <t>During winter time, children love to go on hayrides to see lights. It costs $2 for the carriage to even move, then it costs $6 per person.</t>
  </si>
  <si>
    <t>W = 20x + 4500</t>
  </si>
  <si>
    <t>-1600t + 16800 = V</t>
  </si>
  <si>
    <t>I would say that just because something is decreasing does not mean that it can not be done. Then I would tell the student to think of the box and truck example in the previous problem and think of him taking boxes off instead of adding them.</t>
  </si>
  <si>
    <t>no misconceptions</t>
  </si>
  <si>
    <t>I would say that Jaquann showed us a great example that there are many ways to solve a problem, but the way I want them to solve these kind of problems in my class is...</t>
  </si>
  <si>
    <t>4 pants * $5 = $20 / 5 shirts * $2 = $10 / 10 + 20 = $30</t>
  </si>
  <si>
    <t>2s + 5p = 30 / p + s = 9 / then solve for the equations to get p = 4 and s = 5</t>
  </si>
  <si>
    <t>AF1027</t>
  </si>
  <si>
    <t>11.42</t>
  </si>
  <si>
    <t>22.857</t>
  </si>
  <si>
    <t>asdf</t>
  </si>
  <si>
    <t>A = 3</t>
  </si>
  <si>
    <t>The growth of a plant that started at 6 inches and increased 2 inches each day.</t>
  </si>
  <si>
    <t>W=4500+20x</t>
  </si>
  <si>
    <t>V(t)=-1600x+16800</t>
  </si>
  <si>
    <t>I would graph the points and then graph the line so show that it can be calculated.</t>
  </si>
  <si>
    <t>I would tell the student that m equals slope, which is rise over runs. it would also be helpful to plug in actual numbers to show the student why his line was wrong.</t>
  </si>
  <si>
    <t>-</t>
  </si>
  <si>
    <t>AF1005</t>
  </si>
  <si>
    <t>y=7/2x+7.75</t>
  </si>
  <si>
    <t>A=1</t>
  </si>
  <si>
    <t>If you are buying 6 of the same priced item and then you add an additional item worth $2.</t>
  </si>
  <si>
    <t>V=-1600t-800</t>
  </si>
  <si>
    <t>I would explain to them that the value of things like cars can go down as the years progress.</t>
  </si>
  <si>
    <t>No because b is the y intercept so if b was x is zero then b would have to be zero as well. I would show them this and a variety of other examples of plugging in numbers from the graph.</t>
  </si>
  <si>
    <t>The problem is to simplify, not solve so all they had to do was stop after they combined like terms.</t>
  </si>
  <si>
    <t>Good morning class today we are going to pick up with our problem that we were working on yesterday. Jaquann would you mind explaining your answer again to us?</t>
  </si>
  <si>
    <t>He is right because he thought carefully and worked out the problem in an efficient manner by working with just one term instead of trying to figure out by using all three. Once he figured out for one term he was able to use the extra money left over to fit with another term and figure out the number that way.</t>
  </si>
  <si>
    <t>I would have solved the problem the same way by working with the numbers to find the answer that best fit.</t>
  </si>
  <si>
    <t>AF1034</t>
  </si>
  <si>
    <t>y=3.5x +7.75</t>
  </si>
  <si>
    <t>The value for A can be estimated but can not be calculated with the given information because the only point we know for certain is (0,-2). Since this point is on the y-axis, when this point is plugged into this equation, any value for A is possible.</t>
  </si>
  <si>
    <t xml:space="preserve">The number of 1/2 dozen </t>
  </si>
  <si>
    <t>W=20x+4500</t>
  </si>
  <si>
    <t>V=16800-1600t</t>
  </si>
  <si>
    <t>I would assist this student by showing having the student reexamine the meaning of the values in the first column and explaining that these values are not taken in year increments but rather in 2 and 3 year increments.</t>
  </si>
  <si>
    <t>I would help the student by having the student describe what a line would look like if it had values for m and b.</t>
  </si>
  <si>
    <t>I would explain to the student that while this problem can be simplified, it can't actually be solved. Rather we simply need to group the like terms together.</t>
  </si>
  <si>
    <t>I would explain that while Jaquann's method can be used, it is difficult to use on problems with even more variables or numbers which are more difficult to work with. Rather, the method that I am going to show you now is going to be easier to use on other problems.</t>
  </si>
  <si>
    <t>Jaquann's answer is correct because he has arrived at the correct values. His answer works because the numbers are easy enough to work with.</t>
  </si>
  <si>
    <t>I would solve this problem either using Jaquann's method or a system of equations.</t>
  </si>
  <si>
    <t>AF1013</t>
  </si>
  <si>
    <t>y = 3.5X + 1.75</t>
  </si>
  <si>
    <t>3</t>
  </si>
  <si>
    <t>The number of homework assignments Julie gets increases two more than six times the number of the month, each month. In the X month, how many homework assignments did she get?</t>
  </si>
  <si>
    <t>W = 4500 + 20x</t>
  </si>
  <si>
    <t>V(t) = -1600t + 16800</t>
  </si>
  <si>
    <t>I would have them graph the table to see that the line would be straight, which would mean that the figures are decreasing costantly.</t>
  </si>
  <si>
    <t>I would have them go through the thought process and what they were thinking while going through solving the problem to find out where they went wrong.</t>
  </si>
  <si>
    <t xml:space="preserve">N/A problem is right / </t>
  </si>
  <si>
    <t>I would figure out what Jaquann worked the problem and go over it with the students.</t>
  </si>
  <si>
    <t>He found what the price would be with all shirts and found how much money would be left and from there he new that it was not only pants so he would take one shirt off and even it out until the price was correct and there was a combination of pants and shirts.</t>
  </si>
  <si>
    <t>x = pants / y = shirts / x+ y = 9 / 2.00x + 5.00y = 30 /  / y = 9 - x / 2x + 5(9 - x) = 30 / x = 10/3 / y = 17/3</t>
  </si>
  <si>
    <t>AF1001</t>
  </si>
  <si>
    <t>137/7</t>
  </si>
  <si>
    <t>141/7</t>
  </si>
  <si>
    <t>Y=(2/7)X+19</t>
  </si>
  <si>
    <t>A=4 if the point on the x-axis is (-1.5, 0)</t>
  </si>
  <si>
    <t>Steven gets paid $6 per hour he works plus $2=y</t>
  </si>
  <si>
    <t>V=-1600t+16800</t>
  </si>
  <si>
    <t xml:space="preserve">I would use manipulates with the student and constantly take 1/2 of the manipulatives away. The fraction stays the same but the amount taken is always different. </t>
  </si>
  <si>
    <t>If b=0, according to the first equation it does, then the second equation must form a horizontal line at value m. I would explain how to multiply by zero how to graph equations.</t>
  </si>
  <si>
    <t xml:space="preserve">I would explain adding like terms in simpler terms. For an example, you cannot add apples and oranges and only get apples. </t>
  </si>
  <si>
    <t xml:space="preserve">I would ask if anyone got another answer that was different or the same as Jaquann's answer. I would also ask if anyone solved it a different way. I then would set up the problem and explain what I am doing. </t>
  </si>
  <si>
    <t xml:space="preserve">because 5 shirts times $2=$10 and 4 pants times $5= $20, then the total cost of the clothes is $30. </t>
  </si>
  <si>
    <t>5(2)+4(5)=30</t>
  </si>
  <si>
    <t>AF1021</t>
  </si>
  <si>
    <t>18.78</t>
  </si>
  <si>
    <t>20.4</t>
  </si>
  <si>
    <t>P*C=T</t>
  </si>
  <si>
    <t xml:space="preserve">It is not possible since we don't know why y is equivalent to. We use y=mx+b and that gives us 3y=-Ax-6. You next get y=-1/3Ax-6 and you cannot figure out where to go from here. </t>
  </si>
  <si>
    <t>This is showing the line of a slope on a graph.</t>
  </si>
  <si>
    <t>W=20X / W=4500</t>
  </si>
  <si>
    <t>t(10)=800</t>
  </si>
  <si>
    <t>Show them that the difference in price from the numbers that are 3 years apart are equivalent then show that the price difference for the years with 2 years apart is the same, therefore we know that the price from 8 years to 10 years is the same difference in 0 to 2 which decreases by 3200.</t>
  </si>
  <si>
    <t>They don't have any misconceptions.</t>
  </si>
  <si>
    <t>They don't that is correct.</t>
  </si>
  <si>
    <t>I'd address them that Jaquann was accurate in his way of solving and have him explain to the class if he is confident enough after the teacher encourages him that he is correct.</t>
  </si>
  <si>
    <t>It is correct because there are probably many ways to answer this problem. He did 5 shirts ($18) and 4 pants($12) which is a total of $30.</t>
  </si>
  <si>
    <t>I would show the students and make a table showing each as their prices given. I'd show the price per and have the total of 30 at the end.</t>
  </si>
  <si>
    <t>AF1033</t>
  </si>
  <si>
    <t>y=3.5x+7.75</t>
  </si>
  <si>
    <t>There is not enough information.</t>
  </si>
  <si>
    <t xml:space="preserve">It could be used with buying fruit. The first pound will be 6 dollars and each additional pound will be 2 dollars. </t>
  </si>
  <si>
    <t>4500+20x=W</t>
  </si>
  <si>
    <t>y=-1600x+16800</t>
  </si>
  <si>
    <t xml:space="preserve">I would ask why they think that and then help them understand where they are confused. </t>
  </si>
  <si>
    <t>I would be sure to explain why they are incorrect.</t>
  </si>
  <si>
    <t>They don't.</t>
  </si>
  <si>
    <t xml:space="preserve">I would start over with the problem briefly and then continue with that Jaquann said to see if he was correct. </t>
  </si>
  <si>
    <t xml:space="preserve">He did the math properly without any misconceptions. </t>
  </si>
  <si>
    <t xml:space="preserve">I would use the chart and work it out as the problem explains. </t>
  </si>
  <si>
    <t>AF1020</t>
  </si>
  <si>
    <t>7.75+3.50x</t>
  </si>
  <si>
    <t>9</t>
  </si>
  <si>
    <t>two groups of people. one group has 6 more than the other group plus 2.</t>
  </si>
  <si>
    <t>W=4500+X(20)</t>
  </si>
  <si>
    <t>V=price of car times the percent that it decreases (t)</t>
  </si>
  <si>
    <t>I would start by explaining to them how they did the problem incorrectly and then show them the correct way to solve the problem.</t>
  </si>
  <si>
    <t>I would start by showing them how the answer that they came up with was incorrect and then show them the correct way to solve the problem.</t>
  </si>
  <si>
    <t>I do not think that the student had any misconceptions.</t>
  </si>
  <si>
    <t>By starting the class with this questions and addressing the misconceptions.</t>
  </si>
  <si>
    <t>Because he correctly calculated the prices of the shirts and pants.</t>
  </si>
  <si>
    <t>I would solve it the same way to Jaquanns.</t>
  </si>
  <si>
    <t>AF1026</t>
  </si>
  <si>
    <t>Cost= 7.75 + 3.50x</t>
  </si>
  <si>
    <t>A is 9</t>
  </si>
  <si>
    <t>A student wants to purchase a steak at a local restaurant. The steak costs 2 dollars originally and for each aditionally pound, 6 dollars is added</t>
  </si>
  <si>
    <t>W=20x+ 4500</t>
  </si>
  <si>
    <t>V= 16,800=1,600t</t>
  </si>
  <si>
    <t>I would first tell the student why there problem is wrong and then explain how it was wrong by showing them the correct answer.</t>
  </si>
  <si>
    <t>I would show the student that in line for the equation y=mx+b, the b is on the origin of the plane, thus meaning that the y-intercept (which is b) is zero. Switch the equation to y=bx+m, makes the slope of the line for the new equation zero, because multiplying x by b, which was 0 in the first line, will make the slope 0.</t>
  </si>
  <si>
    <t>I don't think the student has any misconceptions in this problem</t>
  </si>
  <si>
    <t xml:space="preserve">I would first start by asking the student what they know from the problem and what are we given and looking for. I will then look at the misconception that the student is having and try to explain to them why his or her problem is wrong and how we can fix the problem to make it right. </t>
  </si>
  <si>
    <t xml:space="preserve">the answer is correct because if i Multiply 5 (2) and 4(5), the answer is 10+20, which is $30. and the total number of items bought it 9. there is more than just one way to solve this problem. </t>
  </si>
  <si>
    <t>I would go through each item and see what the max number of each item i could purchase before hitting $30, and then find a combination of items that equals to a total of 9 items totaling $30.</t>
  </si>
  <si>
    <t>AF1004</t>
  </si>
  <si>
    <t xml:space="preserve">You do not have enough information. </t>
  </si>
  <si>
    <t xml:space="preserve">A real life situation could be using a taxi. The rate would be 6 dollars plus 2 dollars for every mile. </t>
  </si>
  <si>
    <t>V = 1600t + 16800</t>
  </si>
  <si>
    <t xml:space="preserve">I would help them find the equation and help them realize that the amounts differ for each set. </t>
  </si>
  <si>
    <t xml:space="preserve">I would help them by realizing that b represents the slope, which is 0 as represented by the given line.   </t>
  </si>
  <si>
    <t>No misconceptions</t>
  </si>
  <si>
    <t xml:space="preserve">I would pick up where we left off and start by saying, "Ok class, yesterday, Jaquann explained that there would by 5 shirts and 4 pants for this order that cost $30.  Let's do the math to see if he is correct." </t>
  </si>
  <si>
    <t xml:space="preserve">Jaquann's answer is correct because 5 shirts would cost $10, and 4 pants would cost $20, for a total of $30. </t>
  </si>
  <si>
    <t xml:space="preserve">I would solve this problem by setting up an equation.  Something like, S + P + C = T...Shirts, plus pants, plus coats, equals the total.  Since we know the prices for each item of clothing, the equation would really look like: 2S + 5P +7S = T.  Then I  would input what Jaquann suggested for the numbers of shirts and pants.  This would look like, 2(5) + 5(4) + 7(0) = T.  From this equation, we see that taking 5 shirts and 4 pairs of pants would cost $30. </t>
  </si>
  <si>
    <t>AF1019</t>
  </si>
  <si>
    <t>Whenever you try to find the value of A, you get 0.</t>
  </si>
  <si>
    <t>The fixed cost for a factory to make computers is $2. The cost to make each extra computers is $6.</t>
  </si>
  <si>
    <t>V(t)=-1600t+16800</t>
  </si>
  <si>
    <t>I would explain that that is why we have negative slopes.</t>
  </si>
  <si>
    <t>Explain that when you switch those two variables, the line is reflected over the x-axis.</t>
  </si>
  <si>
    <t>This student doesn't have misconceptions.</t>
  </si>
  <si>
    <t>I would explain how this could be right for this particular problem but that it won't always be right.</t>
  </si>
  <si>
    <t>Because the math all works out to fit with what we know.</t>
  </si>
  <si>
    <t>2s+5p=30 / s+p=9 / p=-s+9 / Substitute for p into the first equation and solve for s. Take s and, in turn, solve for p in the second equation.</t>
  </si>
  <si>
    <t>AF1012</t>
  </si>
  <si>
    <t>I answered no</t>
  </si>
  <si>
    <t>If using a macys card, a customer must pay two dollars for a total purchase. Each shirt is 6 dollars. x= number of shirts bought</t>
  </si>
  <si>
    <t>V=-1600x+16800</t>
  </si>
  <si>
    <t>Show that it can decrease and increase, the table/graph doesnt always increase every time</t>
  </si>
  <si>
    <t>flip the b and m and show them how to graph each and give another example</t>
  </si>
  <si>
    <t>It depends upon their misconception</t>
  </si>
  <si>
    <t xml:space="preserve">I would explain this is correct but htere are many other outcomes of shirts / </t>
  </si>
  <si>
    <t xml:space="preserve">It is correct because 9x2 is 18 which gives you </t>
  </si>
  <si>
    <t>I would put all the different combos of shirts pants and coats</t>
  </si>
  <si>
    <t>AF1028</t>
  </si>
  <si>
    <t>3.5(number of pounds)+7.75=(total cost)</t>
  </si>
  <si>
    <t>No, the graph isn't detailed enough for me to be confident with a solution for A.</t>
  </si>
  <si>
    <t>Let y be the total number of apples picked. Let x represent the number of hours spent picking apples. Two apples are picked before the time starts and then 6 apples are picked each hour. How many apples have been picked total?</t>
  </si>
  <si>
    <t>V=16,800-1,600(t)</t>
  </si>
  <si>
    <t xml:space="preserve">Help the student to understand that both the values for t and V are decreasing by different amounts. </t>
  </si>
  <si>
    <t>The student should separate out and give easy examples for y, m, x, and b in order to solve the solution in an easier way.</t>
  </si>
  <si>
    <t>Explain to the student that simplifying an equation doesn't allow for adding a zero to have a solution. The provided equation is all the student should work with.</t>
  </si>
  <si>
    <t>I will still go over the lesson and make sure that everyone understands how to write two equations for a problem.</t>
  </si>
  <si>
    <t>Jaquann correctly solved the problem by using deductions in class and assuming that all the items were shirts first. There's nothing wrong with his way.</t>
  </si>
  <si>
    <t>Let x represent shirts and y represent pants.  / x+y=9  and  2x+5y=30 / x=9-y    so      2(9-y)+5y=30 /                          18-2y+5y=30 /                           3y=30-18  /                             y= 12/3 = 4 / x+4=9 / x=5</t>
  </si>
  <si>
    <t>AF1002</t>
  </si>
  <si>
    <t xml:space="preserve">We could plug in a point on the line. </t>
  </si>
  <si>
    <t>You could have to pay per gallon of water. There is a fixed cost on the water, plus an additional cost per gallon.</t>
  </si>
  <si>
    <t>W=(number of pounds)x + weight of truck</t>
  </si>
  <si>
    <t>V=1600t+168000</t>
  </si>
  <si>
    <t xml:space="preserve">I would tell them that even though the value goes down by different amounts, this means that the car isn't worth the same amount of money each year. </t>
  </si>
  <si>
    <t>This is wrong because the b of the first slope is zero. The student needs to look up the definition of b.</t>
  </si>
  <si>
    <t>The answer is right.</t>
  </si>
  <si>
    <t xml:space="preserve">I would start where we left off last time, and ask Jaquann to keep explaining his answer. </t>
  </si>
  <si>
    <t xml:space="preserve">He thought out the process and solved it how he wanted to. </t>
  </si>
  <si>
    <t xml:space="preserve">I would solve it the same way. </t>
  </si>
  <si>
    <t>AF1030</t>
  </si>
  <si>
    <t>y=(7/2)x+7.75</t>
  </si>
  <si>
    <t>It is not possible because then the value of x would equal zero.</t>
  </si>
  <si>
    <t>When shopping at Target, you can use a target card. Pants cost $6 each, but its an additional $2 when you use your target card. If you are buying 4 pairs of pants you and used your target card, the total cost would be $26</t>
  </si>
  <si>
    <t>W=20(x)+4500</t>
  </si>
  <si>
    <t>1600t+16800=V</t>
  </si>
  <si>
    <t>They dont realize that there could be a set price each year, but then you add different amounts to get the different amounts.</t>
  </si>
  <si>
    <t xml:space="preserve">Help them remember the rules for graphing and reteach them if needed. </t>
  </si>
  <si>
    <t>no misconception.</t>
  </si>
  <si>
    <t>okay class, at the end of last class Jaquann solved the equation for us and we didnt have time to discuss it so thats where we will start calss today.</t>
  </si>
  <si>
    <t>He used simple math rules to solve the problem.</t>
  </si>
  <si>
    <t xml:space="preserve">x+y=9  5(x)+2(y)=30. I would solve to get y=x-9 plug that into the equation. solve for x, plug that back into first equation and then get 4 pants and 5 shirts. </t>
  </si>
  <si>
    <t>AF1008</t>
  </si>
  <si>
    <t>y=3.5x + 7.75</t>
  </si>
  <si>
    <t>I would be possible to find the value of A if the graph was clear. Since we have a blurry graph we cannot find an exact point to plug into our equation.</t>
  </si>
  <si>
    <t>Bob is having a lemonade stand. His parents want to help him out so they said they would increase his sales by 6 times. They also donated $2 at the beginning. What is the equation that represents this?</t>
  </si>
  <si>
    <t>W= 20x + 4500</t>
  </si>
  <si>
    <t>V=-1600t + 16,800</t>
  </si>
  <si>
    <t xml:space="preserve">This student has a misconception that slope cannot be negative. We can show him this is a misconception by showing him problems of negative slope. Such as temperature vs. amount of snow. The lower the temperature goes, the more snow we will get. </t>
  </si>
  <si>
    <t xml:space="preserve">This is wrong because the b of the first slope is zero. We might need to go look up the definition of b and then once we know that b is where the line intercepts the y-axis lets go over where the y-axis and then find what b equals. Then we can make sure they know that if b=0 and then we make b the slope the slope will be 0. Finally we need to review what a graph with a slope of 0 looks like. </t>
  </si>
  <si>
    <t xml:space="preserve">We were never told that equation equals 0. If we don't know that the equation equals 0 we can only add like terms, we cannot figure out what x equals. </t>
  </si>
  <si>
    <t xml:space="preserve">Bring up the problem and have Jaquann answer the problem again on the board. Tell the class that this is right but ask if anyone else can come up with an answer. </t>
  </si>
  <si>
    <t>We can show the work to explain</t>
  </si>
  <si>
    <t>I would make an equation such as $30=$2s + $5p + $7c and solve from there.</t>
  </si>
  <si>
    <t>AF1014</t>
  </si>
  <si>
    <t>y=7.75+3.5x</t>
  </si>
  <si>
    <t xml:space="preserve">No, it is not possible with the given information because we do not know the precise x intercept. We know the y intercept but with x=0, it would cancel the A value out, thus rendering it impossible to solve for. </t>
  </si>
  <si>
    <t>You want to take a cart ride on the seawall at Galveston. It is an initial $2 to even sit on the cart, and it costs $6 for each person. How much would it cost for 5 people to ride on the cart?</t>
  </si>
  <si>
    <t xml:space="preserve">I would explain to the student that it seems like it is going down by different amounts each year based on the graph, but that is because the graph is not in increasing intervals of one. It skips from 0 to 2, then 2 to 5 and so on. </t>
  </si>
  <si>
    <t>I would explain that since the y intercept of the original equation is 0, then 0 will be the slope of the new line. And when 0 is the slope, it is a horizontal line, not an angled line. I would also go on to explain that the line would be horizontal and it would occur at the y value of the original slope of the problem.</t>
  </si>
  <si>
    <t xml:space="preserve">I would explain that this was an expression, not an equation. Because it doesn't have an equal sign, you don't need to solve for x, you just need to combine like terms. </t>
  </si>
  <si>
    <t xml:space="preserve">I will go over how Jaquann's method was correct, but I will also instruct on the typical mathematic way to solve for the variables instead. It would be helpful for the students to learn both ways. </t>
  </si>
  <si>
    <t xml:space="preserve">Jaquann's answer is correct because he did the guess-and-check method. If you work the problem mathematically, the answer is 5 shirts and 4 pants. </t>
  </si>
  <si>
    <t>2s+5p=30 / s+p=9, which can be reduced to s=9-p / so, you can combine them: / 2(9-p)+5p=30 / 18-2p+5p=30 / 3p=12 / p=4 / s+4=9 / S=9-4 / S=5</t>
  </si>
  <si>
    <t>AF1017</t>
  </si>
  <si>
    <t>We don't know the exact x-intercept.</t>
  </si>
  <si>
    <t>Greg's lizard eats 6 times the number of months old the lizard is plus two cups of food each week. If the lizard is 7 weeks old, how many cups of food does he eat in a week?</t>
  </si>
  <si>
    <t>V = 16800 - 1600t</t>
  </si>
  <si>
    <t>I would tell the student that just because the value goes down by different amounts each year doesn't mean there isn't a relationship between the values. I would point out the the years in the table don't increase by equal amounts either and that's why the values aren't decreasing in an obvious pattern.</t>
  </si>
  <si>
    <t>It goes through the origin which means the slope for the original equation would have to be 0 which means the line would be horizontal. I would tell the student to remember what he knows about vertical and horizontal lines then try the problem again.</t>
  </si>
  <si>
    <t xml:space="preserve">You only solve for x if the original problem is an equation. An equation has a equal sign while an expression does not. In this problem, it is an expression so you aren't supposed to solve for x, just combine all like terms. </t>
  </si>
  <si>
    <t>I will address them and ask the class how they thought Jaquann got the answer he did. Then I will explain that his way is only one way to solve it and we will be going over more ways in class today, in case they don't understand Jaquann's thought process.</t>
  </si>
  <si>
    <t>His answer is correct because he worked it out correctly and got the correct answer.</t>
  </si>
  <si>
    <t>I would set up two equations, x+y=9 and 2x+5y = 30. Then i would solve the first for both variables and plug them one at a time into the second equation.This will give me the correct values for x and y.</t>
  </si>
  <si>
    <t>AF1015</t>
  </si>
  <si>
    <t>If there really is a point (-2,4) like it looks like, then A=9.</t>
  </si>
  <si>
    <t xml:space="preserve">This equation could represent a pizza place that has a flat rate of 2 dollars, and then adds 6 dollars to the price for every pizza you order. </t>
  </si>
  <si>
    <t>Thetotal weight is 6000 .</t>
  </si>
  <si>
    <t>V=x^2-1600x+16800</t>
  </si>
  <si>
    <t xml:space="preserve">I would assist this student in explaining that there are more options of equations other than linear. Lots of things in real life do not increase or decrease by the same amount within the same time period. This would be a great time to introduce quadratic equations. </t>
  </si>
  <si>
    <t xml:space="preserve">I would assist this student in showing them that the b value of the first equation is zero, so that means when we are told to write y=bx+m, the slope of that line would become zero. The line they drew has a positive slope, so that is not right. </t>
  </si>
  <si>
    <t>Although they performed mathematical functions correctly, you cannot just set the whole equation equal to zero without the problem stating that we can do that. Without knowing that it for sure equals zero, we can just combine like terms.</t>
  </si>
  <si>
    <t xml:space="preserve">I will tell them that we will go through the problem again and explore that different options of how to solve this problem. </t>
  </si>
  <si>
    <t xml:space="preserve">Jaquann's answer is correct because 5 shirts times 2 dollars is 10 dollars and 4 pants times 5 dollars is 20. Together that makes 30 dollars. </t>
  </si>
  <si>
    <t xml:space="preserve">I would solve this problem probably just by guessing and checking. Seeing how many with each would work and what would put me over 9 articles of clothing or 30 dollars. </t>
  </si>
  <si>
    <t>AF1010</t>
  </si>
  <si>
    <t>16.50</t>
  </si>
  <si>
    <t>23.50</t>
  </si>
  <si>
    <t>13+3.5x</t>
  </si>
  <si>
    <t>5/2</t>
  </si>
  <si>
    <t>The slope of a ski ramp</t>
  </si>
  <si>
    <t>V=1600t</t>
  </si>
  <si>
    <t>I would correct their misconceptions by showing them examples and how I would solve the problem correctly.</t>
  </si>
  <si>
    <t>The line needs to go through the origin</t>
  </si>
  <si>
    <t>They were asked to simplify the problem, not solve for x. I would show them how to simplify but not setting the problem equal to zero</t>
  </si>
  <si>
    <t>Hello class, today we will be working with linear equations.</t>
  </si>
  <si>
    <t xml:space="preserve">He just happened to get the correct answer without actually doing the problem correctly. </t>
  </si>
  <si>
    <t>I would have made a table with all of the possible combinations that give me $30 and then used process of elimination to get the correct answer</t>
  </si>
  <si>
    <t>AF1007</t>
  </si>
  <si>
    <t>7.75 + 3.5x</t>
  </si>
  <si>
    <t>The only clear value found on the graph is (0, -2) when plugging this value into the equation the A is multiplied by 0 causing the value of A to not be calculable.</t>
  </si>
  <si>
    <t xml:space="preserve">When paying for a taxi, it costs two dollars plus just to get into the cab plus six dollars for every minute of driving. </t>
  </si>
  <si>
    <t>f(W) = 20W + 4500</t>
  </si>
  <si>
    <t xml:space="preserve">A function may not always be increasing. This just means we are subtracting or there is a negative number somewhere in our equation. </t>
  </si>
  <si>
    <t xml:space="preserve">Because the graph goes through the origin, this means that the "b" value will be zero. With the value of b being zero, y=bx+m is going to be a straight line through the value m. </t>
  </si>
  <si>
    <t xml:space="preserve">The original equation was not set equal to anything. The question was simply to simplify. He did simplify the equation correctly by saying it was 5x - 2, but he made the question more complicated than it originally was. </t>
  </si>
  <si>
    <t>Remind them of the problem that was introduced yesterday, explain that Jaquan was correct, and continue to show them how to solve it.</t>
  </si>
  <si>
    <t xml:space="preserve">She did come up with the correct answer but the way in which she solved it will not work for every problem given that is like this. It is best to write the equations and solve from there. </t>
  </si>
  <si>
    <t>create 2 equations from the information we are given.  / 2x + 5y = 30 / x + y = 9 / From this we can multiply the second equation by -2 in order to cancel out the x's. / 2x + 5y = 30 / -2x - 2y = -18 / leaving us with 3y = 12; y = 4 / then we can plug the 4 into the x + y = 9 giving us x = 5</t>
  </si>
  <si>
    <t>AF1016</t>
  </si>
  <si>
    <t>3.5x+7.75</t>
  </si>
  <si>
    <t>-2</t>
  </si>
  <si>
    <t xml:space="preserve">To rent a book it costs $2 to get that book and $6 for each day it is rented. </t>
  </si>
  <si>
    <t>The student does not see that there is a linear decline. So, I would show the difference in between the years on the chart and show him that if you subtract the amount of a two year difference from a three year difference, you can find the amount it decreases by one year. We then can begin to find an equation.</t>
  </si>
  <si>
    <t>Since the original line has a b of zero, we know if we multiply that by x every time in our second equation we will always get zero. This means that we will have a zero slope instead of an increasing slope.</t>
  </si>
  <si>
    <t>You can simplify the like terms, but I think he has a misconception assuming that this equals zero. So, I would provide him with other examples that may say combine like terms. Then on another example give him an equation that some may equal to zero but others do not.</t>
  </si>
  <si>
    <t xml:space="preserve">I will tell them that Jaquann did find the correct answer using his method but that there are simpler steps to finding this. </t>
  </si>
  <si>
    <t xml:space="preserve">She did send 4 pants and 5 shirts to the cleaners. His answer was correct because he found how many pants he could take until there was not an even number of shirts as well. </t>
  </si>
  <si>
    <t>2x+5y=30 / x+y=9 /  / 9-x=6 -2/5x / 3=3/5x / 5=x /  / So, she sent 5 shirts. / 5+y=9 / y=4 pants</t>
  </si>
  <si>
    <t>AF1009</t>
  </si>
  <si>
    <t xml:space="preserve">it is difficult to read the graph / </t>
  </si>
  <si>
    <t>going on a trip you have 2 teachers and different groups of 6 visitors join you, how many people in total is there on the trip</t>
  </si>
  <si>
    <t>W= 20X+4500</t>
  </si>
  <si>
    <t>-1600X+16800=Y</t>
  </si>
  <si>
    <t>I would assist the student by teaching the student that the older a car is the less it is worth.</t>
  </si>
  <si>
    <t xml:space="preserve">i would assist the student by telling them to test out his thought with actual numbers and compare that to what he drew out / </t>
  </si>
  <si>
    <t xml:space="preserve">the student solved for x, although that is correct it is not what the question asked. he should not have made it =0 and stopped after combining like terms / </t>
  </si>
  <si>
    <t xml:space="preserve">i would address my class by refreshing their memories of the problem we previously saw. </t>
  </si>
  <si>
    <t>if there was 5 shits it would cost $10 / if there was 4 pants it would cost $20 / 10+20=30</t>
  </si>
  <si>
    <t xml:space="preserve">i would show it as shown above / </t>
  </si>
  <si>
    <t>AF1029</t>
  </si>
  <si>
    <t>$7.75 + ($3.50 *w ) = C</t>
  </si>
  <si>
    <t>There is no way to find the slop of the line because only one point is given. (0,-2)</t>
  </si>
  <si>
    <t>There s a fixed cost of $2 plus an additional cost of $6 per pound for shipping a package.</t>
  </si>
  <si>
    <t>You can still find the amount that the car is worth by dividing the change in value by the change in years.</t>
  </si>
  <si>
    <t>The original b is 0, so the new m must also be 0. If the student had drawn the line correctly, then he/she would draw a horizontal line.</t>
  </si>
  <si>
    <t>The student doesn't understand the difference between an equation and an expression. He/she cannot add an equals sign to the end of the problem.</t>
  </si>
  <si>
    <t>Hi. Today we will continue learning about systems of equations.</t>
  </si>
  <si>
    <t>The left over $12 is divided by the difference in cost between shirts and pants ($3). 12/3 = 4.</t>
  </si>
  <si>
    <t>I would make a table that included the total costs of all the different combinations of shirts and pants. All rows would have 9 total items. The column with $30 as the total cost would be the answer.</t>
  </si>
  <si>
    <t>AF1022</t>
  </si>
  <si>
    <t>y = 3.5x +7.75</t>
  </si>
  <si>
    <t>First, you can find two points on the graph, such as (-.5,.5) and (0,-2) and you can follow the slope formula of (y2-y1)/(x2-x1) to get the m, or slope. The -A in this problem is 3m since m=-A/3. This will give you the value of A.</t>
  </si>
  <si>
    <t>Chelsea went to the store and bought small pumpkins on sale. Each pumpkin cost 6 dollars and there was a fixed amount of 2 dollars added to the total. If Chelsea spent 26 dollars, how many pumpkins did she buy?</t>
  </si>
  <si>
    <t>W=4500 + 20x</t>
  </si>
  <si>
    <t>V=-1600t+16,800</t>
  </si>
  <si>
    <t xml:space="preserve">I would have to point out that the chart is not going year by year. It went from year 0 to 2 then to 5 and then 8. Because of this, we can't see exactly how much it changes each year and cannot say that it is going down by different amounts each year. Even if it did go down by different amounts, we would be able to quadratically or cubically find the answer if that was the way. </t>
  </si>
  <si>
    <t>I would have to point out that the b is the interception for the solid line. Therefore, b is 0 since it is what the interception of the line. This means the new line will have a slope of 0. A slope of 0 is a horizontal line. Therefore the new line will have to be horizontal with the y value being the m or the slope of the first line.</t>
  </si>
  <si>
    <t xml:space="preserve">For this problem, it says to simplify. This means that we are to put the problem in lowest terms. To be in lowest terms, we must combine like terms. It never said solve for x, it said SIMPLIFY. We do not know that this equation equals 0. We just know the left side of the equation and we are to simplify. We can plug the 2/5 for x and we will get an answer that doesn't mean anything since the initial problem did not have a condition to what it must equal. This means we must just simply the part of the equation by combining the xs together and the lone numbers together to get 5x-2 and we must stop. </t>
  </si>
  <si>
    <t>I would go ahead and show how to do the math with the x+y=9 and 30=2x+5y. This way you can just set up a small system of equations and figure out the x and y value.</t>
  </si>
  <si>
    <t>Jaquann went ahead and dissected the problem instead of following the rigorous math steps. He understood how all the items couldn't be just shirts because it wouldn't be enough money. Therefore, he went on with this. How he got to the exact statement with all the informtation is beyond me. I can see how you can get the first two parts but after that I wasn't able to follow it.</t>
  </si>
  <si>
    <t>I would do exactly as I stated in a. I would to x+y=9 with x being shirts and y being pants. Then I would do 30=2x + 5y since shirts cost 2 and pants cost 5. Then I would get y=9-x and plug in into the big equation of 30=2x+5y and get x=5 which gives me y= 4 since 9 items -5 shirts = 4 pants.</t>
  </si>
  <si>
    <t>AF1018</t>
  </si>
  <si>
    <t>Yes, it is possible. You are given the equation Ax+3y=-6. You can then find a point on the graph. In this case, I used (-0.5, 0.5). I then plugged this ordered pair into the equation, in the form (x, y). I got A=15.</t>
  </si>
  <si>
    <t>You take a family vacation to the beach. Once you are there, your dad challenges you and your little brother to see how many pieces of sea glass you can find. Your brother gathered alot more than you. In fact, he gathered 2 more than six times as many as you. Use y to represent the number of pieces of sea glass your brother collected, and x to represent the number of pieces of sea glass you collected. Come up with an equation to represent this relationship.</t>
  </si>
  <si>
    <t>Numbers can have different types of relationships. As one number increases, the other number can increase, decrease, or do something totally different. It is the same for if the first number decreases. Also, numbers can decrease by different amounts because of the different variables attached to equations of lines. Equations of lines have things like slope and y-intercepts, which both affect the outcome of the equation.</t>
  </si>
  <si>
    <t>If the y-intercept of the equation of a line passes through the origin, or (0, 0), we know that b would equal 0. So, if you swich m and b, that means that the slope of the new line would be 0. Lines with a slope of 0 are completely horizontal, which this line is not.</t>
  </si>
  <si>
    <t>Though they did do the math correctly, what they did was solve for x. However, the problem asked for them to simplify. Simplifying means to get something in the simplest terms possible. In this case, if they had stopped at 5x-2=0, that would have been the correct answer to the problem.</t>
  </si>
  <si>
    <t>That was a very interesting way that you solved the problem yesterday, Jaquann. You came up with the correct answer, too. That was a very unique way that you solved this problem, and I'm glad it worked for you. Now let's all pay attention to the way I show you that you can solve this. That way, we'll have more than one strategy to solve this.</t>
  </si>
  <si>
    <t>I can't really understand the way Jaquann solved this problem, but I do know that they came to the correct answer because I checked it using my method. They used some type of guess and check method, it looks like.</t>
  </si>
  <si>
    <t>I would solve this problem by creating a system of linear equations. I know that 9 articles of clothing were taken to the dry cleaners, which consisted of only shirts and pants, so I can create the equation s+p=9. I picked s to represent number of shirts and p to represent number of pants. I also know that the combination cost $30, and shirts cost $2 and pants cost $5, so I can create the equation 2s+5p=30. I can then use the first equation, isolate a variable, and substitute it into the second equation, getting s=5 and p=4.</t>
  </si>
  <si>
    <t>AF1023</t>
  </si>
  <si>
    <t>y=a+3.50</t>
  </si>
  <si>
    <t>because there is not enough information that is included to figure out the answer.</t>
  </si>
  <si>
    <t xml:space="preserve">Y=6x+2 / there were 6 students +2 that had a virus but in the 6 there was 5 people included so how many people in total had a virus? </t>
  </si>
  <si>
    <t>Y=20x+4500</t>
  </si>
  <si>
    <t>y=V(x)+t</t>
  </si>
  <si>
    <t>I would assist the problem by explaining to the kid how you can actually solve the problem and how there is enough information given.</t>
  </si>
  <si>
    <t>I would explain to them that mx+b rises while bx+m is shown another way and put it in a graph to show them.</t>
  </si>
  <si>
    <t>I would show them how to add all the Xs together and and the numbers that stand by themselves. Later i will put a number to the other side and divide the X.</t>
  </si>
  <si>
    <t xml:space="preserve">I will first address the classroom by explaining the topic and giving a brief discussion and examples about the problems we are going to workout for the day. </t>
  </si>
  <si>
    <t>His answer was correct because there are 5 shirts and 4 pants but the way he thought out the problem and explained it was incorrect. because when you add 5(2)+4(5)=30</t>
  </si>
  <si>
    <t>y=5(2)+4(5)=30</t>
  </si>
  <si>
    <t>Q1</t>
  </si>
  <si>
    <t>Q2</t>
  </si>
  <si>
    <t>Q3</t>
  </si>
  <si>
    <t>Q4</t>
  </si>
  <si>
    <t>Q5</t>
  </si>
  <si>
    <t>Q6</t>
  </si>
  <si>
    <t>Q7</t>
  </si>
  <si>
    <t>Q8</t>
  </si>
  <si>
    <t>Q9</t>
  </si>
  <si>
    <t>Q10_1</t>
  </si>
  <si>
    <t>Q10_2</t>
  </si>
  <si>
    <t>Q11</t>
  </si>
  <si>
    <t>Q12</t>
  </si>
  <si>
    <t>Q13</t>
  </si>
  <si>
    <t>Q14</t>
  </si>
  <si>
    <t>Q15</t>
  </si>
  <si>
    <t>Q16_1</t>
  </si>
  <si>
    <t>Q16_2</t>
  </si>
  <si>
    <t>Q16_3</t>
  </si>
  <si>
    <t>A16</t>
  </si>
  <si>
    <t>A15</t>
  </si>
  <si>
    <t>A14</t>
  </si>
  <si>
    <t>A13</t>
  </si>
  <si>
    <t>A12</t>
  </si>
  <si>
    <t>A11</t>
  </si>
  <si>
    <t>A10_2</t>
  </si>
  <si>
    <t>A10_1</t>
  </si>
  <si>
    <t>A9</t>
  </si>
  <si>
    <t>A8</t>
  </si>
  <si>
    <t>A7</t>
  </si>
  <si>
    <t>A6</t>
  </si>
  <si>
    <t>A5</t>
  </si>
  <si>
    <t>A4</t>
  </si>
  <si>
    <t>A3</t>
  </si>
  <si>
    <t>A2</t>
  </si>
  <si>
    <t>A1</t>
  </si>
  <si>
    <t>1:yes</t>
  </si>
  <si>
    <t>2:no</t>
  </si>
  <si>
    <t>Katie Elaine Abalos</t>
  </si>
  <si>
    <t>AF1003</t>
  </si>
  <si>
    <t>Katelyn Michelle Brown</t>
  </si>
  <si>
    <t>Callie Jo Clyde</t>
  </si>
  <si>
    <t>Mary Abigayle English</t>
  </si>
  <si>
    <t>Stephanie Escobedo</t>
  </si>
  <si>
    <t>Linsey Lee Fordyce</t>
  </si>
  <si>
    <t>Victoria Marie Gandy</t>
  </si>
  <si>
    <t>Elizabeth Dean Hardig</t>
  </si>
  <si>
    <t>Rebekah Kylie Hutchison</t>
  </si>
  <si>
    <t>Taylor Denise Jackson</t>
  </si>
  <si>
    <t>Allicyn Lynn Koci</t>
  </si>
  <si>
    <t>Lindsey Beth Kuch</t>
  </si>
  <si>
    <t>Cynthia Louise Matteo</t>
  </si>
  <si>
    <t>Nell Caplis McGowen</t>
  </si>
  <si>
    <t>AF1024</t>
  </si>
  <si>
    <t>AF1025</t>
  </si>
  <si>
    <t>dinner</t>
  </si>
  <si>
    <t>fooddrive</t>
  </si>
  <si>
    <t>total misconception</t>
  </si>
  <si>
    <t>ALBUS</t>
  </si>
  <si>
    <t>BOSTICK</t>
  </si>
  <si>
    <t>McKenzie</t>
  </si>
  <si>
    <t>Menking</t>
  </si>
  <si>
    <t>Osegueda</t>
  </si>
  <si>
    <t>Porter</t>
  </si>
  <si>
    <t>Rodriguez</t>
  </si>
  <si>
    <t>Sheldon</t>
  </si>
  <si>
    <t>Shoffner</t>
  </si>
  <si>
    <t>Smith</t>
  </si>
  <si>
    <t>Tschantz</t>
  </si>
  <si>
    <t>Walz</t>
  </si>
  <si>
    <t>Wood</t>
  </si>
  <si>
    <t>Young</t>
  </si>
  <si>
    <t>AF1006</t>
  </si>
  <si>
    <t>AF1011</t>
  </si>
  <si>
    <t>ESCOVER</t>
  </si>
  <si>
    <t>AUSTIN</t>
  </si>
  <si>
    <t xml:space="preserve">percentage of doing </t>
  </si>
  <si>
    <t>KATE Total</t>
  </si>
  <si>
    <t>q1</t>
  </si>
  <si>
    <t>q2</t>
  </si>
  <si>
    <t>q3</t>
  </si>
  <si>
    <t>q4</t>
  </si>
  <si>
    <t>q5</t>
  </si>
  <si>
    <t>q6</t>
  </si>
  <si>
    <t>q7</t>
  </si>
  <si>
    <t>q8</t>
  </si>
  <si>
    <t>q9</t>
  </si>
  <si>
    <t>q10</t>
  </si>
  <si>
    <t>q11</t>
  </si>
  <si>
    <t>q12</t>
  </si>
  <si>
    <t>q13</t>
  </si>
  <si>
    <t>q14</t>
  </si>
  <si>
    <t>q15</t>
  </si>
  <si>
    <t>q16</t>
  </si>
  <si>
    <t>q17</t>
  </si>
  <si>
    <t>q18</t>
  </si>
  <si>
    <t>q19</t>
  </si>
  <si>
    <t>q20</t>
  </si>
  <si>
    <t>q21</t>
  </si>
  <si>
    <t>total</t>
  </si>
  <si>
    <t>totalpreMTEBI</t>
  </si>
  <si>
    <t>Q10</t>
  </si>
  <si>
    <t>Q16</t>
  </si>
  <si>
    <t>Q17</t>
  </si>
  <si>
    <t>Q18</t>
  </si>
  <si>
    <t>Q19</t>
  </si>
  <si>
    <t>Q20</t>
  </si>
  <si>
    <t>Q21</t>
  </si>
  <si>
    <t>totalpostMETBI</t>
  </si>
  <si>
    <t>Equity challaned misconception(food drive+dinner)</t>
  </si>
  <si>
    <t>unevenincrements</t>
  </si>
  <si>
    <t>contantslinearquation</t>
  </si>
  <si>
    <t>expressionvsequation</t>
  </si>
  <si>
    <t>FoodDrive</t>
  </si>
  <si>
    <t>Dinner</t>
  </si>
  <si>
    <t>Xvalues</t>
  </si>
  <si>
    <t>Coefficients</t>
  </si>
  <si>
    <t>ExprEq</t>
  </si>
  <si>
    <t>SRN</t>
  </si>
  <si>
    <t>Baily Escover</t>
  </si>
  <si>
    <t>NA</t>
  </si>
  <si>
    <t>Abus</t>
  </si>
  <si>
    <t>Bostick</t>
  </si>
  <si>
    <t>Cameron Shoffner</t>
  </si>
  <si>
    <t>Nolan Smith</t>
  </si>
  <si>
    <t>Jessica Wood</t>
  </si>
  <si>
    <t>Brooke Young</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</si>
</sst>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sz val="12"/>
      <color theme="1"/>
      <name val="Calibri"/>
      <family val="2"/>
      <scheme val="minor"/>
    </font>
    <font>
      <b/>
      <sz val="12"/>
      <color theme="1"/>
      <name val="Calibri"/>
      <family val="2"/>
      <scheme val="minor"/>
    </font>
    <font>
      <sz val="11"/>
      <color rgb="FF000000"/>
      <name val="Calibri"/>
      <family val="2"/>
      <scheme val="minor"/>
    </font>
    <font>
      <u/>
      <sz val="12"/>
      <color theme="10"/>
      <name val="Calibri"/>
      <family val="2"/>
      <scheme val="minor"/>
    </font>
    <font>
      <u/>
      <sz val="12"/>
      <color theme="11"/>
      <name val="Calibri"/>
      <family val="2"/>
      <scheme val="minor"/>
    </font>
    <font>
      <sz val="14"/>
      <color rgb="FFFF0000"/>
      <name val="Calibri"/>
      <scheme val="minor"/>
    </font>
    <font>
      <sz val="14"/>
      <color theme="1"/>
      <name val="Calibri"/>
      <scheme val="minor"/>
    </font>
    <font>
      <sz val="12"/>
      <color rgb="FF000000"/>
      <name val="Arial"/>
    </font>
    <font>
      <sz val="12"/>
      <color rgb="FF00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0" tint="-0.14999847407452621"/>
        <bgColor indexed="64"/>
      </patternFill>
    </fill>
    <fill>
      <patternFill patternType="solid">
        <fgColor theme="5"/>
        <bgColor indexed="64"/>
      </patternFill>
    </fill>
  </fills>
  <borders count="1">
    <border>
      <left/>
      <right/>
      <top/>
      <bottom/>
      <diagonal/>
    </border>
  </borders>
  <cellStyleXfs count="206">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1">
    <xf numFmtId="0" fontId="0" fillId="0" borderId="0" xfId="0"/>
    <xf numFmtId="0" fontId="0" fillId="2" borderId="0" xfId="0" applyFill="1"/>
    <xf numFmtId="0" fontId="0" fillId="3" borderId="0" xfId="0" applyFill="1"/>
    <xf numFmtId="0" fontId="0" fillId="0" borderId="0" xfId="0" applyFill="1"/>
    <xf numFmtId="0" fontId="2" fillId="0" borderId="0" xfId="0" applyFont="1"/>
    <xf numFmtId="0" fontId="2" fillId="3" borderId="0" xfId="0" applyFont="1" applyFill="1"/>
    <xf numFmtId="0" fontId="2" fillId="4" borderId="0" xfId="0" applyFont="1" applyFill="1"/>
    <xf numFmtId="0" fontId="0" fillId="4" borderId="0" xfId="0" applyFill="1"/>
    <xf numFmtId="0" fontId="3" fillId="4" borderId="0" xfId="0" applyFont="1" applyFill="1"/>
    <xf numFmtId="0" fontId="6" fillId="0" borderId="0" xfId="0" applyFont="1" applyAlignment="1">
      <alignment horizontal="center"/>
    </xf>
    <xf numFmtId="0" fontId="7" fillId="0" borderId="0" xfId="0" applyFont="1"/>
    <xf numFmtId="0" fontId="7" fillId="0" borderId="0" xfId="0" applyFont="1" applyAlignment="1">
      <alignment horizontal="center"/>
    </xf>
    <xf numFmtId="0" fontId="8" fillId="0" borderId="0" xfId="0" applyFont="1"/>
    <xf numFmtId="9" fontId="0" fillId="0" borderId="0" xfId="1" applyFont="1"/>
    <xf numFmtId="0" fontId="9" fillId="0" borderId="0" xfId="0" applyFont="1"/>
    <xf numFmtId="0" fontId="0" fillId="5" borderId="0" xfId="0" applyFill="1"/>
    <xf numFmtId="9" fontId="0" fillId="2" borderId="0" xfId="1" applyFont="1" applyFill="1"/>
    <xf numFmtId="9" fontId="0" fillId="0" borderId="0" xfId="1" applyFont="1" applyFill="1"/>
    <xf numFmtId="0" fontId="9" fillId="2" borderId="0" xfId="0" applyFont="1" applyFill="1"/>
    <xf numFmtId="0" fontId="3" fillId="2" borderId="0" xfId="0" applyFont="1" applyFill="1"/>
    <xf numFmtId="0" fontId="2" fillId="0" borderId="0" xfId="0" applyFont="1" applyAlignment="1">
      <alignment horizontal="center"/>
    </xf>
  </cellXfs>
  <cellStyles count="206">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Normal" xfId="0" builtinId="0"/>
    <cellStyle name="Percent" xfId="1"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2"/>
  <sheetViews>
    <sheetView topLeftCell="V1" workbookViewId="0">
      <selection activeCell="AI2" sqref="AI2:AI30"/>
    </sheetView>
  </sheetViews>
  <sheetFormatPr baseColWidth="10" defaultRowHeight="15" x14ac:dyDescent="0"/>
  <cols>
    <col min="5" max="5" width="10.83203125" style="7"/>
    <col min="11" max="11" width="10.83203125" style="7"/>
    <col min="13" max="13" width="10.83203125" style="7"/>
    <col min="15" max="15" width="10.83203125" style="7"/>
    <col min="17" max="17" width="10.83203125" style="7"/>
    <col min="19" max="19" width="10.83203125" style="7"/>
    <col min="21" max="21" width="10.83203125" style="7"/>
    <col min="23" max="23" width="10.83203125" style="7"/>
    <col min="25" max="25" width="10.83203125" style="7"/>
    <col min="29" max="29" width="10.83203125" style="7"/>
    <col min="33" max="33" width="10.83203125" style="7"/>
    <col min="35" max="35" width="10.83203125" style="2"/>
    <col min="39" max="39" width="10.83203125" style="2"/>
  </cols>
  <sheetData>
    <row r="1" spans="1:61" s="4" customFormat="1">
      <c r="B1" s="4" t="s">
        <v>334</v>
      </c>
      <c r="C1" s="4" t="s">
        <v>334</v>
      </c>
      <c r="D1" s="4" t="s">
        <v>334</v>
      </c>
      <c r="E1" s="6" t="s">
        <v>369</v>
      </c>
      <c r="F1" s="4" t="s">
        <v>335</v>
      </c>
      <c r="G1" s="4" t="s">
        <v>368</v>
      </c>
      <c r="H1" s="4" t="s">
        <v>336</v>
      </c>
      <c r="I1" s="4" t="s">
        <v>367</v>
      </c>
      <c r="J1" s="4" t="s">
        <v>337</v>
      </c>
      <c r="K1" s="6" t="s">
        <v>366</v>
      </c>
      <c r="L1" s="4" t="s">
        <v>338</v>
      </c>
      <c r="M1" s="6" t="s">
        <v>365</v>
      </c>
      <c r="N1" s="4" t="s">
        <v>339</v>
      </c>
      <c r="O1" s="6" t="s">
        <v>364</v>
      </c>
      <c r="P1" s="4" t="s">
        <v>340</v>
      </c>
      <c r="Q1" s="6" t="s">
        <v>363</v>
      </c>
      <c r="R1" s="4" t="s">
        <v>341</v>
      </c>
      <c r="S1" s="6" t="s">
        <v>362</v>
      </c>
      <c r="T1" s="4" t="s">
        <v>342</v>
      </c>
      <c r="U1" s="6" t="s">
        <v>361</v>
      </c>
      <c r="V1" s="4" t="s">
        <v>343</v>
      </c>
      <c r="W1" s="6" t="s">
        <v>360</v>
      </c>
      <c r="X1" s="4" t="s">
        <v>344</v>
      </c>
      <c r="Y1" s="6" t="s">
        <v>359</v>
      </c>
      <c r="Z1" s="4" t="s">
        <v>345</v>
      </c>
      <c r="AA1" s="4" t="s">
        <v>358</v>
      </c>
      <c r="AB1" s="4" t="s">
        <v>346</v>
      </c>
      <c r="AC1" s="6" t="s">
        <v>357</v>
      </c>
      <c r="AD1" s="4" t="s">
        <v>347</v>
      </c>
      <c r="AE1" s="4" t="s">
        <v>356</v>
      </c>
      <c r="AF1" s="4" t="s">
        <v>348</v>
      </c>
      <c r="AG1" s="6" t="s">
        <v>355</v>
      </c>
      <c r="AH1" s="4" t="s">
        <v>349</v>
      </c>
      <c r="AI1" s="5" t="s">
        <v>354</v>
      </c>
      <c r="AJ1" s="4" t="s">
        <v>350</v>
      </c>
      <c r="AK1" s="4" t="s">
        <v>351</v>
      </c>
      <c r="AL1" s="4" t="s">
        <v>352</v>
      </c>
      <c r="AM1" s="5" t="s">
        <v>353</v>
      </c>
    </row>
    <row r="2" spans="1:61">
      <c r="A2" t="s">
        <v>0</v>
      </c>
      <c r="B2" t="s">
        <v>1</v>
      </c>
      <c r="C2" t="s">
        <v>2</v>
      </c>
      <c r="D2" s="3" t="s">
        <v>3</v>
      </c>
      <c r="E2" s="7">
        <v>0</v>
      </c>
      <c r="F2">
        <v>1</v>
      </c>
      <c r="G2" s="2">
        <v>0</v>
      </c>
      <c r="H2" s="3" t="s">
        <v>4</v>
      </c>
      <c r="I2" s="2">
        <v>0</v>
      </c>
      <c r="J2" s="3" t="s">
        <v>5</v>
      </c>
      <c r="K2" s="7">
        <v>1</v>
      </c>
      <c r="L2">
        <v>2</v>
      </c>
      <c r="M2" s="7">
        <v>1</v>
      </c>
      <c r="N2">
        <v>3</v>
      </c>
      <c r="O2" s="7">
        <v>1</v>
      </c>
      <c r="P2" t="s">
        <v>6</v>
      </c>
      <c r="Q2" s="7">
        <v>1</v>
      </c>
      <c r="R2" t="s">
        <v>7</v>
      </c>
      <c r="S2" s="8">
        <v>1</v>
      </c>
      <c r="T2" s="3" t="s">
        <v>8</v>
      </c>
      <c r="U2" s="7">
        <v>1</v>
      </c>
      <c r="V2" s="3" t="s">
        <v>9</v>
      </c>
      <c r="W2" s="7">
        <v>1</v>
      </c>
      <c r="X2">
        <v>2</v>
      </c>
      <c r="Y2" s="8">
        <v>1</v>
      </c>
      <c r="Z2" s="1" t="s">
        <v>10</v>
      </c>
      <c r="AA2" s="2">
        <v>1</v>
      </c>
      <c r="AB2">
        <v>1</v>
      </c>
      <c r="AC2" s="7">
        <v>0</v>
      </c>
      <c r="AD2" s="1" t="s">
        <v>11</v>
      </c>
      <c r="AE2" s="2">
        <v>0</v>
      </c>
      <c r="AF2">
        <v>2</v>
      </c>
      <c r="AG2" s="7">
        <v>1</v>
      </c>
      <c r="AH2" s="1" t="s">
        <v>12</v>
      </c>
      <c r="AI2" s="2">
        <v>2</v>
      </c>
      <c r="AJ2" s="1" t="s">
        <v>13</v>
      </c>
      <c r="AK2" s="1" t="s">
        <v>14</v>
      </c>
      <c r="AL2" s="1" t="s">
        <v>15</v>
      </c>
      <c r="AN2">
        <v>2</v>
      </c>
      <c r="AO2">
        <v>1</v>
      </c>
      <c r="AP2">
        <v>3</v>
      </c>
      <c r="AQ2">
        <v>4</v>
      </c>
      <c r="AR2">
        <v>2</v>
      </c>
      <c r="AS2">
        <v>4</v>
      </c>
      <c r="AT2">
        <v>4</v>
      </c>
      <c r="AU2">
        <v>2</v>
      </c>
      <c r="AV2">
        <v>3</v>
      </c>
      <c r="AW2">
        <v>2</v>
      </c>
      <c r="AX2">
        <v>2</v>
      </c>
      <c r="AY2">
        <v>1</v>
      </c>
      <c r="AZ2">
        <v>2</v>
      </c>
      <c r="BA2">
        <v>4</v>
      </c>
      <c r="BB2">
        <v>3</v>
      </c>
      <c r="BC2">
        <v>1</v>
      </c>
      <c r="BD2">
        <v>3</v>
      </c>
      <c r="BE2">
        <v>3</v>
      </c>
      <c r="BF2">
        <v>4</v>
      </c>
      <c r="BG2">
        <v>2</v>
      </c>
      <c r="BH2" t="s">
        <v>16</v>
      </c>
      <c r="BI2" t="s">
        <v>17</v>
      </c>
    </row>
    <row r="3" spans="1:61">
      <c r="A3" t="s">
        <v>18</v>
      </c>
      <c r="B3" t="s">
        <v>1</v>
      </c>
      <c r="C3" t="s">
        <v>19</v>
      </c>
      <c r="D3" s="3" t="s">
        <v>20</v>
      </c>
      <c r="E3" s="7">
        <v>0</v>
      </c>
      <c r="F3">
        <v>2</v>
      </c>
      <c r="G3" s="2">
        <v>1</v>
      </c>
      <c r="H3" s="3" t="s">
        <v>21</v>
      </c>
      <c r="I3" s="2">
        <v>1</v>
      </c>
      <c r="J3" s="3" t="s">
        <v>22</v>
      </c>
      <c r="K3" s="7">
        <v>1</v>
      </c>
      <c r="L3">
        <v>2</v>
      </c>
      <c r="M3" s="7">
        <v>1</v>
      </c>
      <c r="N3">
        <v>3</v>
      </c>
      <c r="O3" s="7">
        <v>1</v>
      </c>
      <c r="P3" t="s">
        <v>6</v>
      </c>
      <c r="Q3" s="7">
        <v>1</v>
      </c>
      <c r="R3" t="s">
        <v>7</v>
      </c>
      <c r="S3" s="8">
        <v>1</v>
      </c>
      <c r="T3" s="3" t="s">
        <v>23</v>
      </c>
      <c r="U3" s="7">
        <v>1</v>
      </c>
      <c r="V3" s="3" t="s">
        <v>24</v>
      </c>
      <c r="W3" s="7">
        <v>1</v>
      </c>
      <c r="X3">
        <v>2</v>
      </c>
      <c r="Y3" s="8">
        <v>1</v>
      </c>
      <c r="Z3" s="1" t="s">
        <v>25</v>
      </c>
      <c r="AA3" s="2">
        <v>1</v>
      </c>
      <c r="AB3">
        <v>1</v>
      </c>
      <c r="AC3" s="7">
        <v>0</v>
      </c>
      <c r="AD3" s="1" t="s">
        <v>26</v>
      </c>
      <c r="AE3" s="2">
        <v>0</v>
      </c>
      <c r="AF3">
        <v>1</v>
      </c>
      <c r="AG3" s="7">
        <v>0</v>
      </c>
      <c r="AH3" s="1" t="s">
        <v>26</v>
      </c>
      <c r="AI3" s="2">
        <v>0</v>
      </c>
      <c r="AJ3" s="1" t="s">
        <v>27</v>
      </c>
      <c r="AK3" s="1" t="s">
        <v>28</v>
      </c>
      <c r="AL3" s="1" t="s">
        <v>29</v>
      </c>
      <c r="AN3">
        <v>2</v>
      </c>
      <c r="AO3">
        <v>2</v>
      </c>
      <c r="AP3">
        <v>3</v>
      </c>
      <c r="AQ3">
        <v>3</v>
      </c>
      <c r="AR3">
        <v>2</v>
      </c>
      <c r="AS3">
        <v>4</v>
      </c>
      <c r="AT3">
        <v>4</v>
      </c>
      <c r="AU3">
        <v>1</v>
      </c>
      <c r="AV3">
        <v>1</v>
      </c>
      <c r="AW3">
        <v>2</v>
      </c>
      <c r="AX3">
        <v>2</v>
      </c>
      <c r="AY3">
        <v>1</v>
      </c>
      <c r="AZ3">
        <v>2</v>
      </c>
      <c r="BA3">
        <v>4</v>
      </c>
      <c r="BB3">
        <v>4</v>
      </c>
      <c r="BC3">
        <v>1</v>
      </c>
      <c r="BD3">
        <v>1</v>
      </c>
      <c r="BE3">
        <v>4</v>
      </c>
      <c r="BF3">
        <v>3</v>
      </c>
      <c r="BG3">
        <v>3</v>
      </c>
      <c r="BH3" t="s">
        <v>16</v>
      </c>
      <c r="BI3" t="s">
        <v>17</v>
      </c>
    </row>
    <row r="4" spans="1:61">
      <c r="A4" t="s">
        <v>30</v>
      </c>
      <c r="B4" t="s">
        <v>31</v>
      </c>
      <c r="C4" t="s">
        <v>32</v>
      </c>
      <c r="D4" s="3" t="s">
        <v>33</v>
      </c>
      <c r="E4" s="7">
        <v>0</v>
      </c>
      <c r="F4">
        <v>1</v>
      </c>
      <c r="G4" s="2">
        <v>0</v>
      </c>
      <c r="H4" s="3" t="s">
        <v>34</v>
      </c>
      <c r="I4" s="2">
        <v>0</v>
      </c>
      <c r="J4" s="3" t="s">
        <v>35</v>
      </c>
      <c r="K4" s="7">
        <v>0</v>
      </c>
      <c r="L4">
        <v>2</v>
      </c>
      <c r="M4" s="7">
        <v>1</v>
      </c>
      <c r="N4">
        <v>3</v>
      </c>
      <c r="O4" s="7">
        <v>1</v>
      </c>
      <c r="P4" t="s">
        <v>6</v>
      </c>
      <c r="Q4" s="7">
        <v>1</v>
      </c>
      <c r="R4" t="s">
        <v>7</v>
      </c>
      <c r="S4" s="8">
        <v>1</v>
      </c>
      <c r="T4" s="3" t="s">
        <v>36</v>
      </c>
      <c r="U4" s="7">
        <v>1</v>
      </c>
      <c r="V4" s="3" t="s">
        <v>37</v>
      </c>
      <c r="W4" s="7">
        <v>1</v>
      </c>
      <c r="X4">
        <v>2</v>
      </c>
      <c r="Y4" s="8">
        <v>1</v>
      </c>
      <c r="Z4" s="1" t="s">
        <v>38</v>
      </c>
      <c r="AA4" s="2">
        <v>2</v>
      </c>
      <c r="AB4">
        <v>2</v>
      </c>
      <c r="AC4" s="7">
        <v>1</v>
      </c>
      <c r="AD4" s="1" t="s">
        <v>39</v>
      </c>
      <c r="AE4" s="2">
        <v>1</v>
      </c>
      <c r="AF4">
        <v>1</v>
      </c>
      <c r="AG4" s="7">
        <v>0</v>
      </c>
      <c r="AH4" s="1" t="s">
        <v>40</v>
      </c>
      <c r="AI4" s="2">
        <v>0</v>
      </c>
      <c r="AJ4" s="1" t="s">
        <v>40</v>
      </c>
      <c r="AK4" s="1" t="s">
        <v>40</v>
      </c>
      <c r="AL4" s="1" t="s">
        <v>40</v>
      </c>
      <c r="AN4">
        <v>2</v>
      </c>
      <c r="AO4">
        <v>2</v>
      </c>
      <c r="AP4">
        <v>3</v>
      </c>
      <c r="AQ4">
        <v>3</v>
      </c>
      <c r="AR4">
        <v>4</v>
      </c>
      <c r="AS4">
        <v>3</v>
      </c>
      <c r="AT4">
        <v>3</v>
      </c>
      <c r="AU4">
        <v>2</v>
      </c>
      <c r="AV4">
        <v>2</v>
      </c>
      <c r="AW4">
        <v>3</v>
      </c>
      <c r="AX4">
        <v>2</v>
      </c>
      <c r="AY4">
        <v>1</v>
      </c>
      <c r="AZ4">
        <v>4</v>
      </c>
      <c r="BA4">
        <v>3</v>
      </c>
      <c r="BB4">
        <v>4</v>
      </c>
      <c r="BC4">
        <v>3</v>
      </c>
      <c r="BD4">
        <v>1</v>
      </c>
      <c r="BE4">
        <v>3</v>
      </c>
      <c r="BF4">
        <v>4</v>
      </c>
      <c r="BG4">
        <v>3</v>
      </c>
      <c r="BH4" t="s">
        <v>16</v>
      </c>
      <c r="BI4" t="s">
        <v>17</v>
      </c>
    </row>
    <row r="5" spans="1:61">
      <c r="A5" t="s">
        <v>41</v>
      </c>
      <c r="B5" t="s">
        <v>1</v>
      </c>
      <c r="C5" t="s">
        <v>19</v>
      </c>
      <c r="D5" s="3" t="s">
        <v>42</v>
      </c>
      <c r="E5" s="7">
        <v>1</v>
      </c>
      <c r="F5">
        <v>1</v>
      </c>
      <c r="G5" s="2">
        <v>0</v>
      </c>
      <c r="H5" s="3" t="s">
        <v>43</v>
      </c>
      <c r="I5" s="2">
        <v>0</v>
      </c>
      <c r="J5" s="3" t="s">
        <v>44</v>
      </c>
      <c r="K5" s="7">
        <v>0</v>
      </c>
      <c r="L5">
        <v>2</v>
      </c>
      <c r="M5" s="7">
        <v>1</v>
      </c>
      <c r="N5">
        <v>3</v>
      </c>
      <c r="O5" s="7">
        <v>1</v>
      </c>
      <c r="P5" t="s">
        <v>6</v>
      </c>
      <c r="Q5" s="7">
        <v>1</v>
      </c>
      <c r="R5" t="s">
        <v>7</v>
      </c>
      <c r="S5" s="8">
        <v>1</v>
      </c>
      <c r="T5" s="3" t="s">
        <v>36</v>
      </c>
      <c r="U5" s="7">
        <v>1</v>
      </c>
      <c r="V5" s="3" t="s">
        <v>45</v>
      </c>
      <c r="W5" s="7">
        <v>0</v>
      </c>
      <c r="X5">
        <v>2</v>
      </c>
      <c r="Y5" s="8">
        <v>1</v>
      </c>
      <c r="Z5" s="1" t="s">
        <v>46</v>
      </c>
      <c r="AA5" s="2">
        <v>1</v>
      </c>
      <c r="AB5">
        <v>2</v>
      </c>
      <c r="AC5" s="7">
        <v>1</v>
      </c>
      <c r="AD5" s="1" t="s">
        <v>47</v>
      </c>
      <c r="AE5" s="2">
        <v>1</v>
      </c>
      <c r="AF5">
        <v>2</v>
      </c>
      <c r="AG5" s="7">
        <v>1</v>
      </c>
      <c r="AH5" s="1" t="s">
        <v>48</v>
      </c>
      <c r="AI5" s="2">
        <v>1</v>
      </c>
      <c r="AJ5" s="1" t="s">
        <v>49</v>
      </c>
      <c r="AK5" s="1" t="s">
        <v>50</v>
      </c>
      <c r="AL5" s="1" t="s">
        <v>51</v>
      </c>
      <c r="AN5">
        <v>2</v>
      </c>
      <c r="AO5">
        <v>2</v>
      </c>
      <c r="AP5">
        <v>2</v>
      </c>
      <c r="AQ5">
        <v>3</v>
      </c>
      <c r="AR5">
        <v>3</v>
      </c>
      <c r="AS5">
        <v>3</v>
      </c>
      <c r="AT5">
        <v>3</v>
      </c>
      <c r="AU5">
        <v>2</v>
      </c>
      <c r="AV5">
        <v>2</v>
      </c>
      <c r="AW5">
        <v>3</v>
      </c>
      <c r="AX5">
        <v>2</v>
      </c>
      <c r="AY5">
        <v>2</v>
      </c>
      <c r="AZ5">
        <v>3</v>
      </c>
      <c r="BA5">
        <v>3</v>
      </c>
      <c r="BB5">
        <v>3</v>
      </c>
      <c r="BC5">
        <v>3</v>
      </c>
      <c r="BD5">
        <v>2</v>
      </c>
      <c r="BE5">
        <v>3</v>
      </c>
      <c r="BF5">
        <v>3</v>
      </c>
      <c r="BG5">
        <v>3</v>
      </c>
      <c r="BH5" t="s">
        <v>16</v>
      </c>
      <c r="BI5" t="s">
        <v>17</v>
      </c>
    </row>
    <row r="6" spans="1:61">
      <c r="A6" t="s">
        <v>52</v>
      </c>
      <c r="B6" t="s">
        <v>1</v>
      </c>
      <c r="C6" t="s">
        <v>19</v>
      </c>
      <c r="D6" s="3" t="s">
        <v>53</v>
      </c>
      <c r="E6" s="7">
        <v>1</v>
      </c>
      <c r="F6">
        <v>2</v>
      </c>
      <c r="G6" s="2">
        <v>1</v>
      </c>
      <c r="H6" s="3" t="s">
        <v>54</v>
      </c>
      <c r="I6" s="2">
        <v>1</v>
      </c>
      <c r="J6" s="3" t="s">
        <v>55</v>
      </c>
      <c r="K6" s="7">
        <v>0</v>
      </c>
      <c r="L6">
        <v>2</v>
      </c>
      <c r="M6" s="7">
        <v>1</v>
      </c>
      <c r="N6">
        <v>3</v>
      </c>
      <c r="O6" s="7">
        <v>1</v>
      </c>
      <c r="P6" t="s">
        <v>6</v>
      </c>
      <c r="Q6" s="7">
        <v>1</v>
      </c>
      <c r="R6" t="s">
        <v>7</v>
      </c>
      <c r="S6" s="8">
        <v>1</v>
      </c>
      <c r="T6" s="3" t="s">
        <v>56</v>
      </c>
      <c r="U6" s="7">
        <v>1</v>
      </c>
      <c r="V6" s="3" t="s">
        <v>57</v>
      </c>
      <c r="W6" s="7">
        <v>1</v>
      </c>
      <c r="X6">
        <v>2</v>
      </c>
      <c r="Y6" s="8">
        <v>1</v>
      </c>
      <c r="Z6" s="1" t="s">
        <v>58</v>
      </c>
      <c r="AA6" s="2">
        <v>1</v>
      </c>
      <c r="AB6">
        <v>2</v>
      </c>
      <c r="AC6" s="7">
        <v>1</v>
      </c>
      <c r="AD6" s="1" t="s">
        <v>59</v>
      </c>
      <c r="AE6" s="2">
        <v>1</v>
      </c>
      <c r="AF6">
        <v>2</v>
      </c>
      <c r="AG6" s="7">
        <v>1</v>
      </c>
      <c r="AH6" s="1" t="s">
        <v>60</v>
      </c>
      <c r="AI6" s="2">
        <v>2</v>
      </c>
      <c r="AJ6" s="1" t="s">
        <v>61</v>
      </c>
      <c r="AK6" s="1" t="s">
        <v>62</v>
      </c>
      <c r="AL6" s="1" t="s">
        <v>63</v>
      </c>
      <c r="AN6">
        <v>2</v>
      </c>
      <c r="AO6">
        <v>2</v>
      </c>
      <c r="AP6">
        <v>3</v>
      </c>
      <c r="AQ6">
        <v>3</v>
      </c>
      <c r="AR6">
        <v>4</v>
      </c>
      <c r="AS6">
        <v>3</v>
      </c>
      <c r="AT6">
        <v>4</v>
      </c>
      <c r="AU6">
        <v>2</v>
      </c>
      <c r="AV6">
        <v>2</v>
      </c>
      <c r="AW6">
        <v>3</v>
      </c>
      <c r="AX6">
        <v>2</v>
      </c>
      <c r="AY6">
        <v>2</v>
      </c>
      <c r="AZ6">
        <v>3</v>
      </c>
      <c r="BA6">
        <v>4</v>
      </c>
      <c r="BB6">
        <v>3</v>
      </c>
      <c r="BC6">
        <v>3</v>
      </c>
      <c r="BD6">
        <v>3</v>
      </c>
      <c r="BE6">
        <v>4</v>
      </c>
      <c r="BF6">
        <v>3</v>
      </c>
      <c r="BG6">
        <v>2</v>
      </c>
      <c r="BH6" t="s">
        <v>16</v>
      </c>
      <c r="BI6" t="s">
        <v>17</v>
      </c>
    </row>
    <row r="7" spans="1:61">
      <c r="A7" t="s">
        <v>64</v>
      </c>
      <c r="B7" t="s">
        <v>1</v>
      </c>
      <c r="C7" t="s">
        <v>19</v>
      </c>
      <c r="D7" s="3" t="s">
        <v>65</v>
      </c>
      <c r="E7" s="7">
        <v>0</v>
      </c>
      <c r="F7">
        <v>1</v>
      </c>
      <c r="G7" s="2">
        <v>0</v>
      </c>
      <c r="H7" s="3" t="s">
        <v>66</v>
      </c>
      <c r="I7" s="2">
        <v>0</v>
      </c>
      <c r="J7" s="3" t="s">
        <v>67</v>
      </c>
      <c r="K7" s="7">
        <v>1</v>
      </c>
      <c r="L7">
        <v>2</v>
      </c>
      <c r="M7" s="7">
        <v>1</v>
      </c>
      <c r="N7">
        <v>3</v>
      </c>
      <c r="O7" s="7">
        <v>1</v>
      </c>
      <c r="P7" t="s">
        <v>6</v>
      </c>
      <c r="Q7" s="7">
        <v>1</v>
      </c>
      <c r="R7" t="s">
        <v>7</v>
      </c>
      <c r="S7" s="8">
        <v>1</v>
      </c>
      <c r="T7" s="3" t="s">
        <v>68</v>
      </c>
      <c r="U7" s="7">
        <v>1</v>
      </c>
      <c r="V7" s="3" t="s">
        <v>69</v>
      </c>
      <c r="W7" s="7">
        <v>1</v>
      </c>
      <c r="X7">
        <v>2</v>
      </c>
      <c r="Y7" s="8">
        <v>1</v>
      </c>
      <c r="Z7" s="1" t="s">
        <v>70</v>
      </c>
      <c r="AA7" s="2">
        <v>2</v>
      </c>
      <c r="AB7">
        <v>2</v>
      </c>
      <c r="AC7" s="7">
        <v>1</v>
      </c>
      <c r="AD7" s="1" t="s">
        <v>71</v>
      </c>
      <c r="AE7" s="2">
        <v>1</v>
      </c>
      <c r="AF7">
        <v>1</v>
      </c>
      <c r="AG7" s="7">
        <v>0</v>
      </c>
      <c r="AH7" s="1" t="s">
        <v>72</v>
      </c>
      <c r="AI7" s="2">
        <v>0</v>
      </c>
      <c r="AJ7" s="1" t="s">
        <v>73</v>
      </c>
      <c r="AK7" s="1" t="s">
        <v>74</v>
      </c>
      <c r="AL7" s="1" t="s">
        <v>75</v>
      </c>
      <c r="AN7">
        <v>4</v>
      </c>
      <c r="AO7">
        <v>3</v>
      </c>
      <c r="AP7">
        <v>4</v>
      </c>
      <c r="AQ7">
        <v>2</v>
      </c>
      <c r="AR7">
        <v>2</v>
      </c>
      <c r="AS7">
        <v>3</v>
      </c>
      <c r="AT7">
        <v>3</v>
      </c>
      <c r="AU7">
        <v>2</v>
      </c>
      <c r="AV7">
        <v>2</v>
      </c>
      <c r="AW7">
        <v>2</v>
      </c>
      <c r="AX7">
        <v>2</v>
      </c>
      <c r="AY7">
        <v>2</v>
      </c>
      <c r="AZ7">
        <v>3</v>
      </c>
      <c r="BA7">
        <v>3</v>
      </c>
      <c r="BB7">
        <v>3</v>
      </c>
      <c r="BC7">
        <v>3</v>
      </c>
      <c r="BD7">
        <v>2</v>
      </c>
      <c r="BE7">
        <v>3</v>
      </c>
      <c r="BF7">
        <v>3</v>
      </c>
      <c r="BG7">
        <v>2</v>
      </c>
      <c r="BH7" t="s">
        <v>16</v>
      </c>
      <c r="BI7" t="s">
        <v>17</v>
      </c>
    </row>
    <row r="8" spans="1:61">
      <c r="A8" t="s">
        <v>76</v>
      </c>
      <c r="B8" t="s">
        <v>77</v>
      </c>
      <c r="C8" t="s">
        <v>78</v>
      </c>
      <c r="D8" s="3" t="s">
        <v>79</v>
      </c>
      <c r="E8" s="7">
        <v>0</v>
      </c>
      <c r="F8">
        <v>1</v>
      </c>
      <c r="G8" s="2">
        <v>0</v>
      </c>
      <c r="H8" s="3" t="s">
        <v>80</v>
      </c>
      <c r="I8" s="2">
        <v>0</v>
      </c>
      <c r="J8" s="3" t="s">
        <v>81</v>
      </c>
      <c r="K8" s="7">
        <v>1</v>
      </c>
      <c r="L8">
        <v>1</v>
      </c>
      <c r="M8" s="7">
        <v>0</v>
      </c>
      <c r="N8">
        <v>3</v>
      </c>
      <c r="O8" s="7">
        <v>1</v>
      </c>
      <c r="P8" t="s">
        <v>6</v>
      </c>
      <c r="Q8" s="7">
        <v>1</v>
      </c>
      <c r="R8" t="s">
        <v>7</v>
      </c>
      <c r="S8" s="8">
        <v>1</v>
      </c>
      <c r="T8" s="3" t="s">
        <v>56</v>
      </c>
      <c r="U8" s="7">
        <v>1</v>
      </c>
      <c r="V8" s="3" t="s">
        <v>82</v>
      </c>
      <c r="W8" s="7">
        <v>1</v>
      </c>
      <c r="X8">
        <v>2</v>
      </c>
      <c r="Y8" s="8">
        <v>1</v>
      </c>
      <c r="Z8" s="1" t="s">
        <v>83</v>
      </c>
      <c r="AA8" s="2">
        <v>2</v>
      </c>
      <c r="AB8">
        <v>2</v>
      </c>
      <c r="AC8" s="7">
        <v>1</v>
      </c>
      <c r="AD8" s="1" t="s">
        <v>84</v>
      </c>
      <c r="AE8" s="2">
        <v>2</v>
      </c>
      <c r="AF8">
        <v>1</v>
      </c>
      <c r="AG8" s="7">
        <v>0</v>
      </c>
      <c r="AH8" s="1" t="s">
        <v>85</v>
      </c>
      <c r="AI8" s="2">
        <v>2</v>
      </c>
      <c r="AJ8" s="1" t="s">
        <v>86</v>
      </c>
      <c r="AK8" s="1" t="s">
        <v>87</v>
      </c>
      <c r="AL8" s="1" t="s">
        <v>88</v>
      </c>
      <c r="AN8">
        <v>4</v>
      </c>
      <c r="AO8">
        <v>2</v>
      </c>
      <c r="AP8">
        <v>3</v>
      </c>
      <c r="AQ8">
        <v>3</v>
      </c>
      <c r="AR8">
        <v>3</v>
      </c>
      <c r="AS8">
        <v>4</v>
      </c>
      <c r="AT8">
        <v>4</v>
      </c>
      <c r="AU8">
        <v>1</v>
      </c>
      <c r="AV8">
        <v>1</v>
      </c>
      <c r="AW8">
        <v>3</v>
      </c>
      <c r="AX8">
        <v>2</v>
      </c>
      <c r="AY8">
        <v>1</v>
      </c>
      <c r="AZ8">
        <v>3</v>
      </c>
      <c r="BA8">
        <v>4</v>
      </c>
      <c r="BB8">
        <v>4</v>
      </c>
      <c r="BC8">
        <v>3</v>
      </c>
      <c r="BD8">
        <v>1</v>
      </c>
      <c r="BE8">
        <v>4</v>
      </c>
      <c r="BF8">
        <v>4</v>
      </c>
      <c r="BG8">
        <v>2</v>
      </c>
      <c r="BH8" t="s">
        <v>16</v>
      </c>
      <c r="BI8" t="s">
        <v>17</v>
      </c>
    </row>
    <row r="9" spans="1:61">
      <c r="A9" t="s">
        <v>89</v>
      </c>
      <c r="B9" t="s">
        <v>90</v>
      </c>
      <c r="C9" t="s">
        <v>91</v>
      </c>
      <c r="D9" s="3" t="s">
        <v>92</v>
      </c>
      <c r="E9" s="7">
        <v>0</v>
      </c>
      <c r="F9">
        <v>2</v>
      </c>
      <c r="G9" s="2">
        <v>1</v>
      </c>
      <c r="H9" s="3" t="s">
        <v>93</v>
      </c>
      <c r="I9" s="2">
        <v>1</v>
      </c>
      <c r="J9" s="3" t="s">
        <v>94</v>
      </c>
      <c r="K9" s="7">
        <v>0</v>
      </c>
      <c r="L9">
        <v>2</v>
      </c>
      <c r="M9" s="7">
        <v>1</v>
      </c>
      <c r="N9">
        <v>3</v>
      </c>
      <c r="O9" s="7">
        <v>1</v>
      </c>
      <c r="P9" t="s">
        <v>6</v>
      </c>
      <c r="Q9" s="7">
        <v>1</v>
      </c>
      <c r="R9" t="s">
        <v>7</v>
      </c>
      <c r="S9" s="8">
        <v>1</v>
      </c>
      <c r="T9" s="3" t="s">
        <v>95</v>
      </c>
      <c r="U9" s="7">
        <v>0</v>
      </c>
      <c r="V9" s="3" t="s">
        <v>96</v>
      </c>
      <c r="W9" s="7">
        <v>0</v>
      </c>
      <c r="X9">
        <v>2</v>
      </c>
      <c r="Y9" s="8">
        <v>1</v>
      </c>
      <c r="Z9" s="1" t="s">
        <v>97</v>
      </c>
      <c r="AA9" s="2">
        <v>2</v>
      </c>
      <c r="AB9">
        <v>2</v>
      </c>
      <c r="AC9" s="7">
        <v>1</v>
      </c>
      <c r="AD9" s="1" t="s">
        <v>98</v>
      </c>
      <c r="AE9" s="2">
        <v>0</v>
      </c>
      <c r="AF9">
        <v>1</v>
      </c>
      <c r="AG9" s="7">
        <v>0</v>
      </c>
      <c r="AH9" s="1" t="s">
        <v>99</v>
      </c>
      <c r="AI9" s="2">
        <v>0</v>
      </c>
      <c r="AJ9" s="1" t="s">
        <v>100</v>
      </c>
      <c r="AK9" s="1" t="s">
        <v>101</v>
      </c>
      <c r="AL9" s="1" t="s">
        <v>102</v>
      </c>
      <c r="AN9">
        <v>3</v>
      </c>
      <c r="AO9">
        <v>2</v>
      </c>
      <c r="AP9">
        <v>3</v>
      </c>
      <c r="AQ9">
        <v>3</v>
      </c>
      <c r="AR9">
        <v>3</v>
      </c>
      <c r="AS9">
        <v>3</v>
      </c>
      <c r="AT9">
        <v>3</v>
      </c>
      <c r="AU9">
        <v>2</v>
      </c>
      <c r="AV9">
        <v>2</v>
      </c>
      <c r="AW9">
        <v>2</v>
      </c>
      <c r="AX9">
        <v>1</v>
      </c>
      <c r="AY9">
        <v>1</v>
      </c>
      <c r="AZ9">
        <v>3</v>
      </c>
      <c r="BA9">
        <v>3</v>
      </c>
      <c r="BB9">
        <v>2</v>
      </c>
      <c r="BC9">
        <v>2</v>
      </c>
      <c r="BD9">
        <v>1</v>
      </c>
      <c r="BE9">
        <v>2</v>
      </c>
      <c r="BF9">
        <v>3</v>
      </c>
      <c r="BG9">
        <v>2</v>
      </c>
      <c r="BH9" t="s">
        <v>16</v>
      </c>
      <c r="BI9" t="s">
        <v>17</v>
      </c>
    </row>
    <row r="10" spans="1:61">
      <c r="A10" t="s">
        <v>103</v>
      </c>
      <c r="B10" t="s">
        <v>1</v>
      </c>
      <c r="C10" t="s">
        <v>19</v>
      </c>
      <c r="D10" s="3" t="s">
        <v>104</v>
      </c>
      <c r="E10" s="7">
        <v>1</v>
      </c>
      <c r="F10">
        <v>2</v>
      </c>
      <c r="G10" s="2">
        <v>1</v>
      </c>
      <c r="H10" s="3" t="s">
        <v>105</v>
      </c>
      <c r="I10" s="2">
        <v>1</v>
      </c>
      <c r="J10" s="3" t="s">
        <v>106</v>
      </c>
      <c r="K10" s="7">
        <v>0</v>
      </c>
      <c r="L10">
        <v>2</v>
      </c>
      <c r="M10" s="7">
        <v>1</v>
      </c>
      <c r="N10">
        <v>3</v>
      </c>
      <c r="O10" s="7">
        <v>1</v>
      </c>
      <c r="P10" t="s">
        <v>6</v>
      </c>
      <c r="Q10" s="7">
        <v>1</v>
      </c>
      <c r="R10" t="s">
        <v>7</v>
      </c>
      <c r="S10" s="8">
        <v>1</v>
      </c>
      <c r="T10" s="3" t="s">
        <v>107</v>
      </c>
      <c r="U10" s="7">
        <v>1</v>
      </c>
      <c r="V10" s="3" t="s">
        <v>108</v>
      </c>
      <c r="W10" s="7">
        <v>1</v>
      </c>
      <c r="X10">
        <v>1</v>
      </c>
      <c r="Y10" s="7">
        <v>0</v>
      </c>
      <c r="Z10" s="1" t="s">
        <v>109</v>
      </c>
      <c r="AA10" s="2">
        <v>1</v>
      </c>
      <c r="AB10">
        <v>1</v>
      </c>
      <c r="AC10" s="7">
        <v>0</v>
      </c>
      <c r="AD10" s="1" t="s">
        <v>110</v>
      </c>
      <c r="AE10" s="2">
        <v>1</v>
      </c>
      <c r="AF10">
        <v>1</v>
      </c>
      <c r="AG10" s="7">
        <v>0</v>
      </c>
      <c r="AH10" s="1" t="s">
        <v>111</v>
      </c>
      <c r="AI10" s="2">
        <v>0</v>
      </c>
      <c r="AJ10" s="1" t="s">
        <v>112</v>
      </c>
      <c r="AK10" s="1" t="s">
        <v>113</v>
      </c>
      <c r="AL10" s="1" t="s">
        <v>114</v>
      </c>
      <c r="AN10">
        <v>2</v>
      </c>
      <c r="AO10">
        <v>2</v>
      </c>
      <c r="AP10">
        <v>2</v>
      </c>
      <c r="AQ10">
        <v>3</v>
      </c>
      <c r="AR10">
        <v>3</v>
      </c>
      <c r="AS10">
        <v>3</v>
      </c>
      <c r="AT10">
        <v>3</v>
      </c>
      <c r="AU10">
        <v>2</v>
      </c>
      <c r="AV10">
        <v>2</v>
      </c>
      <c r="AW10">
        <v>3</v>
      </c>
      <c r="AX10">
        <v>2</v>
      </c>
      <c r="AY10">
        <v>2</v>
      </c>
      <c r="AZ10">
        <v>3</v>
      </c>
      <c r="BA10">
        <v>3</v>
      </c>
      <c r="BB10">
        <v>3</v>
      </c>
      <c r="BC10">
        <v>3</v>
      </c>
      <c r="BD10">
        <v>2</v>
      </c>
      <c r="BE10">
        <v>3</v>
      </c>
      <c r="BF10">
        <v>3</v>
      </c>
      <c r="BG10">
        <v>2</v>
      </c>
      <c r="BH10" t="s">
        <v>16</v>
      </c>
      <c r="BI10" t="s">
        <v>17</v>
      </c>
    </row>
    <row r="11" spans="1:61">
      <c r="A11" t="s">
        <v>115</v>
      </c>
      <c r="B11" t="s">
        <v>1</v>
      </c>
      <c r="C11" t="s">
        <v>19</v>
      </c>
      <c r="D11" s="3" t="s">
        <v>116</v>
      </c>
      <c r="E11" s="7">
        <v>1</v>
      </c>
      <c r="F11">
        <v>1</v>
      </c>
      <c r="G11" s="2">
        <v>0</v>
      </c>
      <c r="H11" s="3" t="s">
        <v>117</v>
      </c>
      <c r="I11" s="2">
        <v>0</v>
      </c>
      <c r="J11" s="3" t="s">
        <v>118</v>
      </c>
      <c r="K11" s="7">
        <v>1</v>
      </c>
      <c r="L11">
        <v>2</v>
      </c>
      <c r="M11" s="7">
        <v>1</v>
      </c>
      <c r="N11">
        <v>3</v>
      </c>
      <c r="O11" s="7">
        <v>1</v>
      </c>
      <c r="P11" t="s">
        <v>6</v>
      </c>
      <c r="Q11" s="7">
        <v>1</v>
      </c>
      <c r="R11" t="s">
        <v>7</v>
      </c>
      <c r="S11" s="8">
        <v>1</v>
      </c>
      <c r="T11" s="3" t="s">
        <v>119</v>
      </c>
      <c r="U11" s="7">
        <v>1</v>
      </c>
      <c r="V11" s="3" t="s">
        <v>120</v>
      </c>
      <c r="W11" s="7">
        <v>0</v>
      </c>
      <c r="X11">
        <v>2</v>
      </c>
      <c r="Y11" s="8">
        <v>1</v>
      </c>
      <c r="Z11" s="1" t="s">
        <v>121</v>
      </c>
      <c r="AA11" s="2">
        <v>1</v>
      </c>
      <c r="AB11">
        <v>1</v>
      </c>
      <c r="AC11" s="7">
        <v>0</v>
      </c>
      <c r="AD11" s="1" t="s">
        <v>122</v>
      </c>
      <c r="AE11" s="2">
        <v>1</v>
      </c>
      <c r="AF11">
        <v>1</v>
      </c>
      <c r="AG11" s="7">
        <v>0</v>
      </c>
      <c r="AH11" s="1" t="s">
        <v>123</v>
      </c>
      <c r="AI11" s="2">
        <v>0</v>
      </c>
      <c r="AJ11" s="1" t="s">
        <v>124</v>
      </c>
      <c r="AK11" s="1" t="s">
        <v>125</v>
      </c>
      <c r="AL11" s="1" t="s">
        <v>126</v>
      </c>
      <c r="AN11">
        <v>2</v>
      </c>
      <c r="AO11">
        <v>2</v>
      </c>
      <c r="AP11">
        <v>3</v>
      </c>
      <c r="AQ11">
        <v>3</v>
      </c>
      <c r="AR11">
        <v>2</v>
      </c>
      <c r="AS11">
        <v>3</v>
      </c>
      <c r="AT11">
        <v>3</v>
      </c>
      <c r="AU11">
        <v>3</v>
      </c>
      <c r="AV11">
        <v>2</v>
      </c>
      <c r="AW11">
        <v>2</v>
      </c>
      <c r="AX11">
        <v>3</v>
      </c>
      <c r="AY11">
        <v>2</v>
      </c>
      <c r="AZ11">
        <v>3</v>
      </c>
      <c r="BA11">
        <v>3</v>
      </c>
      <c r="BB11">
        <v>2</v>
      </c>
      <c r="BC11">
        <v>3</v>
      </c>
      <c r="BD11">
        <v>2</v>
      </c>
      <c r="BE11">
        <v>3</v>
      </c>
      <c r="BF11">
        <v>3</v>
      </c>
      <c r="BG11">
        <v>3</v>
      </c>
      <c r="BH11" t="s">
        <v>16</v>
      </c>
      <c r="BI11" t="s">
        <v>17</v>
      </c>
    </row>
    <row r="12" spans="1:61">
      <c r="A12" t="s">
        <v>127</v>
      </c>
      <c r="B12" t="s">
        <v>1</v>
      </c>
      <c r="C12" t="s">
        <v>19</v>
      </c>
      <c r="D12" s="3" t="s">
        <v>128</v>
      </c>
      <c r="E12" s="7">
        <v>1</v>
      </c>
      <c r="F12">
        <v>1</v>
      </c>
      <c r="G12" s="2">
        <v>0</v>
      </c>
      <c r="H12" s="3" t="s">
        <v>129</v>
      </c>
      <c r="I12" s="2">
        <v>0</v>
      </c>
      <c r="J12" s="3" t="s">
        <v>130</v>
      </c>
      <c r="K12" s="7">
        <v>1</v>
      </c>
      <c r="L12">
        <v>2</v>
      </c>
      <c r="M12" s="7">
        <v>1</v>
      </c>
      <c r="N12">
        <v>3</v>
      </c>
      <c r="O12" s="7">
        <v>1</v>
      </c>
      <c r="P12" t="s">
        <v>6</v>
      </c>
      <c r="Q12" s="7">
        <v>1</v>
      </c>
      <c r="R12" t="s">
        <v>7</v>
      </c>
      <c r="S12" s="8">
        <v>1</v>
      </c>
      <c r="T12" s="3" t="s">
        <v>131</v>
      </c>
      <c r="U12" s="7">
        <v>1</v>
      </c>
      <c r="V12" s="3" t="s">
        <v>132</v>
      </c>
      <c r="W12" s="7">
        <v>1</v>
      </c>
      <c r="X12">
        <v>2</v>
      </c>
      <c r="Y12" s="8">
        <v>1</v>
      </c>
      <c r="Z12" s="1" t="s">
        <v>133</v>
      </c>
      <c r="AA12" s="2">
        <v>1</v>
      </c>
      <c r="AB12">
        <v>2</v>
      </c>
      <c r="AC12" s="7">
        <v>1</v>
      </c>
      <c r="AD12" s="1" t="s">
        <v>134</v>
      </c>
      <c r="AE12" s="2">
        <v>1</v>
      </c>
      <c r="AF12">
        <v>1</v>
      </c>
      <c r="AG12" s="7">
        <v>0</v>
      </c>
      <c r="AH12" s="1" t="s">
        <v>135</v>
      </c>
      <c r="AI12" s="2">
        <v>0</v>
      </c>
      <c r="AJ12" s="1" t="s">
        <v>136</v>
      </c>
      <c r="AK12" s="1" t="s">
        <v>137</v>
      </c>
      <c r="AL12" s="1" t="s">
        <v>138</v>
      </c>
      <c r="AN12">
        <v>3</v>
      </c>
      <c r="AO12">
        <v>2</v>
      </c>
      <c r="AP12">
        <v>3</v>
      </c>
      <c r="AQ12">
        <v>3</v>
      </c>
      <c r="AR12">
        <v>3</v>
      </c>
      <c r="AS12">
        <v>3</v>
      </c>
      <c r="AT12">
        <v>3</v>
      </c>
      <c r="AU12">
        <v>2</v>
      </c>
      <c r="AV12">
        <v>2</v>
      </c>
      <c r="AW12">
        <v>2</v>
      </c>
      <c r="AX12">
        <v>2</v>
      </c>
      <c r="AY12">
        <v>2</v>
      </c>
      <c r="AZ12">
        <v>3</v>
      </c>
      <c r="BA12">
        <v>3</v>
      </c>
      <c r="BB12">
        <v>3</v>
      </c>
      <c r="BC12">
        <v>3</v>
      </c>
      <c r="BD12">
        <v>2</v>
      </c>
      <c r="BE12">
        <v>3</v>
      </c>
      <c r="BF12">
        <v>3</v>
      </c>
      <c r="BG12">
        <v>2</v>
      </c>
      <c r="BH12" t="s">
        <v>16</v>
      </c>
      <c r="BI12" t="s">
        <v>17</v>
      </c>
    </row>
    <row r="13" spans="1:61">
      <c r="A13" t="s">
        <v>139</v>
      </c>
      <c r="B13" t="s">
        <v>1</v>
      </c>
      <c r="C13" t="s">
        <v>19</v>
      </c>
      <c r="D13" s="3" t="s">
        <v>104</v>
      </c>
      <c r="E13" s="7">
        <v>1</v>
      </c>
      <c r="F13">
        <v>2</v>
      </c>
      <c r="G13" s="2">
        <v>1</v>
      </c>
      <c r="H13" s="3" t="s">
        <v>140</v>
      </c>
      <c r="I13" s="2">
        <v>1</v>
      </c>
      <c r="J13" s="3" t="s">
        <v>141</v>
      </c>
      <c r="K13" s="7">
        <v>1</v>
      </c>
      <c r="L13">
        <v>2</v>
      </c>
      <c r="M13" s="7">
        <v>1</v>
      </c>
      <c r="N13">
        <v>3</v>
      </c>
      <c r="O13" s="7">
        <v>1</v>
      </c>
      <c r="P13" t="s">
        <v>6</v>
      </c>
      <c r="Q13" s="7">
        <v>1</v>
      </c>
      <c r="R13" t="s">
        <v>7</v>
      </c>
      <c r="S13" s="8">
        <v>1</v>
      </c>
      <c r="T13" s="3" t="s">
        <v>23</v>
      </c>
      <c r="U13" s="7">
        <v>1</v>
      </c>
      <c r="V13" s="3" t="s">
        <v>142</v>
      </c>
      <c r="W13" s="7">
        <v>0</v>
      </c>
      <c r="X13">
        <v>2</v>
      </c>
      <c r="Y13" s="8">
        <v>1</v>
      </c>
      <c r="Z13" s="1" t="s">
        <v>143</v>
      </c>
      <c r="AA13" s="2">
        <v>1</v>
      </c>
      <c r="AB13">
        <v>2</v>
      </c>
      <c r="AC13" s="7">
        <v>1</v>
      </c>
      <c r="AD13" s="1" t="s">
        <v>144</v>
      </c>
      <c r="AE13" s="2">
        <v>1</v>
      </c>
      <c r="AF13">
        <v>1</v>
      </c>
      <c r="AG13" s="7">
        <v>0</v>
      </c>
      <c r="AH13" s="1" t="s">
        <v>145</v>
      </c>
      <c r="AI13" s="2">
        <v>0</v>
      </c>
      <c r="AJ13" s="1" t="s">
        <v>146</v>
      </c>
      <c r="AK13" s="1" t="s">
        <v>147</v>
      </c>
      <c r="AL13" s="1" t="s">
        <v>148</v>
      </c>
      <c r="AN13">
        <v>3</v>
      </c>
      <c r="AO13">
        <v>2</v>
      </c>
      <c r="AP13">
        <v>3</v>
      </c>
      <c r="AQ13">
        <v>3</v>
      </c>
      <c r="AR13">
        <v>3</v>
      </c>
      <c r="AS13">
        <v>3</v>
      </c>
      <c r="AT13">
        <v>3</v>
      </c>
      <c r="AU13">
        <v>2</v>
      </c>
      <c r="AV13">
        <v>2</v>
      </c>
      <c r="AW13">
        <v>3</v>
      </c>
      <c r="AX13">
        <v>3</v>
      </c>
      <c r="AY13">
        <v>2</v>
      </c>
      <c r="AZ13">
        <v>3</v>
      </c>
      <c r="BA13">
        <v>3</v>
      </c>
      <c r="BB13">
        <v>3</v>
      </c>
      <c r="BC13">
        <v>3</v>
      </c>
      <c r="BD13">
        <v>2</v>
      </c>
      <c r="BE13">
        <v>3</v>
      </c>
      <c r="BF13">
        <v>3</v>
      </c>
      <c r="BG13">
        <v>3</v>
      </c>
      <c r="BH13" t="s">
        <v>16</v>
      </c>
      <c r="BI13" t="s">
        <v>17</v>
      </c>
    </row>
    <row r="14" spans="1:61">
      <c r="A14" t="s">
        <v>149</v>
      </c>
      <c r="B14" t="s">
        <v>1</v>
      </c>
      <c r="C14" t="s">
        <v>19</v>
      </c>
      <c r="D14" s="3" t="s">
        <v>42</v>
      </c>
      <c r="E14" s="7">
        <v>1</v>
      </c>
      <c r="F14">
        <v>2</v>
      </c>
      <c r="G14" s="2">
        <v>1</v>
      </c>
      <c r="H14" s="3" t="s">
        <v>150</v>
      </c>
      <c r="I14" s="2">
        <v>0</v>
      </c>
      <c r="J14" s="3" t="s">
        <v>151</v>
      </c>
      <c r="K14" s="7">
        <v>1</v>
      </c>
      <c r="L14">
        <v>2</v>
      </c>
      <c r="M14" s="7">
        <v>1</v>
      </c>
      <c r="N14">
        <v>3</v>
      </c>
      <c r="O14" s="7">
        <v>1</v>
      </c>
      <c r="P14" t="s">
        <v>6</v>
      </c>
      <c r="Q14" s="7">
        <v>1</v>
      </c>
      <c r="R14" t="s">
        <v>7</v>
      </c>
      <c r="S14" s="8">
        <v>1</v>
      </c>
      <c r="T14" s="3" t="s">
        <v>56</v>
      </c>
      <c r="U14" s="7">
        <v>1</v>
      </c>
      <c r="V14" s="3" t="s">
        <v>152</v>
      </c>
      <c r="W14" s="7">
        <v>1</v>
      </c>
      <c r="X14">
        <v>2</v>
      </c>
      <c r="Y14" s="8">
        <v>1</v>
      </c>
      <c r="Z14" s="1" t="s">
        <v>153</v>
      </c>
      <c r="AA14" s="2">
        <v>1</v>
      </c>
      <c r="AB14">
        <v>2</v>
      </c>
      <c r="AC14" s="7">
        <v>1</v>
      </c>
      <c r="AD14" s="1" t="s">
        <v>154</v>
      </c>
      <c r="AE14" s="2">
        <v>1</v>
      </c>
      <c r="AF14">
        <v>1</v>
      </c>
      <c r="AG14" s="7">
        <v>0</v>
      </c>
      <c r="AH14" s="1" t="s">
        <v>155</v>
      </c>
      <c r="AI14" s="2">
        <v>0</v>
      </c>
      <c r="AJ14" s="1" t="s">
        <v>156</v>
      </c>
      <c r="AK14" s="1" t="s">
        <v>157</v>
      </c>
      <c r="AL14" s="1" t="s">
        <v>158</v>
      </c>
      <c r="AN14">
        <v>1</v>
      </c>
      <c r="AO14">
        <v>1</v>
      </c>
      <c r="AP14">
        <v>3</v>
      </c>
      <c r="AQ14">
        <v>3</v>
      </c>
      <c r="AR14">
        <v>2</v>
      </c>
      <c r="AS14">
        <v>3</v>
      </c>
      <c r="AT14">
        <v>3</v>
      </c>
      <c r="AU14">
        <v>2</v>
      </c>
      <c r="AV14">
        <v>1</v>
      </c>
      <c r="AW14">
        <v>3</v>
      </c>
      <c r="AX14">
        <v>2</v>
      </c>
      <c r="AY14">
        <v>1</v>
      </c>
      <c r="AZ14">
        <v>4</v>
      </c>
      <c r="BA14">
        <v>3</v>
      </c>
      <c r="BB14">
        <v>3</v>
      </c>
      <c r="BC14">
        <v>1</v>
      </c>
      <c r="BD14">
        <v>1</v>
      </c>
      <c r="BE14">
        <v>4</v>
      </c>
      <c r="BF14">
        <v>3</v>
      </c>
      <c r="BG14">
        <v>3</v>
      </c>
      <c r="BH14" t="s">
        <v>16</v>
      </c>
      <c r="BI14" t="s">
        <v>17</v>
      </c>
    </row>
    <row r="15" spans="1:61">
      <c r="A15" t="s">
        <v>159</v>
      </c>
      <c r="B15" t="s">
        <v>1</v>
      </c>
      <c r="C15" t="s">
        <v>19</v>
      </c>
      <c r="D15" s="3" t="s">
        <v>104</v>
      </c>
      <c r="E15" s="7">
        <v>1</v>
      </c>
      <c r="F15">
        <v>2</v>
      </c>
      <c r="G15" s="2">
        <v>1</v>
      </c>
      <c r="H15" s="3" t="s">
        <v>160</v>
      </c>
      <c r="I15" s="2">
        <v>0</v>
      </c>
      <c r="J15" s="3" t="s">
        <v>161</v>
      </c>
      <c r="K15" s="7">
        <v>1</v>
      </c>
      <c r="L15">
        <v>1</v>
      </c>
      <c r="M15" s="7">
        <v>0</v>
      </c>
      <c r="N15">
        <v>3</v>
      </c>
      <c r="O15" s="7">
        <v>1</v>
      </c>
      <c r="P15" t="s">
        <v>6</v>
      </c>
      <c r="Q15" s="7">
        <v>1</v>
      </c>
      <c r="R15" t="s">
        <v>7</v>
      </c>
      <c r="S15" s="8">
        <v>1</v>
      </c>
      <c r="T15" s="3" t="s">
        <v>56</v>
      </c>
      <c r="U15" s="7">
        <v>1</v>
      </c>
      <c r="V15" s="3" t="s">
        <v>162</v>
      </c>
      <c r="W15" s="7">
        <v>1</v>
      </c>
      <c r="X15">
        <v>2</v>
      </c>
      <c r="Y15" s="8">
        <v>1</v>
      </c>
      <c r="Z15" s="1" t="s">
        <v>163</v>
      </c>
      <c r="AA15" s="2">
        <v>1</v>
      </c>
      <c r="AB15">
        <v>1</v>
      </c>
      <c r="AC15" s="7">
        <v>0</v>
      </c>
      <c r="AD15" s="1" t="s">
        <v>164</v>
      </c>
      <c r="AE15" s="2">
        <v>1</v>
      </c>
      <c r="AF15">
        <v>1</v>
      </c>
      <c r="AG15" s="7">
        <v>0</v>
      </c>
      <c r="AH15" s="1" t="s">
        <v>165</v>
      </c>
      <c r="AI15" s="2">
        <v>0</v>
      </c>
      <c r="AJ15" s="1" t="s">
        <v>166</v>
      </c>
      <c r="AK15" s="1" t="s">
        <v>167</v>
      </c>
      <c r="AL15" s="1" t="s">
        <v>168</v>
      </c>
      <c r="AN15">
        <v>2</v>
      </c>
      <c r="AO15">
        <v>2</v>
      </c>
      <c r="AP15">
        <v>3</v>
      </c>
      <c r="AQ15">
        <v>4</v>
      </c>
      <c r="AR15">
        <v>3</v>
      </c>
      <c r="AS15">
        <v>3</v>
      </c>
      <c r="AT15">
        <v>3</v>
      </c>
      <c r="AU15">
        <v>2</v>
      </c>
      <c r="AV15">
        <v>3</v>
      </c>
      <c r="AW15">
        <v>2</v>
      </c>
      <c r="AX15">
        <v>2</v>
      </c>
      <c r="AY15">
        <v>2</v>
      </c>
      <c r="AZ15">
        <v>3</v>
      </c>
      <c r="BA15">
        <v>4</v>
      </c>
      <c r="BB15">
        <v>4</v>
      </c>
      <c r="BC15">
        <v>3</v>
      </c>
      <c r="BD15">
        <v>2</v>
      </c>
      <c r="BE15">
        <v>4</v>
      </c>
      <c r="BF15">
        <v>3</v>
      </c>
      <c r="BG15">
        <v>2</v>
      </c>
      <c r="BH15" t="s">
        <v>16</v>
      </c>
      <c r="BI15" t="s">
        <v>17</v>
      </c>
    </row>
    <row r="16" spans="1:61">
      <c r="A16" t="s">
        <v>169</v>
      </c>
      <c r="B16" t="s">
        <v>1</v>
      </c>
      <c r="C16" t="s">
        <v>19</v>
      </c>
      <c r="D16" s="3" t="s">
        <v>170</v>
      </c>
      <c r="E16" s="7">
        <v>1</v>
      </c>
      <c r="F16">
        <v>2</v>
      </c>
      <c r="G16" s="2">
        <v>1</v>
      </c>
      <c r="H16" s="3" t="s">
        <v>171</v>
      </c>
      <c r="I16" s="2">
        <v>1</v>
      </c>
      <c r="J16" s="3" t="s">
        <v>172</v>
      </c>
      <c r="K16" s="7">
        <v>1</v>
      </c>
      <c r="L16">
        <v>2</v>
      </c>
      <c r="M16" s="7">
        <v>1</v>
      </c>
      <c r="N16">
        <v>3</v>
      </c>
      <c r="O16" s="7">
        <v>1</v>
      </c>
      <c r="P16" t="s">
        <v>6</v>
      </c>
      <c r="Q16" s="7">
        <v>1</v>
      </c>
      <c r="R16" t="s">
        <v>7</v>
      </c>
      <c r="S16" s="8">
        <v>1</v>
      </c>
      <c r="T16" s="3" t="s">
        <v>56</v>
      </c>
      <c r="U16" s="7">
        <v>1</v>
      </c>
      <c r="V16" s="3" t="s">
        <v>173</v>
      </c>
      <c r="W16" s="7">
        <v>1</v>
      </c>
      <c r="X16">
        <v>2</v>
      </c>
      <c r="Y16" s="8">
        <v>1</v>
      </c>
      <c r="Z16" s="1" t="s">
        <v>174</v>
      </c>
      <c r="AA16" s="2">
        <v>1</v>
      </c>
      <c r="AB16">
        <v>2</v>
      </c>
      <c r="AC16" s="7">
        <v>1</v>
      </c>
      <c r="AD16" s="1" t="s">
        <v>175</v>
      </c>
      <c r="AE16" s="2">
        <v>1</v>
      </c>
      <c r="AF16">
        <v>2</v>
      </c>
      <c r="AG16" s="7">
        <v>1</v>
      </c>
      <c r="AH16" s="1" t="s">
        <v>176</v>
      </c>
      <c r="AI16" s="2">
        <v>1</v>
      </c>
      <c r="AJ16" s="1" t="s">
        <v>177</v>
      </c>
      <c r="AK16" s="1" t="s">
        <v>178</v>
      </c>
      <c r="AL16" s="1" t="s">
        <v>179</v>
      </c>
      <c r="AN16">
        <v>3</v>
      </c>
      <c r="AO16">
        <v>2</v>
      </c>
      <c r="AP16">
        <v>3</v>
      </c>
      <c r="AQ16">
        <v>4</v>
      </c>
      <c r="AR16">
        <v>2</v>
      </c>
      <c r="AS16">
        <v>4</v>
      </c>
      <c r="AT16">
        <v>4</v>
      </c>
      <c r="AU16">
        <v>2</v>
      </c>
      <c r="AV16">
        <v>2</v>
      </c>
      <c r="AW16">
        <v>2</v>
      </c>
      <c r="AX16">
        <v>2</v>
      </c>
      <c r="AY16">
        <v>2</v>
      </c>
      <c r="AZ16">
        <v>3</v>
      </c>
      <c r="BA16">
        <v>3</v>
      </c>
      <c r="BB16">
        <v>3</v>
      </c>
      <c r="BC16">
        <v>2</v>
      </c>
      <c r="BD16">
        <v>1</v>
      </c>
      <c r="BE16">
        <v>4</v>
      </c>
      <c r="BF16">
        <v>4</v>
      </c>
      <c r="BG16">
        <v>3</v>
      </c>
      <c r="BH16" t="s">
        <v>16</v>
      </c>
      <c r="BI16" t="s">
        <v>17</v>
      </c>
    </row>
    <row r="17" spans="1:61">
      <c r="A17" t="s">
        <v>180</v>
      </c>
      <c r="B17" t="s">
        <v>1</v>
      </c>
      <c r="C17" t="s">
        <v>19</v>
      </c>
      <c r="D17" s="3" t="s">
        <v>104</v>
      </c>
      <c r="E17" s="7">
        <v>1</v>
      </c>
      <c r="F17">
        <v>1</v>
      </c>
      <c r="G17" s="2">
        <v>0</v>
      </c>
      <c r="H17" s="3" t="s">
        <v>181</v>
      </c>
      <c r="I17" s="2">
        <v>0</v>
      </c>
      <c r="J17" s="3" t="s">
        <v>182</v>
      </c>
      <c r="K17" s="7">
        <v>0</v>
      </c>
      <c r="L17">
        <v>2</v>
      </c>
      <c r="M17" s="7">
        <v>1</v>
      </c>
      <c r="N17">
        <v>3</v>
      </c>
      <c r="O17" s="7">
        <v>1</v>
      </c>
      <c r="P17" t="s">
        <v>6</v>
      </c>
      <c r="Q17" s="7">
        <v>1</v>
      </c>
      <c r="R17" t="s">
        <v>7</v>
      </c>
      <c r="S17" s="8">
        <v>1</v>
      </c>
      <c r="T17" s="3" t="s">
        <v>183</v>
      </c>
      <c r="U17" s="7">
        <v>0</v>
      </c>
      <c r="V17" s="3" t="s">
        <v>184</v>
      </c>
      <c r="W17" s="7">
        <v>0</v>
      </c>
      <c r="X17">
        <v>2</v>
      </c>
      <c r="Y17" s="8">
        <v>1</v>
      </c>
      <c r="Z17" s="1" t="s">
        <v>185</v>
      </c>
      <c r="AA17" s="2">
        <v>1</v>
      </c>
      <c r="AB17">
        <v>2</v>
      </c>
      <c r="AC17" s="7">
        <v>1</v>
      </c>
      <c r="AD17" s="1" t="s">
        <v>186</v>
      </c>
      <c r="AE17" s="2">
        <v>1</v>
      </c>
      <c r="AF17">
        <v>1</v>
      </c>
      <c r="AG17" s="7">
        <v>0</v>
      </c>
      <c r="AH17" s="1" t="s">
        <v>187</v>
      </c>
      <c r="AI17" s="2">
        <v>0</v>
      </c>
      <c r="AJ17" s="1" t="s">
        <v>188</v>
      </c>
      <c r="AK17" s="1" t="s">
        <v>189</v>
      </c>
      <c r="AL17" s="1" t="s">
        <v>190</v>
      </c>
      <c r="AN17">
        <v>1</v>
      </c>
      <c r="AO17">
        <v>1</v>
      </c>
      <c r="AP17">
        <v>2</v>
      </c>
      <c r="AQ17">
        <v>3</v>
      </c>
      <c r="AR17">
        <v>2</v>
      </c>
      <c r="AS17">
        <v>3</v>
      </c>
      <c r="AT17">
        <v>3</v>
      </c>
      <c r="AU17">
        <v>1</v>
      </c>
      <c r="AV17">
        <v>1</v>
      </c>
      <c r="AW17">
        <v>2</v>
      </c>
      <c r="AX17">
        <v>2</v>
      </c>
      <c r="AY17">
        <v>1</v>
      </c>
      <c r="AZ17">
        <v>3</v>
      </c>
      <c r="BA17">
        <v>3</v>
      </c>
      <c r="BB17">
        <v>3</v>
      </c>
      <c r="BC17">
        <v>3</v>
      </c>
      <c r="BD17">
        <v>2</v>
      </c>
      <c r="BE17">
        <v>3</v>
      </c>
      <c r="BF17">
        <v>3</v>
      </c>
      <c r="BG17">
        <v>2</v>
      </c>
      <c r="BH17" t="s">
        <v>16</v>
      </c>
      <c r="BI17" t="s">
        <v>17</v>
      </c>
    </row>
    <row r="18" spans="1:61">
      <c r="A18" t="s">
        <v>191</v>
      </c>
      <c r="B18" t="s">
        <v>1</v>
      </c>
      <c r="C18" t="s">
        <v>19</v>
      </c>
      <c r="D18" s="3" t="s">
        <v>192</v>
      </c>
      <c r="E18" s="7">
        <v>1</v>
      </c>
      <c r="F18">
        <v>2</v>
      </c>
      <c r="G18" s="2">
        <v>1</v>
      </c>
      <c r="H18" s="3" t="s">
        <v>193</v>
      </c>
      <c r="I18" s="2">
        <v>0</v>
      </c>
      <c r="J18" s="3" t="s">
        <v>194</v>
      </c>
      <c r="K18" s="7">
        <v>1</v>
      </c>
      <c r="L18">
        <v>2</v>
      </c>
      <c r="M18" s="7">
        <v>1</v>
      </c>
      <c r="N18">
        <v>3</v>
      </c>
      <c r="O18" s="7">
        <v>1</v>
      </c>
      <c r="P18" t="s">
        <v>6</v>
      </c>
      <c r="Q18" s="7">
        <v>1</v>
      </c>
      <c r="R18" t="s">
        <v>7</v>
      </c>
      <c r="S18" s="8">
        <v>1</v>
      </c>
      <c r="T18" s="3" t="s">
        <v>195</v>
      </c>
      <c r="U18" s="7">
        <v>1</v>
      </c>
      <c r="V18" s="3" t="s">
        <v>196</v>
      </c>
      <c r="W18" s="7">
        <v>0</v>
      </c>
      <c r="X18">
        <v>2</v>
      </c>
      <c r="Y18" s="8">
        <v>1</v>
      </c>
      <c r="Z18" s="1" t="s">
        <v>197</v>
      </c>
      <c r="AA18" s="2">
        <v>1</v>
      </c>
      <c r="AB18">
        <v>2</v>
      </c>
      <c r="AC18" s="7">
        <v>1</v>
      </c>
      <c r="AD18" s="1" t="s">
        <v>198</v>
      </c>
      <c r="AE18" s="2">
        <v>1</v>
      </c>
      <c r="AF18">
        <v>1</v>
      </c>
      <c r="AG18" s="7">
        <v>0</v>
      </c>
      <c r="AH18" s="1" t="s">
        <v>199</v>
      </c>
      <c r="AI18" s="2">
        <v>0</v>
      </c>
      <c r="AJ18" s="1" t="s">
        <v>200</v>
      </c>
      <c r="AK18" s="1" t="s">
        <v>201</v>
      </c>
      <c r="AL18" s="1" t="s">
        <v>202</v>
      </c>
      <c r="AN18">
        <v>2</v>
      </c>
      <c r="AO18">
        <v>2</v>
      </c>
      <c r="AP18">
        <v>3</v>
      </c>
      <c r="AQ18">
        <v>2</v>
      </c>
      <c r="AR18">
        <v>3</v>
      </c>
      <c r="AS18">
        <v>3</v>
      </c>
      <c r="AT18">
        <v>3</v>
      </c>
      <c r="AU18">
        <v>2</v>
      </c>
      <c r="AV18">
        <v>2</v>
      </c>
      <c r="AW18">
        <v>3</v>
      </c>
      <c r="AX18">
        <v>2</v>
      </c>
      <c r="AY18">
        <v>2</v>
      </c>
      <c r="AZ18">
        <v>3</v>
      </c>
      <c r="BA18">
        <v>3</v>
      </c>
      <c r="BB18">
        <v>3</v>
      </c>
      <c r="BC18">
        <v>2</v>
      </c>
      <c r="BD18">
        <v>2</v>
      </c>
      <c r="BE18">
        <v>3</v>
      </c>
      <c r="BF18">
        <v>3</v>
      </c>
      <c r="BG18">
        <v>3</v>
      </c>
      <c r="BH18" t="s">
        <v>16</v>
      </c>
      <c r="BI18" t="s">
        <v>17</v>
      </c>
    </row>
    <row r="19" spans="1:61">
      <c r="A19" t="s">
        <v>203</v>
      </c>
      <c r="B19" t="s">
        <v>1</v>
      </c>
      <c r="C19" t="s">
        <v>19</v>
      </c>
      <c r="D19" s="3" t="s">
        <v>204</v>
      </c>
      <c r="E19" s="7">
        <v>1</v>
      </c>
      <c r="F19">
        <v>2</v>
      </c>
      <c r="G19" s="2">
        <v>1</v>
      </c>
      <c r="H19" s="3" t="s">
        <v>205</v>
      </c>
      <c r="I19" s="2">
        <v>0</v>
      </c>
      <c r="J19" s="3" t="s">
        <v>206</v>
      </c>
      <c r="K19" s="7">
        <v>0</v>
      </c>
      <c r="L19">
        <v>2</v>
      </c>
      <c r="M19" s="7">
        <v>1</v>
      </c>
      <c r="N19">
        <v>3</v>
      </c>
      <c r="O19" s="7">
        <v>1</v>
      </c>
      <c r="P19" t="s">
        <v>6</v>
      </c>
      <c r="Q19" s="7">
        <v>1</v>
      </c>
      <c r="R19" t="s">
        <v>7</v>
      </c>
      <c r="S19" s="8">
        <v>1</v>
      </c>
      <c r="T19" s="3" t="s">
        <v>207</v>
      </c>
      <c r="U19" s="7">
        <v>1</v>
      </c>
      <c r="V19" s="3" t="s">
        <v>208</v>
      </c>
      <c r="W19" s="7">
        <v>1</v>
      </c>
      <c r="X19">
        <v>2</v>
      </c>
      <c r="Y19" s="8">
        <v>1</v>
      </c>
      <c r="Z19" s="1" t="s">
        <v>209</v>
      </c>
      <c r="AA19" s="2">
        <v>2</v>
      </c>
      <c r="AB19">
        <v>2</v>
      </c>
      <c r="AC19" s="7">
        <v>1</v>
      </c>
      <c r="AD19" s="1" t="s">
        <v>210</v>
      </c>
      <c r="AE19" s="2">
        <v>1</v>
      </c>
      <c r="AF19">
        <v>2</v>
      </c>
      <c r="AG19" s="7">
        <v>1</v>
      </c>
      <c r="AH19" s="1" t="s">
        <v>211</v>
      </c>
      <c r="AI19" s="2">
        <v>1</v>
      </c>
      <c r="AJ19" s="1" t="s">
        <v>212</v>
      </c>
      <c r="AK19" s="1" t="s">
        <v>213</v>
      </c>
      <c r="AL19" s="1" t="s">
        <v>214</v>
      </c>
      <c r="AN19">
        <v>3</v>
      </c>
      <c r="AO19">
        <v>2</v>
      </c>
      <c r="AP19">
        <v>4</v>
      </c>
      <c r="AQ19">
        <v>3</v>
      </c>
      <c r="AR19">
        <v>4</v>
      </c>
      <c r="AS19">
        <v>4</v>
      </c>
      <c r="AT19">
        <v>4</v>
      </c>
      <c r="AU19">
        <v>3</v>
      </c>
      <c r="AV19">
        <v>1</v>
      </c>
      <c r="AW19">
        <v>3</v>
      </c>
      <c r="AX19">
        <v>1</v>
      </c>
      <c r="AY19">
        <v>1</v>
      </c>
      <c r="AZ19">
        <v>3</v>
      </c>
      <c r="BA19">
        <v>3</v>
      </c>
      <c r="BB19">
        <v>2</v>
      </c>
      <c r="BC19">
        <v>2</v>
      </c>
      <c r="BD19">
        <v>1</v>
      </c>
      <c r="BE19">
        <v>3</v>
      </c>
      <c r="BF19">
        <v>3</v>
      </c>
      <c r="BG19">
        <v>3</v>
      </c>
      <c r="BH19" t="s">
        <v>16</v>
      </c>
      <c r="BI19" t="s">
        <v>17</v>
      </c>
    </row>
    <row r="20" spans="1:61">
      <c r="A20" t="s">
        <v>215</v>
      </c>
      <c r="B20" t="s">
        <v>1</v>
      </c>
      <c r="C20" t="s">
        <v>19</v>
      </c>
      <c r="D20" s="3" t="s">
        <v>216</v>
      </c>
      <c r="E20" s="7">
        <v>1</v>
      </c>
      <c r="F20">
        <v>2</v>
      </c>
      <c r="G20" s="2">
        <v>1</v>
      </c>
      <c r="H20" s="3" t="s">
        <v>217</v>
      </c>
      <c r="I20" s="2">
        <v>1</v>
      </c>
      <c r="J20" s="3" t="s">
        <v>218</v>
      </c>
      <c r="K20" s="7">
        <v>1</v>
      </c>
      <c r="L20">
        <v>2</v>
      </c>
      <c r="M20" s="7">
        <v>1</v>
      </c>
      <c r="N20">
        <v>3</v>
      </c>
      <c r="O20" s="7">
        <v>1</v>
      </c>
      <c r="P20" t="s">
        <v>6</v>
      </c>
      <c r="Q20" s="7">
        <v>1</v>
      </c>
      <c r="R20" t="s">
        <v>7</v>
      </c>
      <c r="S20" s="8">
        <v>1</v>
      </c>
      <c r="T20" s="3" t="s">
        <v>56</v>
      </c>
      <c r="U20" s="7">
        <v>1</v>
      </c>
      <c r="V20" s="3" t="s">
        <v>57</v>
      </c>
      <c r="W20" s="7">
        <v>1</v>
      </c>
      <c r="X20">
        <v>2</v>
      </c>
      <c r="Y20" s="8">
        <v>1</v>
      </c>
      <c r="Z20" s="1" t="s">
        <v>219</v>
      </c>
      <c r="AA20" s="2">
        <v>1</v>
      </c>
      <c r="AB20">
        <v>2</v>
      </c>
      <c r="AC20" s="7">
        <v>1</v>
      </c>
      <c r="AD20" s="1" t="s">
        <v>220</v>
      </c>
      <c r="AE20" s="2">
        <v>2</v>
      </c>
      <c r="AF20">
        <v>2</v>
      </c>
      <c r="AG20" s="7">
        <v>1</v>
      </c>
      <c r="AH20" s="1" t="s">
        <v>221</v>
      </c>
      <c r="AI20" s="2">
        <v>2</v>
      </c>
      <c r="AJ20" s="1" t="s">
        <v>222</v>
      </c>
      <c r="AK20" s="1" t="s">
        <v>223</v>
      </c>
      <c r="AL20" s="1" t="s">
        <v>224</v>
      </c>
      <c r="AN20">
        <v>2</v>
      </c>
      <c r="AO20">
        <v>2</v>
      </c>
      <c r="AP20">
        <v>3</v>
      </c>
      <c r="AQ20">
        <v>2</v>
      </c>
      <c r="AR20">
        <v>4</v>
      </c>
      <c r="AS20">
        <v>4</v>
      </c>
      <c r="AT20">
        <v>4</v>
      </c>
      <c r="AU20">
        <v>1</v>
      </c>
      <c r="AV20">
        <v>2</v>
      </c>
      <c r="AW20">
        <v>2</v>
      </c>
      <c r="AX20">
        <v>2</v>
      </c>
      <c r="AY20">
        <v>1</v>
      </c>
      <c r="AZ20">
        <v>4</v>
      </c>
      <c r="BA20">
        <v>4</v>
      </c>
      <c r="BB20">
        <v>4</v>
      </c>
      <c r="BC20">
        <v>3</v>
      </c>
      <c r="BD20">
        <v>1</v>
      </c>
      <c r="BE20">
        <v>4</v>
      </c>
      <c r="BF20">
        <v>4</v>
      </c>
      <c r="BG20">
        <v>1</v>
      </c>
      <c r="BH20" t="s">
        <v>16</v>
      </c>
      <c r="BI20" t="s">
        <v>17</v>
      </c>
    </row>
    <row r="21" spans="1:61">
      <c r="A21" t="s">
        <v>225</v>
      </c>
      <c r="B21" t="s">
        <v>1</v>
      </c>
      <c r="C21" t="s">
        <v>19</v>
      </c>
      <c r="D21" s="3" t="s">
        <v>104</v>
      </c>
      <c r="E21" s="7">
        <v>1</v>
      </c>
      <c r="F21">
        <v>2</v>
      </c>
      <c r="G21" s="2">
        <v>1</v>
      </c>
      <c r="H21" s="3" t="s">
        <v>226</v>
      </c>
      <c r="I21" s="2">
        <v>1</v>
      </c>
      <c r="J21" s="3" t="s">
        <v>227</v>
      </c>
      <c r="K21" s="7">
        <v>1</v>
      </c>
      <c r="L21">
        <v>2</v>
      </c>
      <c r="M21" s="7">
        <v>1</v>
      </c>
      <c r="N21">
        <v>3</v>
      </c>
      <c r="O21" s="7">
        <v>1</v>
      </c>
      <c r="P21" t="s">
        <v>6</v>
      </c>
      <c r="Q21" s="7">
        <v>1</v>
      </c>
      <c r="R21" t="s">
        <v>7</v>
      </c>
      <c r="S21" s="8">
        <v>1</v>
      </c>
      <c r="T21" s="3" t="s">
        <v>23</v>
      </c>
      <c r="U21" s="7">
        <v>1</v>
      </c>
      <c r="V21" s="3" t="s">
        <v>228</v>
      </c>
      <c r="W21" s="7">
        <v>1</v>
      </c>
      <c r="X21">
        <v>2</v>
      </c>
      <c r="Y21" s="8">
        <v>1</v>
      </c>
      <c r="Z21" s="1" t="s">
        <v>229</v>
      </c>
      <c r="AA21" s="2">
        <v>1</v>
      </c>
      <c r="AB21">
        <v>2</v>
      </c>
      <c r="AC21" s="7">
        <v>1</v>
      </c>
      <c r="AD21" s="1" t="s">
        <v>230</v>
      </c>
      <c r="AE21" s="2">
        <v>2</v>
      </c>
      <c r="AF21">
        <v>2</v>
      </c>
      <c r="AG21" s="7">
        <v>1</v>
      </c>
      <c r="AH21" s="1" t="s">
        <v>231</v>
      </c>
      <c r="AI21" s="2">
        <v>1</v>
      </c>
      <c r="AJ21" s="1" t="s">
        <v>232</v>
      </c>
      <c r="AK21" s="1" t="s">
        <v>233</v>
      </c>
      <c r="AL21" s="1" t="s">
        <v>234</v>
      </c>
      <c r="AN21">
        <v>2</v>
      </c>
      <c r="AO21">
        <v>2</v>
      </c>
      <c r="AP21">
        <v>3</v>
      </c>
      <c r="AQ21">
        <v>3</v>
      </c>
      <c r="AR21">
        <v>3</v>
      </c>
      <c r="AS21">
        <v>3</v>
      </c>
      <c r="AT21">
        <v>3</v>
      </c>
      <c r="AU21">
        <v>2</v>
      </c>
      <c r="AV21">
        <v>2</v>
      </c>
      <c r="AW21">
        <v>3</v>
      </c>
      <c r="AX21">
        <v>3</v>
      </c>
      <c r="AY21">
        <v>2</v>
      </c>
      <c r="AZ21">
        <v>3</v>
      </c>
      <c r="BA21">
        <v>3</v>
      </c>
      <c r="BB21">
        <v>3</v>
      </c>
      <c r="BC21">
        <v>3</v>
      </c>
      <c r="BD21">
        <v>1</v>
      </c>
      <c r="BE21">
        <v>3</v>
      </c>
      <c r="BF21">
        <v>3</v>
      </c>
      <c r="BG21">
        <v>3</v>
      </c>
      <c r="BH21" t="s">
        <v>16</v>
      </c>
      <c r="BI21" t="s">
        <v>17</v>
      </c>
    </row>
    <row r="22" spans="1:61">
      <c r="A22" t="s">
        <v>235</v>
      </c>
      <c r="B22" t="s">
        <v>1</v>
      </c>
      <c r="C22" t="s">
        <v>19</v>
      </c>
      <c r="D22" s="3" t="s">
        <v>104</v>
      </c>
      <c r="E22" s="7">
        <v>1</v>
      </c>
      <c r="F22">
        <v>1</v>
      </c>
      <c r="G22" s="2">
        <v>0</v>
      </c>
      <c r="H22" s="3" t="s">
        <v>236</v>
      </c>
      <c r="I22" s="2">
        <v>1</v>
      </c>
      <c r="J22" s="3" t="s">
        <v>237</v>
      </c>
      <c r="K22" s="7">
        <v>1</v>
      </c>
      <c r="L22">
        <v>2</v>
      </c>
      <c r="M22" s="7">
        <v>1</v>
      </c>
      <c r="N22">
        <v>3</v>
      </c>
      <c r="O22" s="7">
        <v>1</v>
      </c>
      <c r="P22" t="s">
        <v>238</v>
      </c>
      <c r="Q22" s="7">
        <v>1</v>
      </c>
      <c r="R22" t="s">
        <v>7</v>
      </c>
      <c r="S22" s="8">
        <v>1</v>
      </c>
      <c r="T22" s="3" t="s">
        <v>36</v>
      </c>
      <c r="U22" s="7">
        <v>1</v>
      </c>
      <c r="V22" s="3" t="s">
        <v>239</v>
      </c>
      <c r="W22" s="7">
        <v>0</v>
      </c>
      <c r="X22">
        <v>2</v>
      </c>
      <c r="Y22" s="8">
        <v>1</v>
      </c>
      <c r="Z22" s="1" t="s">
        <v>240</v>
      </c>
      <c r="AA22" s="2">
        <v>1</v>
      </c>
      <c r="AB22">
        <v>2</v>
      </c>
      <c r="AC22" s="7">
        <v>1</v>
      </c>
      <c r="AD22" s="1" t="s">
        <v>241</v>
      </c>
      <c r="AE22" s="2">
        <v>1</v>
      </c>
      <c r="AF22">
        <v>2</v>
      </c>
      <c r="AG22" s="7">
        <v>1</v>
      </c>
      <c r="AH22" s="1" t="s">
        <v>242</v>
      </c>
      <c r="AI22" s="2">
        <v>1</v>
      </c>
      <c r="AJ22" s="1" t="s">
        <v>243</v>
      </c>
      <c r="AK22" s="1" t="s">
        <v>244</v>
      </c>
      <c r="AL22" s="1" t="s">
        <v>245</v>
      </c>
      <c r="AN22">
        <v>3</v>
      </c>
      <c r="AO22">
        <v>2</v>
      </c>
      <c r="AP22">
        <v>3</v>
      </c>
      <c r="AQ22">
        <v>3</v>
      </c>
      <c r="AR22">
        <v>2</v>
      </c>
      <c r="AS22">
        <v>3</v>
      </c>
      <c r="AT22">
        <v>3</v>
      </c>
      <c r="AU22">
        <v>2</v>
      </c>
      <c r="AV22">
        <v>2</v>
      </c>
      <c r="AW22">
        <v>2</v>
      </c>
      <c r="AX22">
        <v>2</v>
      </c>
      <c r="AY22">
        <v>2</v>
      </c>
      <c r="AZ22">
        <v>3</v>
      </c>
      <c r="BA22">
        <v>3</v>
      </c>
      <c r="BB22">
        <v>3</v>
      </c>
      <c r="BC22">
        <v>3</v>
      </c>
      <c r="BD22">
        <v>2</v>
      </c>
      <c r="BE22">
        <v>3</v>
      </c>
      <c r="BF22">
        <v>3</v>
      </c>
      <c r="BG22">
        <v>2</v>
      </c>
      <c r="BH22" t="s">
        <v>16</v>
      </c>
      <c r="BI22" t="s">
        <v>17</v>
      </c>
    </row>
    <row r="23" spans="1:61">
      <c r="A23" t="s">
        <v>246</v>
      </c>
      <c r="B23" t="s">
        <v>247</v>
      </c>
      <c r="C23" t="s">
        <v>248</v>
      </c>
      <c r="D23" s="3" t="s">
        <v>249</v>
      </c>
      <c r="E23" s="7">
        <v>0</v>
      </c>
      <c r="F23">
        <v>1</v>
      </c>
      <c r="G23" s="2">
        <v>0</v>
      </c>
      <c r="H23" s="3" t="s">
        <v>250</v>
      </c>
      <c r="I23" s="2">
        <v>0</v>
      </c>
      <c r="J23" s="3" t="s">
        <v>251</v>
      </c>
      <c r="K23" s="7">
        <v>0</v>
      </c>
      <c r="L23">
        <v>4</v>
      </c>
      <c r="M23" s="7">
        <v>0</v>
      </c>
      <c r="N23">
        <v>3</v>
      </c>
      <c r="O23" s="7">
        <v>1</v>
      </c>
      <c r="P23" t="s">
        <v>6</v>
      </c>
      <c r="Q23" s="7">
        <v>1</v>
      </c>
      <c r="R23" t="s">
        <v>7</v>
      </c>
      <c r="S23" s="8">
        <v>1</v>
      </c>
      <c r="T23" s="3" t="s">
        <v>36</v>
      </c>
      <c r="U23" s="7">
        <v>1</v>
      </c>
      <c r="V23" s="3" t="s">
        <v>252</v>
      </c>
      <c r="W23" s="7">
        <v>0</v>
      </c>
      <c r="X23">
        <v>2</v>
      </c>
      <c r="Y23" s="8">
        <v>1</v>
      </c>
      <c r="Z23" s="1" t="s">
        <v>253</v>
      </c>
      <c r="AA23" s="2">
        <v>1</v>
      </c>
      <c r="AB23">
        <v>2</v>
      </c>
      <c r="AC23" s="7">
        <v>1</v>
      </c>
      <c r="AD23" s="1" t="s">
        <v>254</v>
      </c>
      <c r="AE23" s="2">
        <v>1</v>
      </c>
      <c r="AF23">
        <v>2</v>
      </c>
      <c r="AG23" s="7">
        <v>1</v>
      </c>
      <c r="AH23" s="1" t="s">
        <v>255</v>
      </c>
      <c r="AI23" s="2">
        <v>2</v>
      </c>
      <c r="AJ23" s="1" t="s">
        <v>256</v>
      </c>
      <c r="AK23" s="1" t="s">
        <v>257</v>
      </c>
      <c r="AL23" s="1" t="s">
        <v>258</v>
      </c>
      <c r="AN23">
        <v>4</v>
      </c>
      <c r="AO23">
        <v>2</v>
      </c>
      <c r="AP23">
        <v>4</v>
      </c>
      <c r="AQ23">
        <v>3</v>
      </c>
      <c r="AR23">
        <v>3</v>
      </c>
      <c r="AS23">
        <v>3</v>
      </c>
      <c r="AT23">
        <v>3</v>
      </c>
      <c r="AU23">
        <v>2</v>
      </c>
      <c r="AV23">
        <v>2</v>
      </c>
      <c r="AW23">
        <v>2</v>
      </c>
      <c r="AX23">
        <v>3</v>
      </c>
      <c r="AY23">
        <v>2</v>
      </c>
      <c r="AZ23">
        <v>3</v>
      </c>
      <c r="BA23">
        <v>3</v>
      </c>
      <c r="BB23">
        <v>3</v>
      </c>
      <c r="BC23">
        <v>3</v>
      </c>
      <c r="BD23">
        <v>2</v>
      </c>
      <c r="BE23">
        <v>3</v>
      </c>
      <c r="BF23">
        <v>3</v>
      </c>
      <c r="BG23">
        <v>2</v>
      </c>
      <c r="BH23" t="s">
        <v>16</v>
      </c>
      <c r="BI23" t="s">
        <v>17</v>
      </c>
    </row>
    <row r="24" spans="1:61">
      <c r="A24" t="s">
        <v>259</v>
      </c>
      <c r="B24" t="s">
        <v>1</v>
      </c>
      <c r="C24" t="s">
        <v>19</v>
      </c>
      <c r="D24" s="3" t="s">
        <v>260</v>
      </c>
      <c r="E24" s="7">
        <v>1</v>
      </c>
      <c r="F24">
        <v>2</v>
      </c>
      <c r="G24" s="2">
        <v>1</v>
      </c>
      <c r="H24" s="3" t="s">
        <v>261</v>
      </c>
      <c r="I24" s="2">
        <v>1</v>
      </c>
      <c r="J24" s="3" t="s">
        <v>262</v>
      </c>
      <c r="K24" s="7">
        <v>1</v>
      </c>
      <c r="L24">
        <v>2</v>
      </c>
      <c r="M24" s="7">
        <v>1</v>
      </c>
      <c r="N24">
        <v>3</v>
      </c>
      <c r="O24" s="7">
        <v>1</v>
      </c>
      <c r="P24" t="s">
        <v>6</v>
      </c>
      <c r="Q24" s="7">
        <v>1</v>
      </c>
      <c r="R24" t="s">
        <v>7</v>
      </c>
      <c r="S24" s="8">
        <v>1</v>
      </c>
      <c r="T24" s="3" t="s">
        <v>263</v>
      </c>
      <c r="U24" s="7">
        <v>1</v>
      </c>
      <c r="V24" s="3" t="s">
        <v>228</v>
      </c>
      <c r="W24" s="7">
        <v>1</v>
      </c>
      <c r="X24">
        <v>2</v>
      </c>
      <c r="Y24" s="8">
        <v>1</v>
      </c>
      <c r="Z24" s="1" t="s">
        <v>264</v>
      </c>
      <c r="AA24" s="2">
        <v>1</v>
      </c>
      <c r="AB24">
        <v>2</v>
      </c>
      <c r="AC24" s="7">
        <v>1</v>
      </c>
      <c r="AD24" s="1" t="s">
        <v>265</v>
      </c>
      <c r="AE24" s="2">
        <v>2</v>
      </c>
      <c r="AF24">
        <v>2</v>
      </c>
      <c r="AG24" s="7">
        <v>1</v>
      </c>
      <c r="AH24" s="1" t="s">
        <v>266</v>
      </c>
      <c r="AI24" s="2">
        <v>2</v>
      </c>
      <c r="AJ24" s="1" t="s">
        <v>267</v>
      </c>
      <c r="AK24" s="1" t="s">
        <v>268</v>
      </c>
      <c r="AL24" s="1" t="s">
        <v>269</v>
      </c>
      <c r="AN24">
        <v>3</v>
      </c>
      <c r="AO24">
        <v>2</v>
      </c>
      <c r="AP24">
        <v>3</v>
      </c>
      <c r="AQ24">
        <v>2</v>
      </c>
      <c r="AR24">
        <v>3</v>
      </c>
      <c r="AS24">
        <v>4</v>
      </c>
      <c r="AT24">
        <v>4</v>
      </c>
      <c r="AU24">
        <v>2</v>
      </c>
      <c r="AV24">
        <v>2</v>
      </c>
      <c r="AW24">
        <v>2</v>
      </c>
      <c r="AX24">
        <v>3</v>
      </c>
      <c r="AY24">
        <v>2</v>
      </c>
      <c r="AZ24">
        <v>4</v>
      </c>
      <c r="BA24">
        <v>3</v>
      </c>
      <c r="BB24">
        <v>3</v>
      </c>
      <c r="BC24">
        <v>3</v>
      </c>
      <c r="BD24">
        <v>2</v>
      </c>
      <c r="BE24">
        <v>3</v>
      </c>
      <c r="BF24">
        <v>3</v>
      </c>
      <c r="BG24">
        <v>3</v>
      </c>
      <c r="BH24" t="s">
        <v>16</v>
      </c>
      <c r="BI24" t="s">
        <v>17</v>
      </c>
    </row>
    <row r="25" spans="1:61">
      <c r="A25" t="s">
        <v>270</v>
      </c>
      <c r="B25" t="s">
        <v>1</v>
      </c>
      <c r="C25" t="s">
        <v>19</v>
      </c>
      <c r="D25" s="3" t="s">
        <v>271</v>
      </c>
      <c r="E25" s="7">
        <v>1</v>
      </c>
      <c r="F25">
        <v>1</v>
      </c>
      <c r="G25" s="2">
        <v>0</v>
      </c>
      <c r="H25" s="3" t="s">
        <v>272</v>
      </c>
      <c r="I25" s="2">
        <v>0</v>
      </c>
      <c r="J25" s="3" t="s">
        <v>273</v>
      </c>
      <c r="K25" s="7">
        <v>1</v>
      </c>
      <c r="L25">
        <v>2</v>
      </c>
      <c r="M25" s="7">
        <v>1</v>
      </c>
      <c r="N25">
        <v>3</v>
      </c>
      <c r="O25" s="7">
        <v>1</v>
      </c>
      <c r="P25" t="s">
        <v>6</v>
      </c>
      <c r="Q25" s="7">
        <v>1</v>
      </c>
      <c r="R25" t="s">
        <v>7</v>
      </c>
      <c r="S25" s="8">
        <v>1</v>
      </c>
      <c r="T25" s="3" t="s">
        <v>56</v>
      </c>
      <c r="U25" s="7">
        <v>1</v>
      </c>
      <c r="V25" s="3" t="s">
        <v>162</v>
      </c>
      <c r="W25" s="7">
        <v>1</v>
      </c>
      <c r="X25">
        <v>2</v>
      </c>
      <c r="Y25" s="8">
        <v>1</v>
      </c>
      <c r="Z25" s="1" t="s">
        <v>274</v>
      </c>
      <c r="AA25" s="2">
        <v>1</v>
      </c>
      <c r="AB25">
        <v>2</v>
      </c>
      <c r="AC25" s="7">
        <v>1</v>
      </c>
      <c r="AD25" s="1" t="s">
        <v>275</v>
      </c>
      <c r="AE25" s="2">
        <v>1</v>
      </c>
      <c r="AF25">
        <v>2</v>
      </c>
      <c r="AG25" s="7">
        <v>1</v>
      </c>
      <c r="AH25" s="1" t="s">
        <v>276</v>
      </c>
      <c r="AI25" s="2">
        <v>2</v>
      </c>
      <c r="AJ25" s="1" t="s">
        <v>277</v>
      </c>
      <c r="AK25" s="1" t="s">
        <v>278</v>
      </c>
      <c r="AL25" s="1" t="s">
        <v>279</v>
      </c>
      <c r="AN25">
        <v>2</v>
      </c>
      <c r="AO25">
        <v>2</v>
      </c>
      <c r="AP25">
        <v>3</v>
      </c>
      <c r="AQ25">
        <v>2</v>
      </c>
      <c r="AR25">
        <v>3</v>
      </c>
      <c r="AS25">
        <v>4</v>
      </c>
      <c r="AT25">
        <v>3</v>
      </c>
      <c r="AU25">
        <v>2</v>
      </c>
      <c r="AV25">
        <v>2</v>
      </c>
      <c r="AW25">
        <v>3</v>
      </c>
      <c r="AX25">
        <v>2</v>
      </c>
      <c r="AY25">
        <v>1</v>
      </c>
      <c r="AZ25">
        <v>4</v>
      </c>
      <c r="BA25">
        <v>3</v>
      </c>
      <c r="BB25">
        <v>4</v>
      </c>
      <c r="BC25">
        <v>3</v>
      </c>
      <c r="BD25">
        <v>1</v>
      </c>
      <c r="BE25">
        <v>3</v>
      </c>
      <c r="BF25">
        <v>3</v>
      </c>
      <c r="BG25">
        <v>2</v>
      </c>
      <c r="BH25" t="s">
        <v>16</v>
      </c>
      <c r="BI25" t="s">
        <v>17</v>
      </c>
    </row>
    <row r="26" spans="1:61">
      <c r="A26" t="s">
        <v>280</v>
      </c>
      <c r="B26" t="s">
        <v>1</v>
      </c>
      <c r="C26" t="s">
        <v>19</v>
      </c>
      <c r="D26" s="3" t="s">
        <v>271</v>
      </c>
      <c r="E26" s="7">
        <v>1</v>
      </c>
      <c r="F26">
        <v>2</v>
      </c>
      <c r="G26" s="2">
        <v>1</v>
      </c>
      <c r="H26" s="3" t="s">
        <v>281</v>
      </c>
      <c r="I26" s="2">
        <v>0</v>
      </c>
      <c r="J26" s="3" t="s">
        <v>282</v>
      </c>
      <c r="K26" s="7">
        <v>0</v>
      </c>
      <c r="L26">
        <v>2</v>
      </c>
      <c r="M26" s="7">
        <v>1</v>
      </c>
      <c r="N26">
        <v>3</v>
      </c>
      <c r="O26" s="7">
        <v>1</v>
      </c>
      <c r="P26" t="s">
        <v>6</v>
      </c>
      <c r="Q26" s="7">
        <v>1</v>
      </c>
      <c r="R26" t="s">
        <v>7</v>
      </c>
      <c r="S26" s="8">
        <v>1</v>
      </c>
      <c r="T26" s="3" t="s">
        <v>283</v>
      </c>
      <c r="U26" s="7">
        <v>1</v>
      </c>
      <c r="V26" s="3" t="s">
        <v>284</v>
      </c>
      <c r="W26" s="7">
        <v>1</v>
      </c>
      <c r="X26">
        <v>2</v>
      </c>
      <c r="Y26" s="8">
        <v>1</v>
      </c>
      <c r="Z26" s="1" t="s">
        <v>285</v>
      </c>
      <c r="AA26" s="2">
        <v>1</v>
      </c>
      <c r="AB26">
        <v>2</v>
      </c>
      <c r="AC26" s="7">
        <v>1</v>
      </c>
      <c r="AD26" s="1" t="s">
        <v>286</v>
      </c>
      <c r="AE26" s="2">
        <v>1</v>
      </c>
      <c r="AF26">
        <v>2</v>
      </c>
      <c r="AG26" s="7">
        <v>1</v>
      </c>
      <c r="AH26" s="1" t="s">
        <v>287</v>
      </c>
      <c r="AI26" s="2">
        <v>1</v>
      </c>
      <c r="AJ26" s="1" t="s">
        <v>288</v>
      </c>
      <c r="AK26" s="1" t="s">
        <v>289</v>
      </c>
      <c r="AL26" s="1" t="s">
        <v>290</v>
      </c>
      <c r="AN26">
        <v>3</v>
      </c>
      <c r="AO26">
        <v>2</v>
      </c>
      <c r="AP26">
        <v>2</v>
      </c>
      <c r="AQ26">
        <v>4</v>
      </c>
      <c r="AR26">
        <v>3</v>
      </c>
      <c r="AS26">
        <v>3</v>
      </c>
      <c r="AT26">
        <v>3</v>
      </c>
      <c r="AU26">
        <v>2</v>
      </c>
      <c r="AV26">
        <v>1</v>
      </c>
      <c r="AW26">
        <v>2</v>
      </c>
      <c r="AX26">
        <v>1</v>
      </c>
      <c r="AY26">
        <v>1</v>
      </c>
      <c r="AZ26">
        <v>1</v>
      </c>
      <c r="BA26">
        <v>3</v>
      </c>
      <c r="BB26">
        <v>2</v>
      </c>
      <c r="BC26">
        <v>2</v>
      </c>
      <c r="BD26">
        <v>2</v>
      </c>
      <c r="BE26">
        <v>4</v>
      </c>
      <c r="BF26">
        <v>3</v>
      </c>
      <c r="BG26">
        <v>2</v>
      </c>
      <c r="BH26" t="s">
        <v>16</v>
      </c>
      <c r="BI26" t="s">
        <v>17</v>
      </c>
    </row>
    <row r="27" spans="1:61">
      <c r="A27" t="s">
        <v>291</v>
      </c>
      <c r="B27" t="s">
        <v>1</v>
      </c>
      <c r="C27" t="s">
        <v>19</v>
      </c>
      <c r="D27" s="3" t="s">
        <v>292</v>
      </c>
      <c r="E27" s="7">
        <v>1</v>
      </c>
      <c r="F27">
        <v>2</v>
      </c>
      <c r="G27" s="2">
        <v>1</v>
      </c>
      <c r="H27" s="3" t="s">
        <v>293</v>
      </c>
      <c r="I27" s="2">
        <v>1</v>
      </c>
      <c r="J27" s="3" t="s">
        <v>294</v>
      </c>
      <c r="K27" s="7">
        <v>1</v>
      </c>
      <c r="L27">
        <v>2</v>
      </c>
      <c r="M27" s="7">
        <v>1</v>
      </c>
      <c r="N27">
        <v>3</v>
      </c>
      <c r="O27" s="7">
        <v>1</v>
      </c>
      <c r="P27" t="s">
        <v>6</v>
      </c>
      <c r="Q27" s="7">
        <v>1</v>
      </c>
      <c r="R27" t="s">
        <v>7</v>
      </c>
      <c r="S27" s="8">
        <v>1</v>
      </c>
      <c r="T27" s="3" t="s">
        <v>68</v>
      </c>
      <c r="U27" s="7">
        <v>1</v>
      </c>
      <c r="V27" s="3" t="s">
        <v>228</v>
      </c>
      <c r="W27" s="7">
        <v>1</v>
      </c>
      <c r="X27">
        <v>2</v>
      </c>
      <c r="Y27" s="8">
        <v>1</v>
      </c>
      <c r="Z27" s="1" t="s">
        <v>295</v>
      </c>
      <c r="AA27" s="2">
        <v>1</v>
      </c>
      <c r="AB27">
        <v>2</v>
      </c>
      <c r="AC27" s="7">
        <v>1</v>
      </c>
      <c r="AD27" s="1" t="s">
        <v>296</v>
      </c>
      <c r="AE27" s="2">
        <v>2</v>
      </c>
      <c r="AF27">
        <v>2</v>
      </c>
      <c r="AG27" s="7">
        <v>1</v>
      </c>
      <c r="AH27" s="1" t="s">
        <v>297</v>
      </c>
      <c r="AI27" s="2">
        <v>2</v>
      </c>
      <c r="AJ27" s="1" t="s">
        <v>298</v>
      </c>
      <c r="AK27" s="1" t="s">
        <v>299</v>
      </c>
      <c r="AL27" s="1" t="s">
        <v>300</v>
      </c>
      <c r="AN27">
        <v>2</v>
      </c>
      <c r="AO27">
        <v>2</v>
      </c>
      <c r="AP27">
        <v>1</v>
      </c>
      <c r="AQ27">
        <v>4</v>
      </c>
      <c r="AR27">
        <v>2</v>
      </c>
      <c r="AS27">
        <v>4</v>
      </c>
      <c r="AT27">
        <v>4</v>
      </c>
      <c r="AU27">
        <v>2</v>
      </c>
      <c r="AV27">
        <v>2</v>
      </c>
      <c r="AW27">
        <v>2</v>
      </c>
      <c r="AX27">
        <v>4</v>
      </c>
      <c r="AY27">
        <v>1</v>
      </c>
      <c r="AZ27">
        <v>3</v>
      </c>
      <c r="BA27">
        <v>4</v>
      </c>
      <c r="BB27">
        <v>4</v>
      </c>
      <c r="BC27">
        <v>3</v>
      </c>
      <c r="BD27">
        <v>1</v>
      </c>
      <c r="BE27">
        <v>4</v>
      </c>
      <c r="BF27">
        <v>4</v>
      </c>
      <c r="BG27">
        <v>3</v>
      </c>
      <c r="BH27" t="s">
        <v>16</v>
      </c>
      <c r="BI27" t="s">
        <v>17</v>
      </c>
    </row>
    <row r="28" spans="1:61">
      <c r="A28" t="s">
        <v>301</v>
      </c>
      <c r="B28" t="s">
        <v>1</v>
      </c>
      <c r="C28" t="s">
        <v>19</v>
      </c>
      <c r="D28" s="3" t="s">
        <v>302</v>
      </c>
      <c r="E28" s="7">
        <v>1</v>
      </c>
      <c r="F28">
        <v>1</v>
      </c>
      <c r="G28" s="2">
        <v>0</v>
      </c>
      <c r="H28" s="3" t="s">
        <v>303</v>
      </c>
      <c r="I28" s="2">
        <v>0</v>
      </c>
      <c r="J28" s="3" t="s">
        <v>304</v>
      </c>
      <c r="K28" s="7">
        <v>1</v>
      </c>
      <c r="L28">
        <v>2</v>
      </c>
      <c r="M28" s="7">
        <v>1</v>
      </c>
      <c r="N28">
        <v>3</v>
      </c>
      <c r="O28" s="7">
        <v>1</v>
      </c>
      <c r="P28" t="s">
        <v>6</v>
      </c>
      <c r="Q28" s="7">
        <v>1</v>
      </c>
      <c r="R28" t="s">
        <v>7</v>
      </c>
      <c r="S28" s="8">
        <v>1</v>
      </c>
      <c r="T28" s="3" t="s">
        <v>305</v>
      </c>
      <c r="U28" s="7">
        <v>1</v>
      </c>
      <c r="V28" s="3" t="s">
        <v>306</v>
      </c>
      <c r="W28" s="7">
        <v>1</v>
      </c>
      <c r="X28">
        <v>2</v>
      </c>
      <c r="Y28" s="8">
        <v>1</v>
      </c>
      <c r="Z28" s="1" t="s">
        <v>307</v>
      </c>
      <c r="AA28" s="2">
        <v>1</v>
      </c>
      <c r="AB28">
        <v>2</v>
      </c>
      <c r="AC28" s="7">
        <v>1</v>
      </c>
      <c r="AD28" s="1" t="s">
        <v>308</v>
      </c>
      <c r="AE28" s="2">
        <v>2</v>
      </c>
      <c r="AF28">
        <v>2</v>
      </c>
      <c r="AG28" s="7">
        <v>1</v>
      </c>
      <c r="AH28" s="1" t="s">
        <v>309</v>
      </c>
      <c r="AI28" s="2">
        <v>2</v>
      </c>
      <c r="AJ28" s="1" t="s">
        <v>310</v>
      </c>
      <c r="AK28" s="1" t="s">
        <v>311</v>
      </c>
      <c r="AL28" s="1" t="s">
        <v>312</v>
      </c>
      <c r="AN28">
        <v>2</v>
      </c>
      <c r="AO28">
        <v>1</v>
      </c>
      <c r="AP28">
        <v>2</v>
      </c>
      <c r="AQ28">
        <v>3</v>
      </c>
      <c r="AR28">
        <v>1</v>
      </c>
      <c r="AS28">
        <v>3</v>
      </c>
      <c r="AT28">
        <v>3</v>
      </c>
      <c r="AU28">
        <v>2</v>
      </c>
      <c r="AV28">
        <v>2</v>
      </c>
      <c r="AW28">
        <v>2</v>
      </c>
      <c r="AX28">
        <v>3</v>
      </c>
      <c r="AY28">
        <v>2</v>
      </c>
      <c r="AZ28">
        <v>3</v>
      </c>
      <c r="BA28">
        <v>3</v>
      </c>
      <c r="BB28">
        <v>3</v>
      </c>
      <c r="BC28">
        <v>2</v>
      </c>
      <c r="BD28">
        <v>1</v>
      </c>
      <c r="BE28">
        <v>4</v>
      </c>
      <c r="BF28">
        <v>3</v>
      </c>
      <c r="BG28">
        <v>3</v>
      </c>
      <c r="BH28" t="s">
        <v>16</v>
      </c>
      <c r="BI28" t="s">
        <v>17</v>
      </c>
    </row>
    <row r="29" spans="1:61">
      <c r="A29" t="s">
        <v>313</v>
      </c>
      <c r="B29" t="s">
        <v>1</v>
      </c>
      <c r="C29" t="s">
        <v>19</v>
      </c>
      <c r="D29" s="3" t="s">
        <v>104</v>
      </c>
      <c r="E29" s="7">
        <v>1</v>
      </c>
      <c r="F29">
        <v>1</v>
      </c>
      <c r="G29" s="2">
        <v>0</v>
      </c>
      <c r="H29" s="3" t="s">
        <v>314</v>
      </c>
      <c r="I29" s="2">
        <v>0</v>
      </c>
      <c r="J29" s="3" t="s">
        <v>315</v>
      </c>
      <c r="K29" s="7">
        <v>1</v>
      </c>
      <c r="L29">
        <v>2</v>
      </c>
      <c r="M29" s="7">
        <v>1</v>
      </c>
      <c r="N29">
        <v>3</v>
      </c>
      <c r="O29" s="7">
        <v>1</v>
      </c>
      <c r="P29" t="s">
        <v>6</v>
      </c>
      <c r="Q29" s="7">
        <v>1</v>
      </c>
      <c r="R29" t="s">
        <v>7</v>
      </c>
      <c r="S29" s="8">
        <v>1</v>
      </c>
      <c r="T29" s="3" t="s">
        <v>56</v>
      </c>
      <c r="U29" s="7">
        <v>1</v>
      </c>
      <c r="V29" s="3" t="s">
        <v>162</v>
      </c>
      <c r="W29" s="7">
        <v>1</v>
      </c>
      <c r="X29">
        <v>2</v>
      </c>
      <c r="Y29" s="8">
        <v>1</v>
      </c>
      <c r="Z29" s="1" t="s">
        <v>316</v>
      </c>
      <c r="AA29" s="2">
        <v>1</v>
      </c>
      <c r="AB29">
        <v>2</v>
      </c>
      <c r="AC29" s="7">
        <v>1</v>
      </c>
      <c r="AD29" s="1" t="s">
        <v>317</v>
      </c>
      <c r="AE29" s="2">
        <v>2</v>
      </c>
      <c r="AF29">
        <v>2</v>
      </c>
      <c r="AG29" s="7">
        <v>1</v>
      </c>
      <c r="AH29" s="1" t="s">
        <v>318</v>
      </c>
      <c r="AI29" s="2">
        <v>2</v>
      </c>
      <c r="AJ29" s="1" t="s">
        <v>319</v>
      </c>
      <c r="AK29" s="1" t="s">
        <v>320</v>
      </c>
      <c r="AL29" s="1" t="s">
        <v>321</v>
      </c>
      <c r="AN29">
        <v>2</v>
      </c>
      <c r="AO29">
        <v>2</v>
      </c>
      <c r="AP29">
        <v>4</v>
      </c>
      <c r="AQ29">
        <v>3</v>
      </c>
      <c r="AR29">
        <v>2</v>
      </c>
      <c r="AS29">
        <v>3</v>
      </c>
      <c r="AT29">
        <v>3</v>
      </c>
      <c r="AU29">
        <v>2</v>
      </c>
      <c r="AV29">
        <v>2</v>
      </c>
      <c r="AW29">
        <v>2</v>
      </c>
      <c r="AX29">
        <v>2</v>
      </c>
      <c r="AY29">
        <v>1</v>
      </c>
      <c r="AZ29">
        <v>3</v>
      </c>
      <c r="BA29">
        <v>4</v>
      </c>
      <c r="BB29">
        <v>4</v>
      </c>
      <c r="BC29">
        <v>3</v>
      </c>
      <c r="BD29">
        <v>1</v>
      </c>
      <c r="BE29">
        <v>4</v>
      </c>
      <c r="BF29">
        <v>3</v>
      </c>
      <c r="BG29">
        <v>2</v>
      </c>
      <c r="BH29" t="s">
        <v>16</v>
      </c>
      <c r="BI29" t="s">
        <v>17</v>
      </c>
    </row>
    <row r="30" spans="1:61">
      <c r="A30" t="s">
        <v>322</v>
      </c>
      <c r="B30" t="s">
        <v>247</v>
      </c>
      <c r="C30" t="s">
        <v>248</v>
      </c>
      <c r="D30" s="3" t="s">
        <v>323</v>
      </c>
      <c r="E30" s="7">
        <v>0</v>
      </c>
      <c r="F30">
        <v>2</v>
      </c>
      <c r="G30" s="2">
        <v>1</v>
      </c>
      <c r="H30" s="3" t="s">
        <v>324</v>
      </c>
      <c r="I30" s="2">
        <v>1</v>
      </c>
      <c r="J30" s="3" t="s">
        <v>325</v>
      </c>
      <c r="K30" s="7">
        <v>0</v>
      </c>
      <c r="L30">
        <v>2</v>
      </c>
      <c r="M30" s="7">
        <v>1</v>
      </c>
      <c r="N30">
        <v>3</v>
      </c>
      <c r="O30" s="7">
        <v>1</v>
      </c>
      <c r="P30" t="s">
        <v>6</v>
      </c>
      <c r="Q30" s="7">
        <v>1</v>
      </c>
      <c r="R30" t="s">
        <v>7</v>
      </c>
      <c r="S30" s="8">
        <v>1</v>
      </c>
      <c r="T30" s="3" t="s">
        <v>326</v>
      </c>
      <c r="U30" s="7">
        <v>1</v>
      </c>
      <c r="V30" s="3" t="s">
        <v>327</v>
      </c>
      <c r="W30" s="7">
        <v>0</v>
      </c>
      <c r="X30">
        <v>2</v>
      </c>
      <c r="Y30" s="8">
        <v>1</v>
      </c>
      <c r="Z30" s="1" t="s">
        <v>328</v>
      </c>
      <c r="AA30" s="2">
        <v>1</v>
      </c>
      <c r="AB30">
        <v>2</v>
      </c>
      <c r="AC30" s="7">
        <v>1</v>
      </c>
      <c r="AD30" s="1" t="s">
        <v>329</v>
      </c>
      <c r="AE30" s="2">
        <v>1</v>
      </c>
      <c r="AF30">
        <v>1</v>
      </c>
      <c r="AG30" s="7">
        <v>0</v>
      </c>
      <c r="AH30" s="1" t="s">
        <v>330</v>
      </c>
      <c r="AI30" s="2">
        <v>0</v>
      </c>
      <c r="AJ30" s="1" t="s">
        <v>331</v>
      </c>
      <c r="AK30" s="1" t="s">
        <v>332</v>
      </c>
      <c r="AL30" s="1" t="s">
        <v>333</v>
      </c>
      <c r="AN30">
        <v>3</v>
      </c>
      <c r="AO30">
        <v>3</v>
      </c>
      <c r="AP30">
        <v>3</v>
      </c>
      <c r="AQ30">
        <v>3</v>
      </c>
      <c r="AR30">
        <v>2</v>
      </c>
      <c r="AS30">
        <v>3</v>
      </c>
      <c r="AT30">
        <v>3</v>
      </c>
      <c r="AU30">
        <v>2</v>
      </c>
      <c r="AV30">
        <v>2</v>
      </c>
      <c r="AW30">
        <v>2</v>
      </c>
      <c r="AX30">
        <v>2</v>
      </c>
      <c r="AY30">
        <v>2</v>
      </c>
      <c r="AZ30">
        <v>3</v>
      </c>
      <c r="BA30">
        <v>3</v>
      </c>
      <c r="BB30">
        <v>3</v>
      </c>
      <c r="BC30">
        <v>3</v>
      </c>
      <c r="BD30">
        <v>2</v>
      </c>
      <c r="BE30">
        <v>3</v>
      </c>
      <c r="BF30">
        <v>3</v>
      </c>
      <c r="BG30">
        <v>3</v>
      </c>
      <c r="BH30" t="s">
        <v>16</v>
      </c>
      <c r="BI30" t="s">
        <v>17</v>
      </c>
    </row>
    <row r="31" spans="1:61">
      <c r="F31" t="s">
        <v>370</v>
      </c>
    </row>
    <row r="32" spans="1:61">
      <c r="F32" t="s">
        <v>371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34"/>
  <sheetViews>
    <sheetView topLeftCell="D1" workbookViewId="0">
      <selection activeCell="R2" sqref="R2:R30"/>
    </sheetView>
  </sheetViews>
  <sheetFormatPr baseColWidth="10" defaultRowHeight="15" x14ac:dyDescent="0"/>
  <sheetData>
    <row r="1" spans="1:64">
      <c r="B1" t="s">
        <v>443</v>
      </c>
      <c r="L1">
        <v>10</v>
      </c>
      <c r="M1">
        <v>11</v>
      </c>
      <c r="N1">
        <v>12</v>
      </c>
      <c r="T1" t="s">
        <v>411</v>
      </c>
      <c r="U1" t="s">
        <v>412</v>
      </c>
      <c r="V1" t="s">
        <v>413</v>
      </c>
      <c r="W1" s="15" t="s">
        <v>414</v>
      </c>
      <c r="X1" t="s">
        <v>415</v>
      </c>
      <c r="Y1" t="s">
        <v>416</v>
      </c>
      <c r="Z1" s="15" t="s">
        <v>417</v>
      </c>
      <c r="AA1" t="s">
        <v>418</v>
      </c>
      <c r="AB1" s="15" t="s">
        <v>419</v>
      </c>
      <c r="AC1" t="s">
        <v>420</v>
      </c>
      <c r="AD1" t="s">
        <v>421</v>
      </c>
      <c r="AE1" t="s">
        <v>422</v>
      </c>
      <c r="AF1" t="s">
        <v>423</v>
      </c>
      <c r="AG1" t="s">
        <v>424</v>
      </c>
      <c r="AH1" t="s">
        <v>425</v>
      </c>
      <c r="AI1" s="15" t="s">
        <v>426</v>
      </c>
      <c r="AJ1" t="s">
        <v>427</v>
      </c>
      <c r="AK1" s="15" t="s">
        <v>428</v>
      </c>
      <c r="AL1" s="15" t="s">
        <v>429</v>
      </c>
      <c r="AM1" s="15" t="s">
        <v>430</v>
      </c>
      <c r="AN1" t="s">
        <v>431</v>
      </c>
      <c r="AO1" s="15" t="s">
        <v>432</v>
      </c>
      <c r="AP1" s="15" t="s">
        <v>434</v>
      </c>
      <c r="AQ1" t="s">
        <v>334</v>
      </c>
      <c r="AR1" t="s">
        <v>335</v>
      </c>
      <c r="AS1" t="s">
        <v>336</v>
      </c>
      <c r="AT1" t="s">
        <v>337</v>
      </c>
      <c r="AU1" t="s">
        <v>338</v>
      </c>
      <c r="AV1" t="s">
        <v>339</v>
      </c>
      <c r="AW1" t="s">
        <v>340</v>
      </c>
      <c r="AX1" t="s">
        <v>341</v>
      </c>
      <c r="AY1" t="s">
        <v>342</v>
      </c>
      <c r="AZ1" t="s">
        <v>435</v>
      </c>
      <c r="BA1" t="s">
        <v>345</v>
      </c>
      <c r="BB1" t="s">
        <v>346</v>
      </c>
      <c r="BC1" t="s">
        <v>347</v>
      </c>
      <c r="BD1" t="s">
        <v>348</v>
      </c>
      <c r="BE1" t="s">
        <v>349</v>
      </c>
      <c r="BF1" t="s">
        <v>436</v>
      </c>
      <c r="BG1" t="s">
        <v>437</v>
      </c>
      <c r="BH1" t="s">
        <v>438</v>
      </c>
      <c r="BI1" t="s">
        <v>439</v>
      </c>
      <c r="BJ1" t="s">
        <v>440</v>
      </c>
      <c r="BK1" t="s">
        <v>441</v>
      </c>
      <c r="BL1" t="s">
        <v>442</v>
      </c>
    </row>
    <row r="2" spans="1:64">
      <c r="A2" t="s">
        <v>76</v>
      </c>
      <c r="B2" s="14">
        <v>46</v>
      </c>
      <c r="C2" s="7">
        <v>0</v>
      </c>
      <c r="D2" s="2">
        <v>0</v>
      </c>
      <c r="E2" s="2">
        <v>0</v>
      </c>
      <c r="F2" s="7">
        <v>1</v>
      </c>
      <c r="G2" s="7">
        <v>0</v>
      </c>
      <c r="H2" s="7">
        <v>1</v>
      </c>
      <c r="I2" s="7">
        <v>1</v>
      </c>
      <c r="J2" s="8">
        <v>1</v>
      </c>
      <c r="K2" s="7">
        <v>1</v>
      </c>
      <c r="L2" s="7">
        <v>1</v>
      </c>
      <c r="M2" s="8">
        <v>1</v>
      </c>
      <c r="N2" s="2">
        <v>2</v>
      </c>
      <c r="O2" s="7">
        <v>1</v>
      </c>
      <c r="P2" s="2">
        <v>2</v>
      </c>
      <c r="Q2" s="7">
        <v>0</v>
      </c>
      <c r="R2" s="2">
        <v>2</v>
      </c>
      <c r="S2" s="2">
        <f>1+0+0+0</f>
        <v>1</v>
      </c>
      <c r="T2">
        <f>SUM(C2:S2)</f>
        <v>15</v>
      </c>
      <c r="U2">
        <v>2</v>
      </c>
      <c r="V2">
        <v>4</v>
      </c>
      <c r="W2" s="15">
        <v>4</v>
      </c>
      <c r="X2">
        <v>4</v>
      </c>
      <c r="Y2">
        <v>3</v>
      </c>
      <c r="Z2" s="15">
        <v>4</v>
      </c>
      <c r="AA2">
        <v>4</v>
      </c>
      <c r="AB2" s="15">
        <v>4</v>
      </c>
      <c r="AC2">
        <v>4</v>
      </c>
      <c r="AD2">
        <v>4</v>
      </c>
      <c r="AE2">
        <v>5</v>
      </c>
      <c r="AF2">
        <v>4</v>
      </c>
      <c r="AG2">
        <v>4</v>
      </c>
      <c r="AH2">
        <v>4</v>
      </c>
      <c r="AI2" s="15">
        <v>4</v>
      </c>
      <c r="AJ2">
        <v>4</v>
      </c>
      <c r="AK2" s="15">
        <v>2</v>
      </c>
      <c r="AL2" s="15">
        <v>4</v>
      </c>
      <c r="AM2" s="15">
        <v>4</v>
      </c>
      <c r="AN2">
        <v>4</v>
      </c>
      <c r="AO2" s="15">
        <v>2</v>
      </c>
      <c r="AP2">
        <f t="shared" ref="AP2:AP30" si="0">SUM(U2:AO2)</f>
        <v>78</v>
      </c>
      <c r="AQ2">
        <v>4</v>
      </c>
      <c r="AR2">
        <v>5</v>
      </c>
      <c r="AS2">
        <v>4</v>
      </c>
      <c r="AT2">
        <v>4</v>
      </c>
      <c r="AU2">
        <v>4</v>
      </c>
      <c r="AV2">
        <v>4</v>
      </c>
      <c r="AW2">
        <v>4</v>
      </c>
      <c r="AX2">
        <v>5</v>
      </c>
      <c r="AY2">
        <v>5</v>
      </c>
      <c r="AZ2">
        <v>4</v>
      </c>
      <c r="BA2">
        <v>5</v>
      </c>
      <c r="BB2">
        <v>4</v>
      </c>
      <c r="BC2">
        <v>4</v>
      </c>
      <c r="BD2">
        <v>4</v>
      </c>
      <c r="BE2">
        <v>4</v>
      </c>
      <c r="BF2">
        <v>5</v>
      </c>
      <c r="BG2">
        <v>4</v>
      </c>
      <c r="BH2">
        <v>4</v>
      </c>
      <c r="BI2">
        <v>4</v>
      </c>
      <c r="BJ2">
        <v>5</v>
      </c>
      <c r="BK2">
        <v>5</v>
      </c>
      <c r="BL2">
        <f t="shared" ref="BL2:BL9" si="1">SUM(AQ2:BK2)</f>
        <v>91</v>
      </c>
    </row>
    <row r="3" spans="1:64">
      <c r="A3" t="s">
        <v>180</v>
      </c>
      <c r="B3" s="14">
        <v>30</v>
      </c>
      <c r="C3" s="7">
        <v>1</v>
      </c>
      <c r="D3" s="2">
        <v>0</v>
      </c>
      <c r="E3" s="2">
        <v>0</v>
      </c>
      <c r="F3" s="7">
        <v>0</v>
      </c>
      <c r="G3" s="7">
        <v>1</v>
      </c>
      <c r="H3" s="7">
        <v>1</v>
      </c>
      <c r="I3" s="7">
        <v>1</v>
      </c>
      <c r="J3" s="8">
        <v>1</v>
      </c>
      <c r="K3" s="7">
        <v>0</v>
      </c>
      <c r="L3" s="7">
        <v>0</v>
      </c>
      <c r="M3" s="8">
        <v>1</v>
      </c>
      <c r="N3" s="2">
        <v>1</v>
      </c>
      <c r="O3" s="7">
        <v>1</v>
      </c>
      <c r="P3" s="2">
        <v>1</v>
      </c>
      <c r="Q3" s="7">
        <v>0</v>
      </c>
      <c r="R3" s="2">
        <v>0</v>
      </c>
      <c r="S3" s="2">
        <f>1+0+0+0</f>
        <v>1</v>
      </c>
      <c r="T3">
        <f t="shared" ref="T3:T30" si="2">SUM(C3:S3)</f>
        <v>10</v>
      </c>
      <c r="U3">
        <v>3</v>
      </c>
      <c r="V3">
        <v>5</v>
      </c>
      <c r="W3" s="15">
        <v>4</v>
      </c>
      <c r="X3">
        <v>4</v>
      </c>
      <c r="Y3">
        <v>3</v>
      </c>
      <c r="Z3" s="15">
        <v>4</v>
      </c>
      <c r="AA3">
        <v>3</v>
      </c>
      <c r="AB3" s="15">
        <v>4</v>
      </c>
      <c r="AC3">
        <v>4</v>
      </c>
      <c r="AD3">
        <v>4</v>
      </c>
      <c r="AE3">
        <v>4</v>
      </c>
      <c r="AF3">
        <v>4</v>
      </c>
      <c r="AG3">
        <v>3</v>
      </c>
      <c r="AH3">
        <v>3</v>
      </c>
      <c r="AI3" s="15">
        <v>4</v>
      </c>
      <c r="AJ3">
        <v>4</v>
      </c>
      <c r="AK3" s="15">
        <v>4</v>
      </c>
      <c r="AL3" s="15">
        <v>4</v>
      </c>
      <c r="AM3" s="15">
        <v>4</v>
      </c>
      <c r="AN3">
        <v>5</v>
      </c>
      <c r="AO3" s="15">
        <v>4</v>
      </c>
      <c r="AP3">
        <f t="shared" si="0"/>
        <v>81</v>
      </c>
      <c r="AQ3">
        <v>1</v>
      </c>
      <c r="AR3">
        <v>5</v>
      </c>
      <c r="AS3">
        <v>5</v>
      </c>
      <c r="AT3">
        <v>3</v>
      </c>
      <c r="AU3">
        <v>4</v>
      </c>
      <c r="AV3">
        <v>5</v>
      </c>
      <c r="AW3">
        <v>3</v>
      </c>
      <c r="AX3">
        <v>5</v>
      </c>
      <c r="AY3">
        <v>4</v>
      </c>
      <c r="AZ3">
        <v>3</v>
      </c>
      <c r="BA3">
        <v>4</v>
      </c>
      <c r="BB3">
        <v>2</v>
      </c>
      <c r="BC3">
        <v>2</v>
      </c>
      <c r="BD3">
        <v>4</v>
      </c>
      <c r="BE3">
        <v>5</v>
      </c>
      <c r="BF3">
        <v>4</v>
      </c>
      <c r="BG3">
        <v>4</v>
      </c>
      <c r="BH3">
        <v>4</v>
      </c>
      <c r="BI3">
        <v>4</v>
      </c>
      <c r="BJ3">
        <v>5</v>
      </c>
      <c r="BK3">
        <v>4</v>
      </c>
      <c r="BL3">
        <f t="shared" si="1"/>
        <v>80</v>
      </c>
    </row>
    <row r="4" spans="1:64">
      <c r="A4" t="s">
        <v>139</v>
      </c>
      <c r="B4" s="14">
        <v>31</v>
      </c>
      <c r="C4" s="7">
        <v>1</v>
      </c>
      <c r="D4" s="2">
        <v>1</v>
      </c>
      <c r="E4" s="2">
        <v>1</v>
      </c>
      <c r="F4" s="7">
        <v>1</v>
      </c>
      <c r="G4" s="7">
        <v>1</v>
      </c>
      <c r="H4" s="7">
        <v>1</v>
      </c>
      <c r="I4" s="7">
        <v>1</v>
      </c>
      <c r="J4" s="8">
        <v>1</v>
      </c>
      <c r="K4" s="7">
        <v>1</v>
      </c>
      <c r="L4" s="7">
        <v>0</v>
      </c>
      <c r="M4" s="8">
        <v>1</v>
      </c>
      <c r="N4" s="2">
        <v>1</v>
      </c>
      <c r="O4" s="7">
        <v>1</v>
      </c>
      <c r="P4" s="2">
        <v>1</v>
      </c>
      <c r="Q4" s="7">
        <v>0</v>
      </c>
      <c r="R4" s="2">
        <v>0</v>
      </c>
      <c r="S4" s="2">
        <f>1+1+1+1</f>
        <v>4</v>
      </c>
      <c r="T4">
        <f t="shared" si="2"/>
        <v>17</v>
      </c>
      <c r="U4">
        <v>4</v>
      </c>
      <c r="V4">
        <v>4</v>
      </c>
      <c r="W4" s="15">
        <v>3</v>
      </c>
      <c r="X4">
        <v>4</v>
      </c>
      <c r="Y4">
        <v>3</v>
      </c>
      <c r="Z4" s="15">
        <v>4</v>
      </c>
      <c r="AA4">
        <v>3</v>
      </c>
      <c r="AB4" s="15">
        <v>4</v>
      </c>
      <c r="AC4">
        <v>4</v>
      </c>
      <c r="AD4">
        <v>4</v>
      </c>
      <c r="AE4">
        <v>4</v>
      </c>
      <c r="AF4">
        <v>4</v>
      </c>
      <c r="AG4">
        <v>4</v>
      </c>
      <c r="AH4">
        <v>3</v>
      </c>
      <c r="AI4" s="15">
        <v>4</v>
      </c>
      <c r="AJ4">
        <v>4</v>
      </c>
      <c r="AK4" s="15">
        <v>2</v>
      </c>
      <c r="AL4" s="15">
        <v>3</v>
      </c>
      <c r="AM4" s="15">
        <v>4</v>
      </c>
      <c r="AN4">
        <v>4</v>
      </c>
      <c r="AO4" s="15">
        <v>3</v>
      </c>
      <c r="AP4">
        <f t="shared" si="0"/>
        <v>76</v>
      </c>
      <c r="AQ4">
        <v>4</v>
      </c>
      <c r="AR4">
        <v>5</v>
      </c>
      <c r="AS4">
        <v>3</v>
      </c>
      <c r="AT4">
        <v>4</v>
      </c>
      <c r="AU4">
        <v>4</v>
      </c>
      <c r="AV4">
        <v>4</v>
      </c>
      <c r="AW4">
        <v>3</v>
      </c>
      <c r="AX4">
        <v>4</v>
      </c>
      <c r="AY4">
        <v>4</v>
      </c>
      <c r="AZ4">
        <v>4</v>
      </c>
      <c r="BA4">
        <v>4</v>
      </c>
      <c r="BB4">
        <v>4</v>
      </c>
      <c r="BC4">
        <v>4</v>
      </c>
      <c r="BD4">
        <v>4</v>
      </c>
      <c r="BE4">
        <v>4</v>
      </c>
      <c r="BF4">
        <v>4</v>
      </c>
      <c r="BG4">
        <v>4</v>
      </c>
      <c r="BH4">
        <v>3</v>
      </c>
      <c r="BI4">
        <v>4</v>
      </c>
      <c r="BJ4">
        <v>4</v>
      </c>
      <c r="BK4">
        <v>3</v>
      </c>
      <c r="BL4">
        <f t="shared" si="1"/>
        <v>81</v>
      </c>
    </row>
    <row r="5" spans="1:64">
      <c r="A5" t="s">
        <v>41</v>
      </c>
      <c r="B5" s="14">
        <v>41</v>
      </c>
      <c r="C5" s="7">
        <v>1</v>
      </c>
      <c r="D5" s="2">
        <v>0</v>
      </c>
      <c r="E5" s="2">
        <v>0</v>
      </c>
      <c r="F5" s="7">
        <v>0</v>
      </c>
      <c r="G5" s="7">
        <v>1</v>
      </c>
      <c r="H5" s="7">
        <v>1</v>
      </c>
      <c r="I5" s="7">
        <v>1</v>
      </c>
      <c r="J5" s="8">
        <v>1</v>
      </c>
      <c r="K5" s="7">
        <v>1</v>
      </c>
      <c r="L5" s="7">
        <v>0</v>
      </c>
      <c r="M5" s="8">
        <v>1</v>
      </c>
      <c r="N5" s="2">
        <v>1</v>
      </c>
      <c r="O5" s="7">
        <v>1</v>
      </c>
      <c r="P5" s="2">
        <v>1</v>
      </c>
      <c r="Q5" s="7">
        <v>1</v>
      </c>
      <c r="R5" s="2">
        <v>1</v>
      </c>
      <c r="S5" s="2">
        <f>1+1+1+1</f>
        <v>4</v>
      </c>
      <c r="T5">
        <f t="shared" si="2"/>
        <v>16</v>
      </c>
      <c r="U5">
        <v>4</v>
      </c>
      <c r="V5">
        <v>5</v>
      </c>
      <c r="W5" s="15">
        <v>3</v>
      </c>
      <c r="X5">
        <v>5</v>
      </c>
      <c r="Y5">
        <v>3</v>
      </c>
      <c r="Z5" s="15">
        <v>4</v>
      </c>
      <c r="AA5">
        <v>3</v>
      </c>
      <c r="AB5" s="15">
        <v>4</v>
      </c>
      <c r="AC5">
        <v>4</v>
      </c>
      <c r="AD5">
        <v>4</v>
      </c>
      <c r="AE5">
        <v>4</v>
      </c>
      <c r="AF5">
        <v>4</v>
      </c>
      <c r="AG5">
        <v>4</v>
      </c>
      <c r="AH5">
        <v>4</v>
      </c>
      <c r="AI5" s="15">
        <v>4</v>
      </c>
      <c r="AJ5">
        <v>4</v>
      </c>
      <c r="AK5" s="15">
        <v>4</v>
      </c>
      <c r="AL5" s="15">
        <v>3</v>
      </c>
      <c r="AM5" s="15">
        <v>3</v>
      </c>
      <c r="AN5">
        <v>4</v>
      </c>
      <c r="AO5" s="15">
        <v>3</v>
      </c>
      <c r="AP5">
        <f t="shared" si="0"/>
        <v>80</v>
      </c>
      <c r="AQ5">
        <v>4</v>
      </c>
      <c r="AR5">
        <v>5</v>
      </c>
      <c r="AS5">
        <v>3</v>
      </c>
      <c r="AT5">
        <v>4</v>
      </c>
      <c r="AU5">
        <v>3</v>
      </c>
      <c r="AV5">
        <v>4</v>
      </c>
      <c r="AW5">
        <v>2</v>
      </c>
      <c r="AX5">
        <v>4</v>
      </c>
      <c r="AY5">
        <v>4</v>
      </c>
      <c r="AZ5">
        <v>4</v>
      </c>
      <c r="BA5">
        <v>4</v>
      </c>
      <c r="BB5">
        <v>4</v>
      </c>
      <c r="BC5">
        <v>4</v>
      </c>
      <c r="BD5">
        <v>4</v>
      </c>
      <c r="BE5">
        <v>4</v>
      </c>
      <c r="BF5">
        <v>4</v>
      </c>
      <c r="BG5">
        <v>3</v>
      </c>
      <c r="BH5">
        <v>4</v>
      </c>
      <c r="BI5">
        <v>3</v>
      </c>
      <c r="BJ5">
        <v>4</v>
      </c>
      <c r="BK5">
        <v>4</v>
      </c>
      <c r="BL5">
        <f t="shared" si="1"/>
        <v>79</v>
      </c>
    </row>
    <row r="6" spans="1:64">
      <c r="A6" t="s">
        <v>259</v>
      </c>
      <c r="B6" s="14">
        <v>23</v>
      </c>
      <c r="C6" s="7">
        <v>1</v>
      </c>
      <c r="D6" s="2">
        <v>1</v>
      </c>
      <c r="E6" s="2">
        <v>1</v>
      </c>
      <c r="F6" s="7">
        <v>1</v>
      </c>
      <c r="G6" s="7">
        <v>1</v>
      </c>
      <c r="H6" s="7">
        <v>1</v>
      </c>
      <c r="I6" s="7">
        <v>1</v>
      </c>
      <c r="J6" s="8">
        <v>1</v>
      </c>
      <c r="K6" s="7">
        <v>1</v>
      </c>
      <c r="L6" s="7">
        <v>1</v>
      </c>
      <c r="M6" s="8">
        <v>1</v>
      </c>
      <c r="N6" s="2">
        <v>1</v>
      </c>
      <c r="O6" s="7">
        <v>1</v>
      </c>
      <c r="P6" s="2">
        <v>2</v>
      </c>
      <c r="Q6" s="7">
        <v>1</v>
      </c>
      <c r="R6" s="2">
        <v>2</v>
      </c>
      <c r="S6" s="2">
        <f>3+3+2+3</f>
        <v>11</v>
      </c>
      <c r="T6">
        <f t="shared" si="2"/>
        <v>29</v>
      </c>
      <c r="U6">
        <v>3</v>
      </c>
      <c r="V6">
        <v>5</v>
      </c>
      <c r="W6" s="15">
        <v>4</v>
      </c>
      <c r="X6">
        <v>5</v>
      </c>
      <c r="Y6">
        <v>3</v>
      </c>
      <c r="Z6" s="15">
        <v>4</v>
      </c>
      <c r="AA6">
        <v>4</v>
      </c>
      <c r="AB6" s="15">
        <v>4</v>
      </c>
      <c r="AC6">
        <v>4</v>
      </c>
      <c r="AD6">
        <v>5</v>
      </c>
      <c r="AE6">
        <v>4</v>
      </c>
      <c r="AF6">
        <v>5</v>
      </c>
      <c r="AG6">
        <v>5</v>
      </c>
      <c r="AH6">
        <v>3</v>
      </c>
      <c r="AI6" s="15">
        <v>3</v>
      </c>
      <c r="AJ6">
        <v>4</v>
      </c>
      <c r="AK6" s="15">
        <v>3</v>
      </c>
      <c r="AL6" s="15">
        <v>4</v>
      </c>
      <c r="AM6" s="15">
        <v>3</v>
      </c>
      <c r="AN6">
        <v>5</v>
      </c>
      <c r="AO6" s="15">
        <v>3</v>
      </c>
      <c r="AP6">
        <f t="shared" si="0"/>
        <v>83</v>
      </c>
      <c r="AQ6">
        <v>4</v>
      </c>
      <c r="AR6">
        <v>5</v>
      </c>
      <c r="AS6">
        <v>4</v>
      </c>
      <c r="AT6">
        <v>4</v>
      </c>
      <c r="AU6">
        <v>4</v>
      </c>
      <c r="AV6">
        <v>4</v>
      </c>
      <c r="AW6">
        <v>3</v>
      </c>
      <c r="AX6">
        <v>5</v>
      </c>
      <c r="AY6">
        <v>4</v>
      </c>
      <c r="AZ6">
        <v>4</v>
      </c>
      <c r="BA6">
        <v>4</v>
      </c>
      <c r="BB6">
        <v>4</v>
      </c>
      <c r="BC6">
        <v>4</v>
      </c>
      <c r="BD6">
        <v>4</v>
      </c>
      <c r="BE6">
        <v>4</v>
      </c>
      <c r="BF6">
        <v>4</v>
      </c>
      <c r="BG6">
        <v>4</v>
      </c>
      <c r="BH6">
        <v>4</v>
      </c>
      <c r="BI6">
        <v>4</v>
      </c>
      <c r="BJ6">
        <v>4</v>
      </c>
      <c r="BK6">
        <v>4</v>
      </c>
      <c r="BL6">
        <f t="shared" si="1"/>
        <v>85</v>
      </c>
    </row>
    <row r="7" spans="1:64">
      <c r="A7" t="s">
        <v>203</v>
      </c>
      <c r="B7" s="14">
        <v>45</v>
      </c>
      <c r="C7" s="7">
        <v>1</v>
      </c>
      <c r="D7" s="2">
        <v>1</v>
      </c>
      <c r="E7" s="2">
        <v>0</v>
      </c>
      <c r="F7" s="7">
        <v>0</v>
      </c>
      <c r="G7" s="7">
        <v>1</v>
      </c>
      <c r="H7" s="7">
        <v>1</v>
      </c>
      <c r="I7" s="7">
        <v>1</v>
      </c>
      <c r="J7" s="8">
        <v>1</v>
      </c>
      <c r="K7" s="7">
        <v>1</v>
      </c>
      <c r="L7" s="7">
        <v>1</v>
      </c>
      <c r="M7" s="8">
        <v>1</v>
      </c>
      <c r="N7" s="2">
        <v>2</v>
      </c>
      <c r="O7" s="7">
        <v>1</v>
      </c>
      <c r="P7" s="2">
        <v>1</v>
      </c>
      <c r="Q7" s="7">
        <v>1</v>
      </c>
      <c r="R7" s="2">
        <v>1</v>
      </c>
      <c r="S7" s="2">
        <f>1+2+1+1</f>
        <v>5</v>
      </c>
      <c r="T7">
        <f t="shared" si="2"/>
        <v>20</v>
      </c>
      <c r="U7">
        <v>3</v>
      </c>
      <c r="V7">
        <v>5</v>
      </c>
      <c r="W7" s="15">
        <v>4</v>
      </c>
      <c r="X7">
        <v>4</v>
      </c>
      <c r="Y7">
        <v>3</v>
      </c>
      <c r="Z7" s="15">
        <v>4</v>
      </c>
      <c r="AA7">
        <v>4</v>
      </c>
      <c r="AB7" s="15">
        <v>4</v>
      </c>
      <c r="AC7">
        <v>4</v>
      </c>
      <c r="AD7">
        <v>4</v>
      </c>
      <c r="AE7">
        <v>4</v>
      </c>
      <c r="AF7">
        <v>4</v>
      </c>
      <c r="AG7">
        <v>4</v>
      </c>
      <c r="AH7">
        <v>4</v>
      </c>
      <c r="AI7" s="15">
        <v>3</v>
      </c>
      <c r="AJ7">
        <v>3</v>
      </c>
      <c r="AK7" s="15">
        <v>2</v>
      </c>
      <c r="AL7" s="15">
        <v>2</v>
      </c>
      <c r="AM7" s="15">
        <v>4</v>
      </c>
      <c r="AN7">
        <v>4</v>
      </c>
      <c r="AO7" s="15">
        <v>3</v>
      </c>
      <c r="AP7">
        <f t="shared" si="0"/>
        <v>76</v>
      </c>
      <c r="AQ7">
        <v>5</v>
      </c>
      <c r="AR7">
        <v>5</v>
      </c>
      <c r="AS7">
        <v>4</v>
      </c>
      <c r="AT7">
        <v>4</v>
      </c>
      <c r="AU7">
        <v>4</v>
      </c>
      <c r="AV7">
        <v>4</v>
      </c>
      <c r="AW7">
        <v>3</v>
      </c>
      <c r="AX7">
        <v>5</v>
      </c>
      <c r="AY7">
        <v>5</v>
      </c>
      <c r="AZ7">
        <v>4</v>
      </c>
      <c r="BA7">
        <v>4</v>
      </c>
      <c r="BB7">
        <v>3</v>
      </c>
      <c r="BC7">
        <v>4</v>
      </c>
      <c r="BD7">
        <v>4</v>
      </c>
      <c r="BE7">
        <v>4</v>
      </c>
      <c r="BF7">
        <v>4</v>
      </c>
      <c r="BG7">
        <v>2</v>
      </c>
      <c r="BH7">
        <v>2</v>
      </c>
      <c r="BI7">
        <v>4</v>
      </c>
      <c r="BJ7">
        <v>4</v>
      </c>
      <c r="BK7">
        <v>2</v>
      </c>
      <c r="BL7">
        <f t="shared" si="1"/>
        <v>80</v>
      </c>
    </row>
    <row r="8" spans="1:64">
      <c r="A8" t="s">
        <v>280</v>
      </c>
      <c r="B8" s="14">
        <v>35</v>
      </c>
      <c r="C8" s="7">
        <v>1</v>
      </c>
      <c r="D8" s="2">
        <v>1</v>
      </c>
      <c r="E8" s="2">
        <v>0</v>
      </c>
      <c r="F8" s="7">
        <v>0</v>
      </c>
      <c r="G8" s="7">
        <v>1</v>
      </c>
      <c r="H8" s="7">
        <v>1</v>
      </c>
      <c r="I8" s="7">
        <v>1</v>
      </c>
      <c r="J8" s="8">
        <v>1</v>
      </c>
      <c r="K8" s="7">
        <v>1</v>
      </c>
      <c r="L8" s="7">
        <v>1</v>
      </c>
      <c r="M8" s="8">
        <v>1</v>
      </c>
      <c r="N8" s="2">
        <v>1</v>
      </c>
      <c r="O8" s="7">
        <v>1</v>
      </c>
      <c r="P8" s="2">
        <v>1</v>
      </c>
      <c r="Q8" s="7">
        <v>1</v>
      </c>
      <c r="R8" s="2">
        <v>1</v>
      </c>
      <c r="S8" s="2">
        <f>0+0+0+0</f>
        <v>0</v>
      </c>
      <c r="T8">
        <f t="shared" si="2"/>
        <v>14</v>
      </c>
      <c r="U8">
        <v>4</v>
      </c>
      <c r="V8">
        <v>5</v>
      </c>
      <c r="W8" s="15">
        <v>5</v>
      </c>
      <c r="X8">
        <v>4</v>
      </c>
      <c r="Y8">
        <v>3</v>
      </c>
      <c r="Z8" s="15">
        <v>3</v>
      </c>
      <c r="AA8">
        <v>4</v>
      </c>
      <c r="AB8" s="15">
        <v>5</v>
      </c>
      <c r="AC8">
        <v>4</v>
      </c>
      <c r="AD8">
        <v>4</v>
      </c>
      <c r="AE8">
        <v>3</v>
      </c>
      <c r="AF8">
        <v>3</v>
      </c>
      <c r="AG8">
        <v>4</v>
      </c>
      <c r="AH8">
        <v>4</v>
      </c>
      <c r="AI8" s="15">
        <v>3</v>
      </c>
      <c r="AJ8">
        <v>3</v>
      </c>
      <c r="AK8" s="15">
        <v>2</v>
      </c>
      <c r="AL8" s="15">
        <v>3</v>
      </c>
      <c r="AM8" s="15">
        <v>3</v>
      </c>
      <c r="AN8">
        <v>5</v>
      </c>
      <c r="AO8" s="15">
        <v>3</v>
      </c>
      <c r="AP8">
        <f t="shared" si="0"/>
        <v>77</v>
      </c>
      <c r="AQ8">
        <v>4</v>
      </c>
      <c r="AR8">
        <v>5</v>
      </c>
      <c r="AS8">
        <v>3</v>
      </c>
      <c r="AT8">
        <v>5</v>
      </c>
      <c r="AU8">
        <v>3</v>
      </c>
      <c r="AV8">
        <v>3</v>
      </c>
      <c r="AW8">
        <v>4</v>
      </c>
      <c r="AX8">
        <v>4</v>
      </c>
      <c r="AY8">
        <v>4</v>
      </c>
      <c r="AZ8">
        <v>5</v>
      </c>
      <c r="BA8">
        <v>4</v>
      </c>
      <c r="BB8">
        <v>4</v>
      </c>
      <c r="BC8">
        <v>3</v>
      </c>
      <c r="BD8">
        <v>4</v>
      </c>
      <c r="BE8">
        <v>3</v>
      </c>
      <c r="BF8">
        <v>3</v>
      </c>
      <c r="BG8">
        <v>3</v>
      </c>
      <c r="BH8">
        <v>3</v>
      </c>
      <c r="BI8">
        <v>4</v>
      </c>
      <c r="BJ8">
        <v>4</v>
      </c>
      <c r="BK8">
        <v>3</v>
      </c>
      <c r="BL8">
        <f t="shared" si="1"/>
        <v>78</v>
      </c>
    </row>
    <row r="9" spans="1:64">
      <c r="A9" t="s">
        <v>246</v>
      </c>
      <c r="B9" s="14">
        <v>14</v>
      </c>
      <c r="C9" s="7">
        <v>0</v>
      </c>
      <c r="D9" s="2">
        <v>0</v>
      </c>
      <c r="E9" s="2">
        <v>0</v>
      </c>
      <c r="F9" s="7">
        <v>0</v>
      </c>
      <c r="G9" s="7">
        <v>0</v>
      </c>
      <c r="H9" s="7">
        <v>1</v>
      </c>
      <c r="I9" s="7">
        <v>1</v>
      </c>
      <c r="J9" s="8">
        <v>1</v>
      </c>
      <c r="K9" s="7">
        <v>1</v>
      </c>
      <c r="L9" s="7">
        <v>0</v>
      </c>
      <c r="M9" s="8">
        <v>1</v>
      </c>
      <c r="N9" s="2">
        <v>1</v>
      </c>
      <c r="O9" s="7">
        <v>1</v>
      </c>
      <c r="P9" s="2">
        <v>1</v>
      </c>
      <c r="Q9" s="7">
        <v>1</v>
      </c>
      <c r="R9" s="2">
        <v>2</v>
      </c>
      <c r="S9" s="2">
        <f>0+2+0+0</f>
        <v>2</v>
      </c>
      <c r="T9">
        <f t="shared" si="2"/>
        <v>13</v>
      </c>
      <c r="U9">
        <v>3</v>
      </c>
      <c r="V9">
        <v>5</v>
      </c>
      <c r="W9" s="15">
        <v>4</v>
      </c>
      <c r="X9">
        <v>4</v>
      </c>
      <c r="Y9">
        <v>4</v>
      </c>
      <c r="Z9" s="15">
        <v>4</v>
      </c>
      <c r="AA9">
        <v>4</v>
      </c>
      <c r="AB9" s="15">
        <v>4</v>
      </c>
      <c r="AC9">
        <v>2</v>
      </c>
      <c r="AD9">
        <v>3</v>
      </c>
      <c r="AE9">
        <v>4</v>
      </c>
      <c r="AF9">
        <v>4</v>
      </c>
      <c r="AG9">
        <v>4</v>
      </c>
      <c r="AH9">
        <v>3</v>
      </c>
      <c r="AI9" s="15">
        <v>4</v>
      </c>
      <c r="AJ9">
        <v>4</v>
      </c>
      <c r="AK9" s="15">
        <v>2</v>
      </c>
      <c r="AL9" s="15">
        <v>3</v>
      </c>
      <c r="AM9" s="15">
        <v>4</v>
      </c>
      <c r="AN9">
        <v>5</v>
      </c>
      <c r="AO9" s="15">
        <v>3</v>
      </c>
      <c r="AP9">
        <f t="shared" si="0"/>
        <v>77</v>
      </c>
      <c r="AQ9">
        <v>2</v>
      </c>
      <c r="AR9">
        <v>5</v>
      </c>
      <c r="AS9">
        <v>4</v>
      </c>
      <c r="AT9">
        <v>4</v>
      </c>
      <c r="AU9">
        <v>4</v>
      </c>
      <c r="AV9">
        <v>4</v>
      </c>
      <c r="AW9">
        <v>4</v>
      </c>
      <c r="AX9">
        <v>4</v>
      </c>
      <c r="AY9">
        <v>4</v>
      </c>
      <c r="AZ9">
        <v>2</v>
      </c>
      <c r="BA9">
        <v>4</v>
      </c>
      <c r="BB9">
        <v>4</v>
      </c>
      <c r="BC9">
        <v>4</v>
      </c>
      <c r="BD9">
        <v>3</v>
      </c>
      <c r="BE9">
        <v>4</v>
      </c>
      <c r="BF9">
        <v>4</v>
      </c>
      <c r="BG9">
        <v>2</v>
      </c>
      <c r="BH9">
        <v>4</v>
      </c>
      <c r="BI9">
        <v>4</v>
      </c>
      <c r="BJ9">
        <v>4</v>
      </c>
      <c r="BK9">
        <v>4</v>
      </c>
      <c r="BL9">
        <f t="shared" si="1"/>
        <v>78</v>
      </c>
    </row>
    <row r="10" spans="1:64" s="1" customFormat="1">
      <c r="A10" s="1" t="s">
        <v>159</v>
      </c>
      <c r="B10" s="18">
        <v>41</v>
      </c>
      <c r="C10" s="1">
        <v>1</v>
      </c>
      <c r="D10" s="1">
        <v>1</v>
      </c>
      <c r="E10" s="1">
        <v>0</v>
      </c>
      <c r="F10" s="1">
        <v>1</v>
      </c>
      <c r="G10" s="1">
        <v>0</v>
      </c>
      <c r="H10" s="1">
        <v>1</v>
      </c>
      <c r="I10" s="1">
        <v>1</v>
      </c>
      <c r="J10" s="19">
        <v>1</v>
      </c>
      <c r="K10" s="1">
        <v>1</v>
      </c>
      <c r="L10" s="1">
        <v>1</v>
      </c>
      <c r="M10" s="19">
        <v>1</v>
      </c>
      <c r="N10" s="1">
        <v>1</v>
      </c>
      <c r="O10" s="1">
        <v>0</v>
      </c>
      <c r="P10" s="1">
        <v>1</v>
      </c>
      <c r="Q10" s="1">
        <v>0</v>
      </c>
      <c r="R10" s="1">
        <v>0</v>
      </c>
      <c r="S10" s="1">
        <f>1+2+1+1</f>
        <v>5</v>
      </c>
      <c r="T10" s="1">
        <f t="shared" si="2"/>
        <v>16</v>
      </c>
      <c r="U10" s="1">
        <v>3</v>
      </c>
      <c r="V10" s="1">
        <v>4</v>
      </c>
      <c r="W10" s="1">
        <v>4</v>
      </c>
      <c r="X10" s="1">
        <v>5</v>
      </c>
      <c r="Y10" s="1">
        <v>3</v>
      </c>
      <c r="Z10" s="1">
        <v>4</v>
      </c>
      <c r="AA10" s="1">
        <v>3</v>
      </c>
      <c r="AB10" s="1">
        <v>4</v>
      </c>
      <c r="AC10" s="1">
        <v>4</v>
      </c>
      <c r="AD10" s="1">
        <v>3</v>
      </c>
      <c r="AE10" s="1">
        <v>4</v>
      </c>
      <c r="AF10" s="1">
        <v>3</v>
      </c>
      <c r="AG10" s="1">
        <v>4</v>
      </c>
      <c r="AH10" s="1">
        <v>2</v>
      </c>
      <c r="AI10" s="1">
        <v>3</v>
      </c>
      <c r="AJ10" s="1">
        <v>4</v>
      </c>
      <c r="AK10" s="1">
        <v>2</v>
      </c>
      <c r="AL10" s="1">
        <v>4</v>
      </c>
      <c r="AM10" s="1">
        <v>2</v>
      </c>
      <c r="AN10" s="1">
        <v>4</v>
      </c>
      <c r="AO10" s="1">
        <v>2</v>
      </c>
      <c r="AP10" s="1">
        <f t="shared" si="0"/>
        <v>71</v>
      </c>
    </row>
    <row r="11" spans="1:64">
      <c r="A11" t="s">
        <v>64</v>
      </c>
      <c r="B11" s="14">
        <v>42</v>
      </c>
      <c r="C11" s="7">
        <v>0</v>
      </c>
      <c r="D11" s="2">
        <v>0</v>
      </c>
      <c r="E11" s="2">
        <v>0</v>
      </c>
      <c r="F11" s="7">
        <v>1</v>
      </c>
      <c r="G11" s="7">
        <v>1</v>
      </c>
      <c r="H11" s="7">
        <v>1</v>
      </c>
      <c r="I11" s="7">
        <v>1</v>
      </c>
      <c r="J11" s="8">
        <v>1</v>
      </c>
      <c r="K11" s="7">
        <v>1</v>
      </c>
      <c r="L11" s="7">
        <v>1</v>
      </c>
      <c r="M11" s="8">
        <v>1</v>
      </c>
      <c r="N11" s="2">
        <v>2</v>
      </c>
      <c r="O11" s="7">
        <v>1</v>
      </c>
      <c r="P11" s="2">
        <v>1</v>
      </c>
      <c r="Q11" s="7">
        <v>0</v>
      </c>
      <c r="R11" s="2">
        <v>0</v>
      </c>
      <c r="S11" s="2">
        <f>2+2+2+2</f>
        <v>8</v>
      </c>
      <c r="T11">
        <f t="shared" si="2"/>
        <v>20</v>
      </c>
      <c r="U11">
        <v>4</v>
      </c>
      <c r="V11">
        <v>5</v>
      </c>
      <c r="W11" s="15">
        <v>5</v>
      </c>
      <c r="X11">
        <v>5</v>
      </c>
      <c r="Y11">
        <v>4</v>
      </c>
      <c r="Z11" s="15">
        <v>2</v>
      </c>
      <c r="AA11">
        <v>3</v>
      </c>
      <c r="AB11" s="15">
        <v>5</v>
      </c>
      <c r="AC11">
        <v>4</v>
      </c>
      <c r="AD11">
        <v>4</v>
      </c>
      <c r="AE11">
        <v>5</v>
      </c>
      <c r="AF11">
        <v>4</v>
      </c>
      <c r="AG11">
        <v>4</v>
      </c>
      <c r="AH11">
        <v>5</v>
      </c>
      <c r="AI11" s="15">
        <v>4</v>
      </c>
      <c r="AJ11">
        <v>5</v>
      </c>
      <c r="AK11" s="15">
        <v>5</v>
      </c>
      <c r="AL11" s="15">
        <v>5</v>
      </c>
      <c r="AM11" s="15">
        <v>5</v>
      </c>
      <c r="AN11">
        <v>5</v>
      </c>
      <c r="AO11" s="15">
        <v>5</v>
      </c>
      <c r="AP11">
        <f t="shared" si="0"/>
        <v>93</v>
      </c>
      <c r="AQ11">
        <v>4</v>
      </c>
      <c r="AR11">
        <v>4</v>
      </c>
      <c r="AS11">
        <v>4</v>
      </c>
      <c r="AT11">
        <v>4</v>
      </c>
      <c r="AU11">
        <v>4</v>
      </c>
      <c r="AV11">
        <v>2</v>
      </c>
      <c r="AW11">
        <v>3</v>
      </c>
      <c r="AX11">
        <v>4</v>
      </c>
      <c r="AY11">
        <v>4</v>
      </c>
      <c r="AZ11">
        <v>4</v>
      </c>
      <c r="BA11">
        <v>4</v>
      </c>
      <c r="BB11">
        <v>3</v>
      </c>
      <c r="BC11">
        <v>4</v>
      </c>
      <c r="BD11">
        <v>4</v>
      </c>
      <c r="BE11">
        <v>1</v>
      </c>
      <c r="BF11">
        <v>5</v>
      </c>
      <c r="BG11">
        <v>4</v>
      </c>
      <c r="BH11">
        <v>4</v>
      </c>
      <c r="BI11">
        <v>4</v>
      </c>
      <c r="BJ11">
        <v>4</v>
      </c>
      <c r="BK11">
        <v>4</v>
      </c>
      <c r="BL11">
        <f t="shared" ref="BL11:BL30" si="3">SUM(AQ11:BK11)</f>
        <v>78</v>
      </c>
    </row>
    <row r="12" spans="1:64">
      <c r="A12" t="s">
        <v>215</v>
      </c>
      <c r="B12" s="14">
        <v>21</v>
      </c>
      <c r="C12" s="7">
        <v>1</v>
      </c>
      <c r="D12" s="2">
        <v>1</v>
      </c>
      <c r="E12" s="2">
        <v>1</v>
      </c>
      <c r="F12" s="7">
        <v>1</v>
      </c>
      <c r="G12" s="7">
        <v>1</v>
      </c>
      <c r="H12" s="7">
        <v>1</v>
      </c>
      <c r="I12" s="7">
        <v>1</v>
      </c>
      <c r="J12" s="8">
        <v>1</v>
      </c>
      <c r="K12" s="7">
        <v>1</v>
      </c>
      <c r="L12" s="7">
        <v>1</v>
      </c>
      <c r="M12" s="8">
        <v>1</v>
      </c>
      <c r="N12" s="2">
        <v>1</v>
      </c>
      <c r="O12" s="7">
        <v>1</v>
      </c>
      <c r="P12" s="2">
        <v>2</v>
      </c>
      <c r="Q12" s="7">
        <v>1</v>
      </c>
      <c r="R12" s="2">
        <v>2</v>
      </c>
      <c r="S12" s="2">
        <f>2+3+3+3</f>
        <v>11</v>
      </c>
      <c r="T12">
        <f t="shared" si="2"/>
        <v>29</v>
      </c>
      <c r="U12">
        <v>4</v>
      </c>
      <c r="V12">
        <v>4</v>
      </c>
      <c r="W12" s="15">
        <v>4</v>
      </c>
      <c r="X12">
        <v>4</v>
      </c>
      <c r="Y12">
        <v>4</v>
      </c>
      <c r="Z12" s="15">
        <v>4</v>
      </c>
      <c r="AA12">
        <v>2</v>
      </c>
      <c r="AB12" s="15">
        <v>4</v>
      </c>
      <c r="AC12">
        <v>4</v>
      </c>
      <c r="AD12">
        <v>4</v>
      </c>
      <c r="AE12">
        <v>4</v>
      </c>
      <c r="AF12">
        <v>4</v>
      </c>
      <c r="AG12">
        <v>4</v>
      </c>
      <c r="AH12">
        <v>4</v>
      </c>
      <c r="AI12" s="15">
        <v>4</v>
      </c>
      <c r="AJ12">
        <v>4</v>
      </c>
      <c r="AK12" s="15">
        <v>4</v>
      </c>
      <c r="AL12" s="15">
        <v>4</v>
      </c>
      <c r="AM12" s="15">
        <v>4</v>
      </c>
      <c r="AN12">
        <v>4</v>
      </c>
      <c r="AO12" s="15">
        <v>4</v>
      </c>
      <c r="AP12">
        <f t="shared" si="0"/>
        <v>82</v>
      </c>
      <c r="AQ12">
        <v>3</v>
      </c>
      <c r="AR12">
        <v>5</v>
      </c>
      <c r="AS12">
        <v>5</v>
      </c>
      <c r="AT12">
        <v>4</v>
      </c>
      <c r="AU12">
        <v>5</v>
      </c>
      <c r="AV12">
        <v>4</v>
      </c>
      <c r="AW12">
        <v>4</v>
      </c>
      <c r="AX12">
        <v>5</v>
      </c>
      <c r="AY12">
        <v>5</v>
      </c>
      <c r="AZ12">
        <v>4</v>
      </c>
      <c r="BA12">
        <v>5</v>
      </c>
      <c r="BB12">
        <v>4</v>
      </c>
      <c r="BC12">
        <v>5</v>
      </c>
      <c r="BD12">
        <v>4</v>
      </c>
      <c r="BE12">
        <v>4</v>
      </c>
      <c r="BF12">
        <v>5</v>
      </c>
      <c r="BG12">
        <v>5</v>
      </c>
      <c r="BH12">
        <v>4</v>
      </c>
      <c r="BI12">
        <v>5</v>
      </c>
      <c r="BJ12">
        <v>5</v>
      </c>
      <c r="BK12">
        <v>4</v>
      </c>
      <c r="BL12">
        <f t="shared" si="3"/>
        <v>94</v>
      </c>
    </row>
    <row r="13" spans="1:64">
      <c r="A13" t="s">
        <v>235</v>
      </c>
      <c r="B13" s="14">
        <v>37</v>
      </c>
      <c r="C13" s="7">
        <v>1</v>
      </c>
      <c r="D13" s="2">
        <v>0</v>
      </c>
      <c r="E13" s="2">
        <v>1</v>
      </c>
      <c r="F13" s="7">
        <v>1</v>
      </c>
      <c r="G13" s="7">
        <v>1</v>
      </c>
      <c r="H13" s="7">
        <v>1</v>
      </c>
      <c r="I13" s="7">
        <v>1</v>
      </c>
      <c r="J13" s="8">
        <v>1</v>
      </c>
      <c r="K13" s="7">
        <v>1</v>
      </c>
      <c r="L13" s="7">
        <v>0</v>
      </c>
      <c r="M13" s="8">
        <v>1</v>
      </c>
      <c r="N13" s="2">
        <v>1</v>
      </c>
      <c r="O13" s="7">
        <v>1</v>
      </c>
      <c r="P13" s="2">
        <v>1</v>
      </c>
      <c r="Q13" s="7">
        <v>1</v>
      </c>
      <c r="R13" s="2">
        <v>1</v>
      </c>
      <c r="S13" s="2">
        <f>0+0+0+0</f>
        <v>0</v>
      </c>
      <c r="T13">
        <f t="shared" si="2"/>
        <v>14</v>
      </c>
      <c r="U13">
        <v>5</v>
      </c>
      <c r="V13">
        <v>5</v>
      </c>
      <c r="W13" s="15">
        <v>4</v>
      </c>
      <c r="X13">
        <v>4</v>
      </c>
      <c r="Y13">
        <v>3</v>
      </c>
      <c r="Z13" s="15">
        <v>4</v>
      </c>
      <c r="AA13">
        <v>4</v>
      </c>
      <c r="AB13" s="15">
        <v>5</v>
      </c>
      <c r="AC13">
        <v>4</v>
      </c>
      <c r="AD13">
        <v>4</v>
      </c>
      <c r="AE13">
        <v>4</v>
      </c>
      <c r="AF13">
        <v>4</v>
      </c>
      <c r="AG13">
        <v>4</v>
      </c>
      <c r="AH13">
        <v>3</v>
      </c>
      <c r="AI13" s="15">
        <v>3</v>
      </c>
      <c r="AJ13">
        <v>4</v>
      </c>
      <c r="AK13" s="15">
        <v>3</v>
      </c>
      <c r="AL13" s="15">
        <v>4</v>
      </c>
      <c r="AM13" s="15">
        <v>4</v>
      </c>
      <c r="AN13">
        <v>5</v>
      </c>
      <c r="AO13" s="15">
        <v>4</v>
      </c>
      <c r="AP13">
        <f t="shared" si="0"/>
        <v>84</v>
      </c>
      <c r="AQ13">
        <v>4</v>
      </c>
      <c r="AR13">
        <v>5</v>
      </c>
      <c r="AS13">
        <v>4</v>
      </c>
      <c r="AT13">
        <v>4</v>
      </c>
      <c r="AU13">
        <v>4</v>
      </c>
      <c r="AV13">
        <v>4</v>
      </c>
      <c r="AW13">
        <v>3</v>
      </c>
      <c r="AX13">
        <v>4</v>
      </c>
      <c r="AY13">
        <v>4</v>
      </c>
      <c r="AZ13">
        <v>4</v>
      </c>
      <c r="BA13">
        <v>4</v>
      </c>
      <c r="BB13">
        <v>4</v>
      </c>
      <c r="BC13">
        <v>4</v>
      </c>
      <c r="BD13">
        <v>4</v>
      </c>
      <c r="BE13">
        <v>4</v>
      </c>
      <c r="BF13">
        <v>4</v>
      </c>
      <c r="BG13">
        <v>4</v>
      </c>
      <c r="BH13">
        <v>3</v>
      </c>
      <c r="BI13">
        <v>4</v>
      </c>
      <c r="BJ13">
        <v>4</v>
      </c>
      <c r="BK13">
        <v>2</v>
      </c>
      <c r="BL13">
        <f t="shared" si="3"/>
        <v>81</v>
      </c>
    </row>
    <row r="14" spans="1:64">
      <c r="A14" t="s">
        <v>270</v>
      </c>
      <c r="B14" s="14">
        <v>41</v>
      </c>
      <c r="C14" s="7">
        <v>1</v>
      </c>
      <c r="D14" s="2">
        <v>0</v>
      </c>
      <c r="E14" s="2">
        <v>0</v>
      </c>
      <c r="F14" s="7">
        <v>1</v>
      </c>
      <c r="G14" s="7">
        <v>1</v>
      </c>
      <c r="H14" s="7">
        <v>1</v>
      </c>
      <c r="I14" s="7">
        <v>1</v>
      </c>
      <c r="J14" s="8">
        <v>1</v>
      </c>
      <c r="K14" s="7">
        <v>1</v>
      </c>
      <c r="L14" s="7">
        <v>1</v>
      </c>
      <c r="M14" s="8">
        <v>1</v>
      </c>
      <c r="N14" s="2">
        <v>1</v>
      </c>
      <c r="O14" s="7">
        <v>1</v>
      </c>
      <c r="P14" s="2">
        <v>1</v>
      </c>
      <c r="Q14" s="7">
        <v>1</v>
      </c>
      <c r="R14" s="2">
        <v>2</v>
      </c>
      <c r="S14" s="2">
        <f>2+3+2+3</f>
        <v>10</v>
      </c>
      <c r="T14">
        <f t="shared" si="2"/>
        <v>25</v>
      </c>
      <c r="U14">
        <v>3</v>
      </c>
      <c r="V14">
        <v>4</v>
      </c>
      <c r="W14" s="15">
        <v>2</v>
      </c>
      <c r="X14">
        <v>4</v>
      </c>
      <c r="Y14">
        <v>3</v>
      </c>
      <c r="Z14" s="15">
        <v>3</v>
      </c>
      <c r="AA14">
        <v>2</v>
      </c>
      <c r="AB14" s="15">
        <v>2</v>
      </c>
      <c r="AC14">
        <v>4</v>
      </c>
      <c r="AD14">
        <v>4</v>
      </c>
      <c r="AE14">
        <v>4</v>
      </c>
      <c r="AF14">
        <v>4</v>
      </c>
      <c r="AG14">
        <v>3</v>
      </c>
      <c r="AH14">
        <v>4</v>
      </c>
      <c r="AI14" s="15">
        <v>4</v>
      </c>
      <c r="AJ14">
        <v>3</v>
      </c>
      <c r="AK14" s="15">
        <v>2</v>
      </c>
      <c r="AL14" s="15">
        <v>4</v>
      </c>
      <c r="AM14" s="15">
        <v>3</v>
      </c>
      <c r="AN14">
        <v>3</v>
      </c>
      <c r="AO14" s="15">
        <v>2</v>
      </c>
      <c r="AP14">
        <f t="shared" si="0"/>
        <v>67</v>
      </c>
      <c r="AQ14">
        <v>4</v>
      </c>
      <c r="AR14">
        <v>5</v>
      </c>
      <c r="AS14">
        <v>5</v>
      </c>
      <c r="AT14">
        <v>4</v>
      </c>
      <c r="AU14">
        <v>4</v>
      </c>
      <c r="AV14">
        <v>4</v>
      </c>
      <c r="AW14">
        <v>3</v>
      </c>
      <c r="AX14">
        <v>5</v>
      </c>
      <c r="AY14">
        <v>4</v>
      </c>
      <c r="AZ14">
        <v>4</v>
      </c>
      <c r="BA14">
        <v>5</v>
      </c>
      <c r="BB14">
        <v>4</v>
      </c>
      <c r="BC14">
        <v>4</v>
      </c>
      <c r="BD14">
        <v>4</v>
      </c>
      <c r="BE14">
        <v>3</v>
      </c>
      <c r="BF14">
        <v>4</v>
      </c>
      <c r="BG14">
        <v>4</v>
      </c>
      <c r="BH14">
        <v>4</v>
      </c>
      <c r="BI14">
        <v>4</v>
      </c>
      <c r="BJ14">
        <v>5</v>
      </c>
      <c r="BK14">
        <v>4</v>
      </c>
      <c r="BL14">
        <f t="shared" si="3"/>
        <v>87</v>
      </c>
    </row>
    <row r="15" spans="1:64">
      <c r="A15" t="s">
        <v>225</v>
      </c>
      <c r="B15" s="14">
        <v>36</v>
      </c>
      <c r="C15" s="7">
        <v>1</v>
      </c>
      <c r="D15" s="2">
        <v>1</v>
      </c>
      <c r="E15" s="2">
        <v>1</v>
      </c>
      <c r="F15" s="7">
        <v>1</v>
      </c>
      <c r="G15" s="7">
        <v>1</v>
      </c>
      <c r="H15" s="7">
        <v>1</v>
      </c>
      <c r="I15" s="7">
        <v>1</v>
      </c>
      <c r="J15" s="8">
        <v>1</v>
      </c>
      <c r="K15" s="7">
        <v>1</v>
      </c>
      <c r="L15" s="7">
        <v>1</v>
      </c>
      <c r="M15" s="8">
        <v>1</v>
      </c>
      <c r="N15" s="2">
        <v>1</v>
      </c>
      <c r="O15" s="7">
        <v>1</v>
      </c>
      <c r="P15" s="2">
        <v>2</v>
      </c>
      <c r="Q15" s="7">
        <v>1</v>
      </c>
      <c r="R15" s="2">
        <v>1</v>
      </c>
      <c r="S15" s="2">
        <f>2+2+1+1</f>
        <v>6</v>
      </c>
      <c r="T15">
        <f t="shared" si="2"/>
        <v>23</v>
      </c>
      <c r="U15">
        <v>4</v>
      </c>
      <c r="V15">
        <v>5</v>
      </c>
      <c r="W15" s="15">
        <v>3</v>
      </c>
      <c r="X15">
        <v>4</v>
      </c>
      <c r="Y15">
        <v>3</v>
      </c>
      <c r="Z15" s="15">
        <v>4</v>
      </c>
      <c r="AA15">
        <v>3</v>
      </c>
      <c r="AB15" s="15">
        <v>4</v>
      </c>
      <c r="AC15">
        <v>4</v>
      </c>
      <c r="AD15">
        <v>4</v>
      </c>
      <c r="AE15">
        <v>3</v>
      </c>
      <c r="AF15">
        <v>4</v>
      </c>
      <c r="AG15">
        <v>4</v>
      </c>
      <c r="AH15">
        <v>3</v>
      </c>
      <c r="AI15" s="15">
        <v>4</v>
      </c>
      <c r="AJ15">
        <v>4</v>
      </c>
      <c r="AK15" s="15">
        <v>2</v>
      </c>
      <c r="AL15" s="15">
        <v>4</v>
      </c>
      <c r="AM15" s="15">
        <v>4</v>
      </c>
      <c r="AN15">
        <v>5</v>
      </c>
      <c r="AO15" s="15">
        <v>2</v>
      </c>
      <c r="AP15">
        <f t="shared" si="0"/>
        <v>77</v>
      </c>
      <c r="AQ15">
        <v>4</v>
      </c>
      <c r="AR15">
        <v>4</v>
      </c>
      <c r="AS15">
        <v>1</v>
      </c>
      <c r="AT15">
        <v>3</v>
      </c>
      <c r="AU15">
        <v>3</v>
      </c>
      <c r="AV15">
        <v>4</v>
      </c>
      <c r="AW15">
        <v>3</v>
      </c>
      <c r="AX15">
        <v>2</v>
      </c>
      <c r="AY15">
        <v>4</v>
      </c>
      <c r="AZ15">
        <v>4</v>
      </c>
      <c r="BA15">
        <v>4</v>
      </c>
      <c r="BB15">
        <v>3</v>
      </c>
      <c r="BC15">
        <v>3</v>
      </c>
      <c r="BD15">
        <v>4</v>
      </c>
      <c r="BE15">
        <v>2</v>
      </c>
      <c r="BF15">
        <v>4</v>
      </c>
      <c r="BG15">
        <v>3</v>
      </c>
      <c r="BH15">
        <v>2</v>
      </c>
      <c r="BI15">
        <v>4</v>
      </c>
      <c r="BJ15">
        <v>4</v>
      </c>
      <c r="BK15">
        <v>4</v>
      </c>
      <c r="BL15">
        <f t="shared" si="3"/>
        <v>69</v>
      </c>
    </row>
    <row r="16" spans="1:64">
      <c r="A16" t="s">
        <v>313</v>
      </c>
      <c r="B16" s="14">
        <v>22</v>
      </c>
      <c r="C16" s="7">
        <v>1</v>
      </c>
      <c r="D16" s="2">
        <v>0</v>
      </c>
      <c r="E16" s="2">
        <v>0</v>
      </c>
      <c r="F16" s="7">
        <v>1</v>
      </c>
      <c r="G16" s="7">
        <v>1</v>
      </c>
      <c r="H16" s="7">
        <v>1</v>
      </c>
      <c r="I16" s="7">
        <v>1</v>
      </c>
      <c r="J16" s="8">
        <v>1</v>
      </c>
      <c r="K16" s="7">
        <v>1</v>
      </c>
      <c r="L16" s="7">
        <v>1</v>
      </c>
      <c r="M16" s="8">
        <v>1</v>
      </c>
      <c r="N16" s="2">
        <v>1</v>
      </c>
      <c r="O16" s="7">
        <v>1</v>
      </c>
      <c r="P16" s="2">
        <v>2</v>
      </c>
      <c r="Q16" s="7">
        <v>1</v>
      </c>
      <c r="R16" s="2">
        <v>2</v>
      </c>
      <c r="S16" s="2">
        <f>2+3+2+2</f>
        <v>9</v>
      </c>
      <c r="T16">
        <f t="shared" si="2"/>
        <v>25</v>
      </c>
      <c r="U16">
        <v>4</v>
      </c>
      <c r="V16">
        <v>5</v>
      </c>
      <c r="W16" s="15">
        <v>4</v>
      </c>
      <c r="X16">
        <v>4</v>
      </c>
      <c r="Y16">
        <v>3</v>
      </c>
      <c r="Z16" s="15">
        <v>4</v>
      </c>
      <c r="AA16">
        <v>3</v>
      </c>
      <c r="AB16" s="15">
        <v>4</v>
      </c>
      <c r="AC16">
        <v>4</v>
      </c>
      <c r="AD16">
        <v>3</v>
      </c>
      <c r="AE16">
        <v>3</v>
      </c>
      <c r="AF16">
        <v>3</v>
      </c>
      <c r="AG16">
        <v>3</v>
      </c>
      <c r="AH16">
        <v>4</v>
      </c>
      <c r="AI16" s="15">
        <v>4</v>
      </c>
      <c r="AJ16">
        <v>4</v>
      </c>
      <c r="AK16" s="15">
        <v>2</v>
      </c>
      <c r="AL16" s="15">
        <v>3</v>
      </c>
      <c r="AM16" s="15">
        <v>4</v>
      </c>
      <c r="AN16">
        <v>5</v>
      </c>
      <c r="AO16" s="15">
        <v>3</v>
      </c>
      <c r="AP16">
        <f t="shared" si="0"/>
        <v>76</v>
      </c>
      <c r="AQ16">
        <v>3</v>
      </c>
      <c r="AR16">
        <v>5</v>
      </c>
      <c r="AS16">
        <v>4</v>
      </c>
      <c r="AT16">
        <v>4</v>
      </c>
      <c r="AU16">
        <v>3</v>
      </c>
      <c r="AV16">
        <v>4</v>
      </c>
      <c r="AW16">
        <v>4</v>
      </c>
      <c r="AX16">
        <v>4</v>
      </c>
      <c r="AY16">
        <v>3</v>
      </c>
      <c r="AZ16">
        <v>3</v>
      </c>
      <c r="BA16">
        <v>3</v>
      </c>
      <c r="BB16">
        <v>3</v>
      </c>
      <c r="BC16">
        <v>3</v>
      </c>
      <c r="BD16">
        <v>4</v>
      </c>
      <c r="BE16">
        <v>2</v>
      </c>
      <c r="BF16">
        <v>3</v>
      </c>
      <c r="BG16">
        <v>2</v>
      </c>
      <c r="BH16">
        <v>4</v>
      </c>
      <c r="BI16">
        <v>4</v>
      </c>
      <c r="BJ16">
        <v>5</v>
      </c>
      <c r="BK16">
        <v>3</v>
      </c>
      <c r="BL16">
        <f t="shared" si="3"/>
        <v>73</v>
      </c>
    </row>
    <row r="17" spans="1:64">
      <c r="A17" t="s">
        <v>149</v>
      </c>
      <c r="B17" s="14">
        <v>37</v>
      </c>
      <c r="C17" s="7">
        <v>1</v>
      </c>
      <c r="D17" s="2">
        <v>1</v>
      </c>
      <c r="E17" s="2">
        <v>0</v>
      </c>
      <c r="F17" s="7">
        <v>1</v>
      </c>
      <c r="G17" s="7">
        <v>1</v>
      </c>
      <c r="H17" s="7">
        <v>1</v>
      </c>
      <c r="I17" s="7">
        <v>1</v>
      </c>
      <c r="J17" s="8">
        <v>1</v>
      </c>
      <c r="K17" s="7">
        <v>1</v>
      </c>
      <c r="L17" s="7">
        <v>1</v>
      </c>
      <c r="M17" s="8">
        <v>1</v>
      </c>
      <c r="N17" s="2">
        <v>1</v>
      </c>
      <c r="O17" s="7">
        <v>1</v>
      </c>
      <c r="P17" s="2">
        <v>1</v>
      </c>
      <c r="Q17" s="7">
        <v>0</v>
      </c>
      <c r="R17" s="2">
        <v>0</v>
      </c>
      <c r="S17" s="2">
        <f>2+1+1+1</f>
        <v>5</v>
      </c>
      <c r="T17">
        <f t="shared" si="2"/>
        <v>18</v>
      </c>
      <c r="U17">
        <v>3</v>
      </c>
      <c r="V17">
        <v>4</v>
      </c>
      <c r="W17" s="15">
        <v>4</v>
      </c>
      <c r="X17">
        <v>4</v>
      </c>
      <c r="Y17">
        <v>3</v>
      </c>
      <c r="Z17" s="15">
        <v>3</v>
      </c>
      <c r="AA17">
        <v>2</v>
      </c>
      <c r="AB17" s="15">
        <v>4</v>
      </c>
      <c r="AC17">
        <v>4</v>
      </c>
      <c r="AD17">
        <v>4</v>
      </c>
      <c r="AE17">
        <v>4</v>
      </c>
      <c r="AF17">
        <v>3</v>
      </c>
      <c r="AG17">
        <v>4</v>
      </c>
      <c r="AH17">
        <v>4</v>
      </c>
      <c r="AI17" s="15">
        <v>3</v>
      </c>
      <c r="AJ17">
        <v>3</v>
      </c>
      <c r="AK17" s="15">
        <v>2</v>
      </c>
      <c r="AL17" s="15">
        <v>3</v>
      </c>
      <c r="AM17" s="15">
        <v>3</v>
      </c>
      <c r="AN17">
        <v>4</v>
      </c>
      <c r="AO17" s="15">
        <v>3</v>
      </c>
      <c r="AP17">
        <f t="shared" si="0"/>
        <v>71</v>
      </c>
      <c r="AQ17">
        <v>3</v>
      </c>
      <c r="AR17">
        <v>5</v>
      </c>
      <c r="AS17">
        <v>5</v>
      </c>
      <c r="AT17">
        <v>3</v>
      </c>
      <c r="AU17">
        <v>4</v>
      </c>
      <c r="AV17">
        <v>4</v>
      </c>
      <c r="AW17">
        <v>3</v>
      </c>
      <c r="AX17">
        <v>5</v>
      </c>
      <c r="AY17">
        <v>4</v>
      </c>
      <c r="AZ17">
        <v>4</v>
      </c>
      <c r="BA17">
        <v>4</v>
      </c>
      <c r="BB17">
        <v>4</v>
      </c>
      <c r="BC17">
        <v>3</v>
      </c>
      <c r="BD17">
        <v>4</v>
      </c>
      <c r="BE17">
        <v>4</v>
      </c>
      <c r="BF17">
        <v>4</v>
      </c>
      <c r="BG17">
        <v>2</v>
      </c>
      <c r="BH17">
        <v>4</v>
      </c>
      <c r="BI17">
        <v>4</v>
      </c>
      <c r="BJ17">
        <v>5</v>
      </c>
      <c r="BK17">
        <v>4</v>
      </c>
      <c r="BL17">
        <f t="shared" si="3"/>
        <v>82</v>
      </c>
    </row>
    <row r="18" spans="1:64">
      <c r="A18" t="s">
        <v>115</v>
      </c>
      <c r="B18" s="14">
        <v>34</v>
      </c>
      <c r="C18" s="7">
        <v>1</v>
      </c>
      <c r="D18" s="2">
        <v>0</v>
      </c>
      <c r="E18" s="2">
        <v>0</v>
      </c>
      <c r="F18" s="7">
        <v>1</v>
      </c>
      <c r="G18" s="7">
        <v>1</v>
      </c>
      <c r="H18" s="7">
        <v>1</v>
      </c>
      <c r="I18" s="7">
        <v>1</v>
      </c>
      <c r="J18" s="8">
        <v>1</v>
      </c>
      <c r="K18" s="7">
        <v>1</v>
      </c>
      <c r="L18" s="7">
        <v>0</v>
      </c>
      <c r="M18" s="8">
        <v>1</v>
      </c>
      <c r="N18" s="2">
        <v>1</v>
      </c>
      <c r="O18" s="7">
        <v>0</v>
      </c>
      <c r="P18" s="2">
        <v>1</v>
      </c>
      <c r="Q18" s="7">
        <v>0</v>
      </c>
      <c r="R18" s="2">
        <v>0</v>
      </c>
      <c r="S18" s="2">
        <f>0+0+0+0</f>
        <v>0</v>
      </c>
      <c r="T18">
        <f t="shared" si="2"/>
        <v>10</v>
      </c>
      <c r="U18">
        <v>4</v>
      </c>
      <c r="V18">
        <v>4</v>
      </c>
      <c r="W18" s="15">
        <v>4</v>
      </c>
      <c r="X18">
        <v>5</v>
      </c>
      <c r="Y18">
        <v>3</v>
      </c>
      <c r="Z18" s="15">
        <v>4</v>
      </c>
      <c r="AA18">
        <v>4</v>
      </c>
      <c r="AB18" s="15">
        <v>4</v>
      </c>
      <c r="AC18">
        <v>4</v>
      </c>
      <c r="AD18">
        <v>4</v>
      </c>
      <c r="AE18">
        <v>4</v>
      </c>
      <c r="AF18">
        <v>2</v>
      </c>
      <c r="AG18">
        <v>3</v>
      </c>
      <c r="AH18">
        <v>4</v>
      </c>
      <c r="AI18" s="15">
        <v>3</v>
      </c>
      <c r="AJ18">
        <v>4</v>
      </c>
      <c r="AK18" s="15">
        <v>3</v>
      </c>
      <c r="AL18" s="15">
        <v>3</v>
      </c>
      <c r="AM18" s="15">
        <v>4</v>
      </c>
      <c r="AN18">
        <v>5</v>
      </c>
      <c r="AO18" s="15">
        <v>4</v>
      </c>
      <c r="AP18">
        <f t="shared" si="0"/>
        <v>79</v>
      </c>
      <c r="AQ18">
        <v>3</v>
      </c>
      <c r="AR18">
        <v>4</v>
      </c>
      <c r="AS18">
        <v>3</v>
      </c>
      <c r="AT18">
        <v>4</v>
      </c>
      <c r="AU18">
        <v>3</v>
      </c>
      <c r="AV18">
        <v>3</v>
      </c>
      <c r="AW18">
        <v>3</v>
      </c>
      <c r="AX18">
        <v>4</v>
      </c>
      <c r="AY18">
        <v>4</v>
      </c>
      <c r="AZ18">
        <v>3</v>
      </c>
      <c r="BA18">
        <v>4</v>
      </c>
      <c r="BB18">
        <v>4</v>
      </c>
      <c r="BC18">
        <v>3</v>
      </c>
      <c r="BD18">
        <v>3</v>
      </c>
      <c r="BE18">
        <v>3</v>
      </c>
      <c r="BF18">
        <v>4</v>
      </c>
      <c r="BG18">
        <v>2</v>
      </c>
      <c r="BH18">
        <v>3</v>
      </c>
      <c r="BI18">
        <v>3</v>
      </c>
      <c r="BJ18">
        <v>5</v>
      </c>
      <c r="BK18">
        <v>3</v>
      </c>
      <c r="BL18">
        <f t="shared" si="3"/>
        <v>71</v>
      </c>
    </row>
    <row r="19" spans="1:64">
      <c r="A19" t="s">
        <v>89</v>
      </c>
      <c r="B19" s="14">
        <v>46</v>
      </c>
      <c r="C19" s="7">
        <v>0</v>
      </c>
      <c r="D19" s="2">
        <v>1</v>
      </c>
      <c r="E19" s="2">
        <v>1</v>
      </c>
      <c r="F19" s="7">
        <v>0</v>
      </c>
      <c r="G19" s="7">
        <v>1</v>
      </c>
      <c r="H19" s="7">
        <v>1</v>
      </c>
      <c r="I19" s="7">
        <v>1</v>
      </c>
      <c r="J19" s="8">
        <v>1</v>
      </c>
      <c r="K19" s="7">
        <v>0</v>
      </c>
      <c r="L19" s="7">
        <v>0</v>
      </c>
      <c r="M19" s="8">
        <v>1</v>
      </c>
      <c r="N19" s="2">
        <v>2</v>
      </c>
      <c r="O19" s="7">
        <v>1</v>
      </c>
      <c r="P19" s="2">
        <v>0</v>
      </c>
      <c r="Q19" s="7">
        <v>0</v>
      </c>
      <c r="R19" s="2">
        <v>0</v>
      </c>
      <c r="S19" s="2">
        <f>1+0+0+0</f>
        <v>1</v>
      </c>
      <c r="T19">
        <f t="shared" si="2"/>
        <v>11</v>
      </c>
      <c r="U19">
        <v>3</v>
      </c>
      <c r="V19">
        <v>5</v>
      </c>
      <c r="W19" s="15">
        <v>4</v>
      </c>
      <c r="X19">
        <v>4</v>
      </c>
      <c r="Y19">
        <v>3</v>
      </c>
      <c r="Z19" s="15">
        <v>3</v>
      </c>
      <c r="AA19">
        <v>2</v>
      </c>
      <c r="AB19" s="15">
        <v>4</v>
      </c>
      <c r="AC19">
        <v>3</v>
      </c>
      <c r="AD19">
        <v>4</v>
      </c>
      <c r="AE19">
        <v>4</v>
      </c>
      <c r="AF19">
        <v>4</v>
      </c>
      <c r="AG19">
        <v>2</v>
      </c>
      <c r="AH19">
        <v>4</v>
      </c>
      <c r="AI19" s="15">
        <v>2</v>
      </c>
      <c r="AJ19">
        <v>3</v>
      </c>
      <c r="AK19" s="15">
        <v>2</v>
      </c>
      <c r="AL19" s="15">
        <v>4</v>
      </c>
      <c r="AM19" s="15">
        <v>2</v>
      </c>
      <c r="AN19">
        <v>4</v>
      </c>
      <c r="AO19" s="15">
        <v>3</v>
      </c>
      <c r="AP19">
        <f t="shared" si="0"/>
        <v>69</v>
      </c>
      <c r="AQ19">
        <v>4</v>
      </c>
      <c r="AR19">
        <v>4</v>
      </c>
      <c r="AS19">
        <v>2</v>
      </c>
      <c r="AT19">
        <v>4</v>
      </c>
      <c r="AU19">
        <v>3</v>
      </c>
      <c r="AV19">
        <v>4</v>
      </c>
      <c r="AW19">
        <v>4</v>
      </c>
      <c r="AX19">
        <v>4</v>
      </c>
      <c r="AY19">
        <v>5</v>
      </c>
      <c r="AZ19">
        <v>4</v>
      </c>
      <c r="BA19">
        <v>4</v>
      </c>
      <c r="BB19">
        <v>4</v>
      </c>
      <c r="BC19">
        <v>4</v>
      </c>
      <c r="BD19">
        <v>4</v>
      </c>
      <c r="BE19">
        <v>3</v>
      </c>
      <c r="BF19">
        <v>4</v>
      </c>
      <c r="BG19">
        <v>4</v>
      </c>
      <c r="BH19">
        <v>3</v>
      </c>
      <c r="BI19">
        <v>5</v>
      </c>
      <c r="BJ19">
        <v>5</v>
      </c>
      <c r="BK19">
        <v>3</v>
      </c>
      <c r="BL19">
        <f t="shared" si="3"/>
        <v>81</v>
      </c>
    </row>
    <row r="20" spans="1:64">
      <c r="A20" t="s">
        <v>301</v>
      </c>
      <c r="B20" s="14">
        <v>11</v>
      </c>
      <c r="C20" s="7">
        <v>1</v>
      </c>
      <c r="D20" s="2">
        <v>0</v>
      </c>
      <c r="E20" s="2">
        <v>0</v>
      </c>
      <c r="F20" s="7">
        <v>1</v>
      </c>
      <c r="G20" s="7">
        <v>1</v>
      </c>
      <c r="H20" s="7">
        <v>1</v>
      </c>
      <c r="I20" s="7">
        <v>1</v>
      </c>
      <c r="J20" s="8">
        <v>1</v>
      </c>
      <c r="K20" s="7">
        <v>1</v>
      </c>
      <c r="L20" s="7">
        <v>1</v>
      </c>
      <c r="M20" s="8">
        <v>1</v>
      </c>
      <c r="N20" s="2">
        <v>1</v>
      </c>
      <c r="O20" s="7">
        <v>1</v>
      </c>
      <c r="P20" s="2">
        <v>2</v>
      </c>
      <c r="Q20" s="7">
        <v>1</v>
      </c>
      <c r="R20" s="2">
        <v>2</v>
      </c>
      <c r="S20" s="2">
        <f>2+3+2+3</f>
        <v>10</v>
      </c>
      <c r="T20">
        <f t="shared" si="2"/>
        <v>26</v>
      </c>
      <c r="U20">
        <v>4</v>
      </c>
      <c r="V20">
        <v>4</v>
      </c>
      <c r="W20" s="15">
        <v>4</v>
      </c>
      <c r="X20">
        <v>5</v>
      </c>
      <c r="Y20">
        <v>4</v>
      </c>
      <c r="Z20" s="15">
        <v>4</v>
      </c>
      <c r="AA20">
        <v>3</v>
      </c>
      <c r="AB20" s="15">
        <v>4</v>
      </c>
      <c r="AC20">
        <v>4</v>
      </c>
      <c r="AD20">
        <v>4</v>
      </c>
      <c r="AE20">
        <v>4</v>
      </c>
      <c r="AF20">
        <v>4</v>
      </c>
      <c r="AG20">
        <v>4</v>
      </c>
      <c r="AH20">
        <v>4</v>
      </c>
      <c r="AI20" s="15">
        <v>4</v>
      </c>
      <c r="AJ20">
        <v>4</v>
      </c>
      <c r="AK20" s="15">
        <v>2</v>
      </c>
      <c r="AL20" s="15">
        <v>4</v>
      </c>
      <c r="AM20" s="15">
        <v>5</v>
      </c>
      <c r="AN20">
        <v>4</v>
      </c>
      <c r="AO20" s="15">
        <v>4</v>
      </c>
      <c r="AP20">
        <f t="shared" si="0"/>
        <v>83</v>
      </c>
      <c r="AQ20">
        <v>2</v>
      </c>
      <c r="AR20">
        <v>5</v>
      </c>
      <c r="AS20">
        <v>3</v>
      </c>
      <c r="AT20">
        <v>4</v>
      </c>
      <c r="AU20">
        <v>3</v>
      </c>
      <c r="AV20">
        <v>4</v>
      </c>
      <c r="AW20">
        <v>3</v>
      </c>
      <c r="AX20">
        <v>4</v>
      </c>
      <c r="AY20">
        <v>4</v>
      </c>
      <c r="AZ20">
        <v>4</v>
      </c>
      <c r="BA20">
        <v>4</v>
      </c>
      <c r="BB20">
        <v>3</v>
      </c>
      <c r="BC20">
        <v>3</v>
      </c>
      <c r="BD20">
        <v>4</v>
      </c>
      <c r="BE20">
        <v>2</v>
      </c>
      <c r="BF20">
        <v>3</v>
      </c>
      <c r="BG20">
        <v>2</v>
      </c>
      <c r="BH20">
        <v>3</v>
      </c>
      <c r="BI20">
        <v>3</v>
      </c>
      <c r="BJ20">
        <v>4</v>
      </c>
      <c r="BK20">
        <v>3</v>
      </c>
      <c r="BL20">
        <f t="shared" si="3"/>
        <v>70</v>
      </c>
    </row>
    <row r="21" spans="1:64">
      <c r="A21" t="s">
        <v>322</v>
      </c>
      <c r="B21" s="14">
        <v>17</v>
      </c>
      <c r="C21" s="7">
        <v>0</v>
      </c>
      <c r="D21" s="2">
        <v>1</v>
      </c>
      <c r="E21" s="2">
        <v>1</v>
      </c>
      <c r="F21" s="7">
        <v>0</v>
      </c>
      <c r="G21" s="7">
        <v>1</v>
      </c>
      <c r="H21" s="7">
        <v>1</v>
      </c>
      <c r="I21" s="7">
        <v>1</v>
      </c>
      <c r="J21" s="8">
        <v>1</v>
      </c>
      <c r="K21" s="7">
        <v>1</v>
      </c>
      <c r="L21" s="7">
        <v>0</v>
      </c>
      <c r="M21" s="8">
        <v>1</v>
      </c>
      <c r="N21" s="2">
        <v>1</v>
      </c>
      <c r="O21" s="7">
        <v>1</v>
      </c>
      <c r="P21" s="2">
        <v>1</v>
      </c>
      <c r="Q21" s="7">
        <v>0</v>
      </c>
      <c r="R21" s="2">
        <v>0</v>
      </c>
      <c r="S21" s="2">
        <f>0+0+0+0</f>
        <v>0</v>
      </c>
      <c r="T21">
        <f t="shared" si="2"/>
        <v>11</v>
      </c>
      <c r="U21">
        <v>4</v>
      </c>
      <c r="V21">
        <v>5</v>
      </c>
      <c r="W21" s="15">
        <v>3</v>
      </c>
      <c r="X21">
        <v>4</v>
      </c>
      <c r="Y21">
        <v>3</v>
      </c>
      <c r="Z21" s="15">
        <v>4</v>
      </c>
      <c r="AA21">
        <v>2</v>
      </c>
      <c r="AB21" s="15">
        <v>4</v>
      </c>
      <c r="AC21">
        <v>4</v>
      </c>
      <c r="AD21">
        <v>4</v>
      </c>
      <c r="AE21">
        <v>5</v>
      </c>
      <c r="AF21">
        <v>4</v>
      </c>
      <c r="AG21">
        <v>4</v>
      </c>
      <c r="AH21">
        <v>4</v>
      </c>
      <c r="AI21" s="15">
        <v>3</v>
      </c>
      <c r="AJ21">
        <v>4</v>
      </c>
      <c r="AK21" s="15">
        <v>3</v>
      </c>
      <c r="AL21" s="15">
        <v>3</v>
      </c>
      <c r="AM21" s="15">
        <v>4</v>
      </c>
      <c r="AN21">
        <v>4</v>
      </c>
      <c r="AO21" s="15">
        <v>3</v>
      </c>
      <c r="AP21">
        <f t="shared" si="0"/>
        <v>78</v>
      </c>
      <c r="AQ21">
        <v>4</v>
      </c>
      <c r="AR21">
        <v>4</v>
      </c>
      <c r="AS21">
        <v>3</v>
      </c>
      <c r="AT21">
        <v>4</v>
      </c>
      <c r="AU21">
        <v>4</v>
      </c>
      <c r="AV21">
        <v>3</v>
      </c>
      <c r="AW21">
        <v>4</v>
      </c>
      <c r="AX21">
        <v>3</v>
      </c>
      <c r="AY21">
        <v>4</v>
      </c>
      <c r="AZ21">
        <v>4</v>
      </c>
      <c r="BA21">
        <v>4</v>
      </c>
      <c r="BB21">
        <v>4</v>
      </c>
      <c r="BC21">
        <v>4</v>
      </c>
      <c r="BD21">
        <v>4</v>
      </c>
      <c r="BE21">
        <v>3</v>
      </c>
      <c r="BF21">
        <v>4</v>
      </c>
      <c r="BG21">
        <v>2</v>
      </c>
      <c r="BH21">
        <v>4</v>
      </c>
      <c r="BI21">
        <v>4</v>
      </c>
      <c r="BJ21">
        <v>4</v>
      </c>
      <c r="BK21">
        <v>4</v>
      </c>
      <c r="BL21">
        <f t="shared" si="3"/>
        <v>78</v>
      </c>
    </row>
    <row r="22" spans="1:64">
      <c r="A22" t="s">
        <v>127</v>
      </c>
      <c r="B22" s="14">
        <v>29</v>
      </c>
      <c r="C22" s="7">
        <v>1</v>
      </c>
      <c r="D22" s="2">
        <v>0</v>
      </c>
      <c r="E22" s="2">
        <v>0</v>
      </c>
      <c r="F22" s="7">
        <v>1</v>
      </c>
      <c r="G22" s="7">
        <v>1</v>
      </c>
      <c r="H22" s="7">
        <v>1</v>
      </c>
      <c r="I22" s="7">
        <v>1</v>
      </c>
      <c r="J22" s="8">
        <v>1</v>
      </c>
      <c r="K22" s="7">
        <v>1</v>
      </c>
      <c r="L22" s="7">
        <v>1</v>
      </c>
      <c r="M22" s="8">
        <v>1</v>
      </c>
      <c r="N22" s="2">
        <v>1</v>
      </c>
      <c r="O22" s="7">
        <v>1</v>
      </c>
      <c r="P22" s="2">
        <v>1</v>
      </c>
      <c r="Q22" s="7">
        <v>0</v>
      </c>
      <c r="R22" s="2">
        <v>0</v>
      </c>
      <c r="S22" s="2">
        <f>1+2+1+1</f>
        <v>5</v>
      </c>
      <c r="T22">
        <f t="shared" si="2"/>
        <v>17</v>
      </c>
      <c r="U22">
        <v>5</v>
      </c>
      <c r="V22">
        <v>5</v>
      </c>
      <c r="W22" s="15">
        <v>4</v>
      </c>
      <c r="X22">
        <v>5</v>
      </c>
      <c r="Y22">
        <v>5</v>
      </c>
      <c r="Z22" s="15">
        <v>1</v>
      </c>
      <c r="AA22">
        <v>3</v>
      </c>
      <c r="AB22" s="15">
        <v>5</v>
      </c>
      <c r="AC22">
        <v>4</v>
      </c>
      <c r="AD22">
        <v>5</v>
      </c>
      <c r="AE22">
        <v>5</v>
      </c>
      <c r="AF22">
        <v>5</v>
      </c>
      <c r="AG22">
        <v>5</v>
      </c>
      <c r="AH22">
        <v>5</v>
      </c>
      <c r="AI22" s="15">
        <v>4</v>
      </c>
      <c r="AJ22">
        <v>5</v>
      </c>
      <c r="AK22" s="15">
        <v>4</v>
      </c>
      <c r="AL22" s="15">
        <v>4</v>
      </c>
      <c r="AM22" s="15">
        <v>4</v>
      </c>
      <c r="AN22">
        <v>5</v>
      </c>
      <c r="AO22" s="15">
        <v>4</v>
      </c>
      <c r="AP22">
        <f t="shared" si="0"/>
        <v>92</v>
      </c>
      <c r="AQ22">
        <v>5</v>
      </c>
      <c r="AR22">
        <v>4</v>
      </c>
      <c r="AS22">
        <v>2</v>
      </c>
      <c r="AT22">
        <v>3</v>
      </c>
      <c r="AU22">
        <v>4</v>
      </c>
      <c r="AV22">
        <v>4</v>
      </c>
      <c r="AW22">
        <v>4</v>
      </c>
      <c r="AX22">
        <v>4</v>
      </c>
      <c r="AY22">
        <v>4</v>
      </c>
      <c r="AZ22">
        <v>4</v>
      </c>
      <c r="BA22">
        <v>4</v>
      </c>
      <c r="BB22">
        <v>4</v>
      </c>
      <c r="BC22">
        <v>4</v>
      </c>
      <c r="BD22">
        <v>4</v>
      </c>
      <c r="BE22">
        <v>4</v>
      </c>
      <c r="BF22">
        <v>4</v>
      </c>
      <c r="BG22">
        <v>3</v>
      </c>
      <c r="BH22">
        <v>4</v>
      </c>
      <c r="BI22">
        <v>4</v>
      </c>
      <c r="BJ22">
        <v>4</v>
      </c>
      <c r="BK22">
        <v>4</v>
      </c>
      <c r="BL22">
        <f t="shared" si="3"/>
        <v>81</v>
      </c>
    </row>
    <row r="23" spans="1:64">
      <c r="A23" t="s">
        <v>30</v>
      </c>
      <c r="B23" s="14">
        <v>23</v>
      </c>
      <c r="C23" s="7">
        <v>0</v>
      </c>
      <c r="D23" s="2">
        <v>0</v>
      </c>
      <c r="E23" s="2">
        <v>0</v>
      </c>
      <c r="F23" s="7">
        <v>0</v>
      </c>
      <c r="G23" s="7">
        <v>1</v>
      </c>
      <c r="H23" s="7">
        <v>1</v>
      </c>
      <c r="I23" s="7">
        <v>1</v>
      </c>
      <c r="J23" s="8">
        <v>1</v>
      </c>
      <c r="K23" s="7">
        <v>1</v>
      </c>
      <c r="L23" s="7">
        <v>1</v>
      </c>
      <c r="M23" s="8">
        <v>1</v>
      </c>
      <c r="N23" s="2">
        <v>2</v>
      </c>
      <c r="O23" s="7">
        <v>1</v>
      </c>
      <c r="P23" s="2">
        <v>1</v>
      </c>
      <c r="Q23" s="7">
        <v>0</v>
      </c>
      <c r="R23" s="2">
        <v>0</v>
      </c>
      <c r="S23" s="2">
        <v>0</v>
      </c>
      <c r="T23">
        <f t="shared" si="2"/>
        <v>11</v>
      </c>
      <c r="U23">
        <v>4</v>
      </c>
      <c r="V23">
        <v>5</v>
      </c>
      <c r="W23" s="15">
        <v>4</v>
      </c>
      <c r="X23">
        <v>4</v>
      </c>
      <c r="Y23">
        <v>4</v>
      </c>
      <c r="Z23" s="15">
        <v>4</v>
      </c>
      <c r="AA23">
        <v>2</v>
      </c>
      <c r="AB23" s="15">
        <v>5</v>
      </c>
      <c r="AC23">
        <v>4</v>
      </c>
      <c r="AD23">
        <v>4</v>
      </c>
      <c r="AE23">
        <v>4</v>
      </c>
      <c r="AF23">
        <v>4</v>
      </c>
      <c r="AG23">
        <v>4</v>
      </c>
      <c r="AH23">
        <v>4</v>
      </c>
      <c r="AI23" s="15">
        <v>3</v>
      </c>
      <c r="AJ23">
        <v>4</v>
      </c>
      <c r="AK23" s="15">
        <v>2</v>
      </c>
      <c r="AL23" s="15">
        <v>3</v>
      </c>
      <c r="AM23" s="15">
        <v>4</v>
      </c>
      <c r="AN23">
        <v>4</v>
      </c>
      <c r="AO23" s="15">
        <v>2</v>
      </c>
      <c r="AP23">
        <f t="shared" si="0"/>
        <v>78</v>
      </c>
      <c r="AQ23">
        <v>4</v>
      </c>
      <c r="AR23">
        <v>5</v>
      </c>
      <c r="AS23">
        <v>2</v>
      </c>
      <c r="AT23">
        <v>4</v>
      </c>
      <c r="AU23">
        <v>4</v>
      </c>
      <c r="AV23">
        <v>2</v>
      </c>
      <c r="AW23">
        <v>3</v>
      </c>
      <c r="AX23">
        <v>3</v>
      </c>
      <c r="AY23">
        <v>4</v>
      </c>
      <c r="AZ23">
        <v>4</v>
      </c>
      <c r="BA23">
        <v>4</v>
      </c>
      <c r="BB23">
        <v>4</v>
      </c>
      <c r="BC23">
        <v>3</v>
      </c>
      <c r="BD23">
        <v>3</v>
      </c>
      <c r="BE23">
        <v>2</v>
      </c>
      <c r="BF23">
        <v>5</v>
      </c>
      <c r="BG23">
        <v>2</v>
      </c>
      <c r="BH23">
        <v>4</v>
      </c>
      <c r="BI23">
        <v>4</v>
      </c>
      <c r="BJ23">
        <v>5</v>
      </c>
      <c r="BK23">
        <v>4</v>
      </c>
      <c r="BL23">
        <f t="shared" si="3"/>
        <v>75</v>
      </c>
    </row>
    <row r="24" spans="1:64">
      <c r="A24" t="s">
        <v>169</v>
      </c>
      <c r="B24" s="14">
        <v>16</v>
      </c>
      <c r="C24" s="7">
        <v>1</v>
      </c>
      <c r="D24" s="2">
        <v>1</v>
      </c>
      <c r="E24" s="2">
        <v>1</v>
      </c>
      <c r="F24" s="7">
        <v>1</v>
      </c>
      <c r="G24" s="7">
        <v>1</v>
      </c>
      <c r="H24" s="7">
        <v>1</v>
      </c>
      <c r="I24" s="7">
        <v>1</v>
      </c>
      <c r="J24" s="8">
        <v>1</v>
      </c>
      <c r="K24" s="7">
        <v>1</v>
      </c>
      <c r="L24" s="7">
        <v>1</v>
      </c>
      <c r="M24" s="8">
        <v>1</v>
      </c>
      <c r="N24" s="2">
        <v>1</v>
      </c>
      <c r="O24" s="7">
        <v>1</v>
      </c>
      <c r="P24" s="2">
        <v>1</v>
      </c>
      <c r="Q24" s="7">
        <v>1</v>
      </c>
      <c r="R24" s="2">
        <v>1</v>
      </c>
      <c r="S24" s="2">
        <f>2+3+2+3</f>
        <v>10</v>
      </c>
      <c r="T24">
        <f t="shared" si="2"/>
        <v>26</v>
      </c>
      <c r="U24">
        <v>2</v>
      </c>
      <c r="V24">
        <v>5</v>
      </c>
      <c r="W24" s="15">
        <v>5</v>
      </c>
      <c r="X24">
        <v>4</v>
      </c>
      <c r="Y24">
        <v>5</v>
      </c>
      <c r="Z24" s="15">
        <v>5</v>
      </c>
      <c r="AA24">
        <v>3</v>
      </c>
      <c r="AB24" s="15">
        <v>5</v>
      </c>
      <c r="AC24">
        <v>4</v>
      </c>
      <c r="AD24">
        <v>4</v>
      </c>
      <c r="AE24">
        <v>5</v>
      </c>
      <c r="AF24">
        <v>2</v>
      </c>
      <c r="AG24">
        <v>1</v>
      </c>
      <c r="AH24">
        <v>4</v>
      </c>
      <c r="AI24" s="15">
        <v>4</v>
      </c>
      <c r="AJ24">
        <v>5</v>
      </c>
      <c r="AK24" s="15">
        <v>5</v>
      </c>
      <c r="AL24" s="15">
        <v>3</v>
      </c>
      <c r="AM24" s="15">
        <v>5</v>
      </c>
      <c r="AN24">
        <v>5</v>
      </c>
      <c r="AO24" s="15">
        <v>3</v>
      </c>
      <c r="AP24">
        <f t="shared" si="0"/>
        <v>84</v>
      </c>
      <c r="AQ24">
        <v>4</v>
      </c>
      <c r="AR24">
        <v>5</v>
      </c>
      <c r="AS24">
        <v>5</v>
      </c>
      <c r="AT24">
        <v>4</v>
      </c>
      <c r="AU24">
        <v>5</v>
      </c>
      <c r="AV24">
        <v>5</v>
      </c>
      <c r="AW24">
        <v>2</v>
      </c>
      <c r="AX24">
        <v>5</v>
      </c>
      <c r="AY24">
        <v>5</v>
      </c>
      <c r="AZ24">
        <v>3</v>
      </c>
      <c r="BA24">
        <v>5</v>
      </c>
      <c r="BB24">
        <v>3</v>
      </c>
      <c r="BC24">
        <v>1</v>
      </c>
      <c r="BD24">
        <v>4</v>
      </c>
      <c r="BE24">
        <v>4</v>
      </c>
      <c r="BF24">
        <v>5</v>
      </c>
      <c r="BG24">
        <v>4</v>
      </c>
      <c r="BH24">
        <v>4</v>
      </c>
      <c r="BI24">
        <v>4</v>
      </c>
      <c r="BJ24">
        <v>5</v>
      </c>
      <c r="BK24">
        <v>5</v>
      </c>
      <c r="BL24">
        <f t="shared" si="3"/>
        <v>87</v>
      </c>
    </row>
    <row r="25" spans="1:64">
      <c r="A25" t="s">
        <v>291</v>
      </c>
      <c r="B25" s="14">
        <v>20</v>
      </c>
      <c r="C25" s="7">
        <v>1</v>
      </c>
      <c r="D25" s="2">
        <v>1</v>
      </c>
      <c r="E25" s="2">
        <v>1</v>
      </c>
      <c r="F25" s="7">
        <v>1</v>
      </c>
      <c r="G25" s="7">
        <v>1</v>
      </c>
      <c r="H25" s="7">
        <v>1</v>
      </c>
      <c r="I25" s="7">
        <v>1</v>
      </c>
      <c r="J25" s="8">
        <v>1</v>
      </c>
      <c r="K25" s="7">
        <v>1</v>
      </c>
      <c r="L25" s="7">
        <v>1</v>
      </c>
      <c r="M25" s="8">
        <v>1</v>
      </c>
      <c r="N25" s="2">
        <v>1</v>
      </c>
      <c r="O25" s="7">
        <v>1</v>
      </c>
      <c r="P25" s="2">
        <v>2</v>
      </c>
      <c r="Q25" s="7">
        <v>1</v>
      </c>
      <c r="R25" s="2">
        <v>2</v>
      </c>
      <c r="S25" s="2">
        <f>1+2+1+1</f>
        <v>5</v>
      </c>
      <c r="T25">
        <f t="shared" si="2"/>
        <v>23</v>
      </c>
      <c r="U25">
        <v>4</v>
      </c>
      <c r="V25">
        <v>4</v>
      </c>
      <c r="W25" s="15">
        <v>5</v>
      </c>
      <c r="X25">
        <v>4</v>
      </c>
      <c r="Y25">
        <v>5</v>
      </c>
      <c r="Z25" s="15">
        <v>5</v>
      </c>
      <c r="AA25">
        <v>4</v>
      </c>
      <c r="AB25" s="15">
        <v>5</v>
      </c>
      <c r="AC25">
        <v>3</v>
      </c>
      <c r="AD25">
        <v>4</v>
      </c>
      <c r="AE25">
        <v>5</v>
      </c>
      <c r="AF25">
        <v>4</v>
      </c>
      <c r="AG25">
        <v>4</v>
      </c>
      <c r="AH25">
        <v>5</v>
      </c>
      <c r="AI25" s="15">
        <v>5</v>
      </c>
      <c r="AJ25">
        <v>5</v>
      </c>
      <c r="AK25" s="15">
        <v>5</v>
      </c>
      <c r="AL25" s="15">
        <v>5</v>
      </c>
      <c r="AM25" s="15">
        <v>5</v>
      </c>
      <c r="AN25">
        <v>4</v>
      </c>
      <c r="AO25" s="15">
        <v>3</v>
      </c>
      <c r="AP25">
        <f t="shared" si="0"/>
        <v>93</v>
      </c>
      <c r="AQ25">
        <v>4</v>
      </c>
      <c r="AR25">
        <v>4</v>
      </c>
      <c r="AS25">
        <v>5</v>
      </c>
      <c r="AT25">
        <v>4</v>
      </c>
      <c r="AU25">
        <v>5</v>
      </c>
      <c r="AV25">
        <v>5</v>
      </c>
      <c r="AW25">
        <v>4</v>
      </c>
      <c r="AX25">
        <v>5</v>
      </c>
      <c r="AY25">
        <v>4</v>
      </c>
      <c r="AZ25">
        <v>5</v>
      </c>
      <c r="BA25">
        <v>5</v>
      </c>
      <c r="BB25">
        <v>5</v>
      </c>
      <c r="BC25">
        <v>5</v>
      </c>
      <c r="BD25">
        <v>5</v>
      </c>
      <c r="BE25">
        <v>5</v>
      </c>
      <c r="BF25">
        <v>5</v>
      </c>
      <c r="BG25">
        <v>5</v>
      </c>
      <c r="BH25">
        <v>3</v>
      </c>
      <c r="BI25">
        <v>5</v>
      </c>
      <c r="BJ25">
        <v>5</v>
      </c>
      <c r="BK25">
        <v>5</v>
      </c>
      <c r="BL25">
        <f t="shared" si="3"/>
        <v>98</v>
      </c>
    </row>
    <row r="26" spans="1:64">
      <c r="A26" t="s">
        <v>191</v>
      </c>
      <c r="B26" s="14">
        <v>15</v>
      </c>
      <c r="C26" s="7">
        <v>1</v>
      </c>
      <c r="D26" s="2">
        <v>1</v>
      </c>
      <c r="E26" s="2">
        <v>0</v>
      </c>
      <c r="F26" s="7">
        <v>1</v>
      </c>
      <c r="G26" s="7">
        <v>1</v>
      </c>
      <c r="H26" s="7">
        <v>1</v>
      </c>
      <c r="I26" s="7">
        <v>1</v>
      </c>
      <c r="J26" s="8">
        <v>1</v>
      </c>
      <c r="K26" s="7">
        <v>1</v>
      </c>
      <c r="L26" s="7">
        <v>0</v>
      </c>
      <c r="M26" s="8">
        <v>1</v>
      </c>
      <c r="N26" s="2">
        <v>1</v>
      </c>
      <c r="O26" s="7">
        <v>1</v>
      </c>
      <c r="P26" s="2">
        <v>1</v>
      </c>
      <c r="Q26" s="7">
        <v>0</v>
      </c>
      <c r="R26" s="2">
        <v>0</v>
      </c>
      <c r="S26" s="2">
        <f>0+0+0+0</f>
        <v>0</v>
      </c>
      <c r="T26">
        <f t="shared" si="2"/>
        <v>12</v>
      </c>
      <c r="U26">
        <v>4</v>
      </c>
      <c r="V26">
        <v>5</v>
      </c>
      <c r="W26" s="15">
        <v>3</v>
      </c>
      <c r="X26">
        <v>5</v>
      </c>
      <c r="Y26">
        <v>3</v>
      </c>
      <c r="Z26" s="15">
        <v>2</v>
      </c>
      <c r="AA26">
        <v>4</v>
      </c>
      <c r="AB26" s="15">
        <v>4</v>
      </c>
      <c r="AC26">
        <v>4</v>
      </c>
      <c r="AD26">
        <v>4</v>
      </c>
      <c r="AE26">
        <v>4</v>
      </c>
      <c r="AF26">
        <v>4</v>
      </c>
      <c r="AG26">
        <v>2</v>
      </c>
      <c r="AH26">
        <v>3</v>
      </c>
      <c r="AI26" s="15">
        <v>4</v>
      </c>
      <c r="AJ26">
        <v>4</v>
      </c>
      <c r="AK26" s="15">
        <v>1</v>
      </c>
      <c r="AL26" s="15">
        <v>2</v>
      </c>
      <c r="AM26" s="15">
        <v>4</v>
      </c>
      <c r="AN26">
        <v>5</v>
      </c>
      <c r="AO26" s="15">
        <v>4</v>
      </c>
      <c r="AP26">
        <f t="shared" si="0"/>
        <v>75</v>
      </c>
      <c r="AQ26">
        <v>4</v>
      </c>
      <c r="AR26">
        <v>5</v>
      </c>
      <c r="AS26">
        <v>3</v>
      </c>
      <c r="AT26">
        <v>4</v>
      </c>
      <c r="AU26">
        <v>4</v>
      </c>
      <c r="AV26">
        <v>4</v>
      </c>
      <c r="AW26">
        <v>3</v>
      </c>
      <c r="AX26">
        <v>4</v>
      </c>
      <c r="AY26">
        <v>4</v>
      </c>
      <c r="AZ26">
        <v>4</v>
      </c>
      <c r="BA26">
        <v>3</v>
      </c>
      <c r="BB26">
        <v>4</v>
      </c>
      <c r="BC26">
        <v>4</v>
      </c>
      <c r="BD26">
        <v>4</v>
      </c>
      <c r="BE26">
        <v>4</v>
      </c>
      <c r="BF26">
        <v>4</v>
      </c>
      <c r="BG26">
        <v>4</v>
      </c>
      <c r="BH26">
        <v>4</v>
      </c>
      <c r="BI26">
        <v>4</v>
      </c>
      <c r="BJ26">
        <v>5</v>
      </c>
      <c r="BK26">
        <v>4</v>
      </c>
      <c r="BL26">
        <f t="shared" si="3"/>
        <v>83</v>
      </c>
    </row>
    <row r="27" spans="1:64">
      <c r="A27" t="s">
        <v>0</v>
      </c>
      <c r="B27" s="14">
        <v>24</v>
      </c>
      <c r="C27" s="7">
        <v>0</v>
      </c>
      <c r="D27" s="2">
        <v>0</v>
      </c>
      <c r="E27" s="2">
        <v>0</v>
      </c>
      <c r="F27" s="7">
        <v>1</v>
      </c>
      <c r="G27" s="7">
        <v>1</v>
      </c>
      <c r="H27" s="7">
        <v>1</v>
      </c>
      <c r="I27" s="7">
        <v>1</v>
      </c>
      <c r="J27" s="8">
        <v>1</v>
      </c>
      <c r="K27" s="7">
        <v>1</v>
      </c>
      <c r="L27" s="7">
        <v>1</v>
      </c>
      <c r="M27" s="8">
        <v>1</v>
      </c>
      <c r="N27" s="2">
        <v>1</v>
      </c>
      <c r="O27" s="7">
        <v>0</v>
      </c>
      <c r="P27" s="2">
        <v>0</v>
      </c>
      <c r="Q27" s="7">
        <v>1</v>
      </c>
      <c r="R27" s="2">
        <v>2</v>
      </c>
      <c r="S27" s="2">
        <f>1+1+1+1</f>
        <v>4</v>
      </c>
      <c r="T27">
        <f t="shared" si="2"/>
        <v>16</v>
      </c>
      <c r="U27">
        <v>2</v>
      </c>
      <c r="V27">
        <v>4</v>
      </c>
      <c r="W27" s="15">
        <v>4</v>
      </c>
      <c r="X27">
        <v>4</v>
      </c>
      <c r="Y27">
        <v>4</v>
      </c>
      <c r="Z27" s="15">
        <v>4</v>
      </c>
      <c r="AA27">
        <v>2</v>
      </c>
      <c r="AB27" s="15">
        <v>4</v>
      </c>
      <c r="AC27">
        <v>4</v>
      </c>
      <c r="AD27">
        <v>4</v>
      </c>
      <c r="AE27">
        <v>4</v>
      </c>
      <c r="AF27">
        <v>4</v>
      </c>
      <c r="AG27">
        <v>4</v>
      </c>
      <c r="AH27">
        <v>4</v>
      </c>
      <c r="AI27" s="15">
        <v>3</v>
      </c>
      <c r="AJ27">
        <v>3</v>
      </c>
      <c r="AK27" s="15">
        <v>1</v>
      </c>
      <c r="AL27" s="15">
        <v>1</v>
      </c>
      <c r="AM27" s="15">
        <v>3</v>
      </c>
      <c r="AN27">
        <v>4</v>
      </c>
      <c r="AO27" s="15">
        <v>4</v>
      </c>
      <c r="AP27">
        <f t="shared" si="0"/>
        <v>71</v>
      </c>
      <c r="AQ27">
        <v>4</v>
      </c>
      <c r="AR27">
        <v>5</v>
      </c>
      <c r="AS27">
        <v>4</v>
      </c>
      <c r="AT27">
        <v>4</v>
      </c>
      <c r="AU27">
        <v>4</v>
      </c>
      <c r="AV27">
        <v>4</v>
      </c>
      <c r="AW27">
        <v>2</v>
      </c>
      <c r="AX27">
        <v>5</v>
      </c>
      <c r="AY27">
        <v>4</v>
      </c>
      <c r="AZ27">
        <v>4</v>
      </c>
      <c r="BA27">
        <v>5</v>
      </c>
      <c r="BB27">
        <v>4</v>
      </c>
      <c r="BC27">
        <v>4</v>
      </c>
      <c r="BD27">
        <v>4</v>
      </c>
      <c r="BE27">
        <v>1</v>
      </c>
      <c r="BF27">
        <v>5</v>
      </c>
      <c r="BG27">
        <v>2</v>
      </c>
      <c r="BH27">
        <v>1</v>
      </c>
      <c r="BI27">
        <v>3</v>
      </c>
      <c r="BJ27">
        <v>4</v>
      </c>
      <c r="BK27">
        <v>4</v>
      </c>
      <c r="BL27">
        <f t="shared" si="3"/>
        <v>77</v>
      </c>
    </row>
    <row r="28" spans="1:64">
      <c r="A28" t="s">
        <v>18</v>
      </c>
      <c r="B28" s="14">
        <v>20</v>
      </c>
      <c r="C28" s="7">
        <v>0</v>
      </c>
      <c r="D28" s="2">
        <v>1</v>
      </c>
      <c r="E28" s="2">
        <v>1</v>
      </c>
      <c r="F28" s="7">
        <v>1</v>
      </c>
      <c r="G28" s="7">
        <v>1</v>
      </c>
      <c r="H28" s="7">
        <v>1</v>
      </c>
      <c r="I28" s="7">
        <v>1</v>
      </c>
      <c r="J28" s="8">
        <v>1</v>
      </c>
      <c r="K28" s="7">
        <v>1</v>
      </c>
      <c r="L28" s="7">
        <v>1</v>
      </c>
      <c r="M28" s="8">
        <v>1</v>
      </c>
      <c r="N28" s="2">
        <v>1</v>
      </c>
      <c r="O28" s="7">
        <v>0</v>
      </c>
      <c r="P28" s="2">
        <v>0</v>
      </c>
      <c r="Q28" s="7">
        <v>0</v>
      </c>
      <c r="R28" s="2">
        <v>0</v>
      </c>
      <c r="S28" s="2">
        <f>2+3+2+2</f>
        <v>9</v>
      </c>
      <c r="T28">
        <f t="shared" si="2"/>
        <v>20</v>
      </c>
      <c r="U28">
        <v>3</v>
      </c>
      <c r="V28">
        <v>4</v>
      </c>
      <c r="W28" s="15">
        <v>5</v>
      </c>
      <c r="X28">
        <v>4</v>
      </c>
      <c r="Y28">
        <v>4</v>
      </c>
      <c r="Z28" s="15">
        <v>5</v>
      </c>
      <c r="AA28">
        <v>3</v>
      </c>
      <c r="AB28" s="15">
        <v>5</v>
      </c>
      <c r="AC28">
        <v>3</v>
      </c>
      <c r="AD28">
        <v>2</v>
      </c>
      <c r="AE28">
        <v>5</v>
      </c>
      <c r="AF28">
        <v>3</v>
      </c>
      <c r="AG28">
        <v>3</v>
      </c>
      <c r="AH28">
        <v>3</v>
      </c>
      <c r="AI28" s="15">
        <v>5</v>
      </c>
      <c r="AJ28">
        <v>5</v>
      </c>
      <c r="AK28" s="15">
        <v>4</v>
      </c>
      <c r="AL28" s="15">
        <v>4</v>
      </c>
      <c r="AM28" s="15">
        <v>4</v>
      </c>
      <c r="AN28">
        <v>5</v>
      </c>
      <c r="AO28" s="15">
        <v>4</v>
      </c>
      <c r="AP28">
        <f t="shared" si="0"/>
        <v>83</v>
      </c>
      <c r="AQ28">
        <v>3</v>
      </c>
      <c r="AR28">
        <v>5</v>
      </c>
      <c r="AS28">
        <v>4</v>
      </c>
      <c r="AT28">
        <v>4</v>
      </c>
      <c r="AU28">
        <v>4</v>
      </c>
      <c r="AV28">
        <v>4</v>
      </c>
      <c r="AW28">
        <v>3</v>
      </c>
      <c r="AX28">
        <v>5</v>
      </c>
      <c r="AY28">
        <v>4</v>
      </c>
      <c r="AZ28">
        <v>2</v>
      </c>
      <c r="BA28">
        <v>4</v>
      </c>
      <c r="BB28">
        <v>4</v>
      </c>
      <c r="BC28">
        <v>3</v>
      </c>
      <c r="BD28">
        <v>3</v>
      </c>
      <c r="BE28">
        <v>4</v>
      </c>
      <c r="BF28">
        <v>4</v>
      </c>
      <c r="BG28">
        <v>4</v>
      </c>
      <c r="BH28">
        <v>4</v>
      </c>
      <c r="BI28">
        <v>4</v>
      </c>
      <c r="BJ28">
        <v>5</v>
      </c>
      <c r="BK28">
        <v>4</v>
      </c>
      <c r="BL28">
        <f t="shared" si="3"/>
        <v>81</v>
      </c>
    </row>
    <row r="29" spans="1:64">
      <c r="A29" t="s">
        <v>103</v>
      </c>
      <c r="B29" s="14">
        <v>18</v>
      </c>
      <c r="C29" s="7">
        <v>1</v>
      </c>
      <c r="D29" s="2">
        <v>1</v>
      </c>
      <c r="E29" s="2">
        <v>1</v>
      </c>
      <c r="F29" s="7">
        <v>0</v>
      </c>
      <c r="G29" s="7">
        <v>1</v>
      </c>
      <c r="H29" s="7">
        <v>1</v>
      </c>
      <c r="I29" s="7">
        <v>1</v>
      </c>
      <c r="J29" s="8">
        <v>1</v>
      </c>
      <c r="K29" s="7">
        <v>1</v>
      </c>
      <c r="L29" s="7">
        <v>1</v>
      </c>
      <c r="M29" s="7">
        <v>0</v>
      </c>
      <c r="N29" s="2">
        <v>1</v>
      </c>
      <c r="O29" s="7">
        <v>0</v>
      </c>
      <c r="P29" s="2">
        <v>1</v>
      </c>
      <c r="Q29" s="7">
        <v>0</v>
      </c>
      <c r="R29" s="2">
        <v>0</v>
      </c>
      <c r="S29" s="2">
        <f>0+0+0+0</f>
        <v>0</v>
      </c>
      <c r="T29">
        <f t="shared" si="2"/>
        <v>11</v>
      </c>
      <c r="U29">
        <v>4</v>
      </c>
      <c r="V29">
        <v>5</v>
      </c>
      <c r="W29" s="15">
        <v>4</v>
      </c>
      <c r="X29">
        <v>4</v>
      </c>
      <c r="Y29">
        <v>3</v>
      </c>
      <c r="Z29" s="15">
        <v>4</v>
      </c>
      <c r="AA29">
        <v>3</v>
      </c>
      <c r="AB29" s="15">
        <v>4</v>
      </c>
      <c r="AC29">
        <v>4</v>
      </c>
      <c r="AD29">
        <v>4</v>
      </c>
      <c r="AE29">
        <v>4</v>
      </c>
      <c r="AF29">
        <v>4</v>
      </c>
      <c r="AG29">
        <v>3</v>
      </c>
      <c r="AH29">
        <v>4</v>
      </c>
      <c r="AI29" s="15">
        <v>4</v>
      </c>
      <c r="AJ29">
        <v>3</v>
      </c>
      <c r="AK29" s="15">
        <v>4</v>
      </c>
      <c r="AL29" s="15">
        <v>4</v>
      </c>
      <c r="AM29" s="15">
        <v>4</v>
      </c>
      <c r="AN29">
        <v>5</v>
      </c>
      <c r="AO29" s="15">
        <v>3</v>
      </c>
      <c r="AP29">
        <f t="shared" si="0"/>
        <v>81</v>
      </c>
      <c r="AQ29">
        <v>4</v>
      </c>
      <c r="AR29">
        <v>4</v>
      </c>
      <c r="AS29">
        <v>3</v>
      </c>
      <c r="AT29">
        <v>4</v>
      </c>
      <c r="AU29">
        <v>4</v>
      </c>
      <c r="AV29">
        <v>4</v>
      </c>
      <c r="AW29">
        <v>4</v>
      </c>
      <c r="AX29">
        <v>4</v>
      </c>
      <c r="AY29">
        <v>4</v>
      </c>
      <c r="AZ29">
        <v>4</v>
      </c>
      <c r="BA29">
        <v>4</v>
      </c>
      <c r="BB29">
        <v>4</v>
      </c>
      <c r="BC29">
        <v>4</v>
      </c>
      <c r="BD29">
        <v>4</v>
      </c>
      <c r="BE29">
        <v>4</v>
      </c>
      <c r="BF29">
        <v>4</v>
      </c>
      <c r="BG29">
        <v>3</v>
      </c>
      <c r="BH29">
        <v>3</v>
      </c>
      <c r="BI29">
        <v>4</v>
      </c>
      <c r="BJ29">
        <v>4</v>
      </c>
      <c r="BK29">
        <v>3</v>
      </c>
      <c r="BL29">
        <f t="shared" si="3"/>
        <v>80</v>
      </c>
    </row>
    <row r="30" spans="1:64">
      <c r="A30" t="s">
        <v>52</v>
      </c>
      <c r="B30" s="14">
        <v>41</v>
      </c>
      <c r="C30" s="7">
        <v>1</v>
      </c>
      <c r="D30" s="2">
        <v>1</v>
      </c>
      <c r="E30" s="2">
        <v>1</v>
      </c>
      <c r="F30" s="7">
        <v>0</v>
      </c>
      <c r="G30" s="7">
        <v>1</v>
      </c>
      <c r="H30" s="7">
        <v>1</v>
      </c>
      <c r="I30" s="7">
        <v>1</v>
      </c>
      <c r="J30" s="8">
        <v>1</v>
      </c>
      <c r="K30" s="7">
        <v>1</v>
      </c>
      <c r="L30" s="7">
        <v>1</v>
      </c>
      <c r="M30" s="8">
        <v>1</v>
      </c>
      <c r="N30" s="2">
        <v>1</v>
      </c>
      <c r="O30" s="7">
        <v>1</v>
      </c>
      <c r="P30" s="2">
        <v>1</v>
      </c>
      <c r="Q30" s="7">
        <v>1</v>
      </c>
      <c r="R30" s="2">
        <v>2</v>
      </c>
      <c r="S30" s="2">
        <f>1+1+1+1</f>
        <v>4</v>
      </c>
      <c r="T30">
        <f t="shared" si="2"/>
        <v>20</v>
      </c>
      <c r="U30">
        <v>5</v>
      </c>
      <c r="V30">
        <v>5</v>
      </c>
      <c r="W30" s="15">
        <v>4</v>
      </c>
      <c r="X30">
        <v>4</v>
      </c>
      <c r="Y30">
        <v>3</v>
      </c>
      <c r="Z30" s="15">
        <v>3</v>
      </c>
      <c r="AA30">
        <v>3</v>
      </c>
      <c r="AB30" s="15">
        <v>4</v>
      </c>
      <c r="AC30">
        <v>4</v>
      </c>
      <c r="AD30">
        <v>5</v>
      </c>
      <c r="AE30">
        <v>5</v>
      </c>
      <c r="AF30">
        <v>4</v>
      </c>
      <c r="AG30">
        <v>4</v>
      </c>
      <c r="AH30">
        <v>5</v>
      </c>
      <c r="AI30" s="15">
        <v>5</v>
      </c>
      <c r="AJ30">
        <v>4</v>
      </c>
      <c r="AK30" s="15">
        <v>3</v>
      </c>
      <c r="AL30" s="15">
        <v>3</v>
      </c>
      <c r="AM30" s="15">
        <v>3</v>
      </c>
      <c r="AN30">
        <v>4</v>
      </c>
      <c r="AO30" s="15">
        <v>3</v>
      </c>
      <c r="AP30">
        <f t="shared" si="0"/>
        <v>83</v>
      </c>
      <c r="AQ30">
        <v>4</v>
      </c>
      <c r="AR30">
        <v>5</v>
      </c>
      <c r="AS30">
        <v>4</v>
      </c>
      <c r="AT30">
        <v>4</v>
      </c>
      <c r="AU30">
        <v>4</v>
      </c>
      <c r="AV30">
        <v>4</v>
      </c>
      <c r="AW30">
        <v>3</v>
      </c>
      <c r="AX30">
        <v>4</v>
      </c>
      <c r="AY30">
        <v>3</v>
      </c>
      <c r="AZ30">
        <v>4</v>
      </c>
      <c r="BA30">
        <v>5</v>
      </c>
      <c r="BB30">
        <v>4</v>
      </c>
      <c r="BC30">
        <v>3</v>
      </c>
      <c r="BD30">
        <v>4</v>
      </c>
      <c r="BE30">
        <v>3</v>
      </c>
      <c r="BF30">
        <v>4</v>
      </c>
      <c r="BG30">
        <v>3</v>
      </c>
      <c r="BH30">
        <v>4</v>
      </c>
      <c r="BI30">
        <v>4</v>
      </c>
      <c r="BJ30">
        <v>5</v>
      </c>
      <c r="BK30">
        <v>3</v>
      </c>
      <c r="BL30">
        <f t="shared" si="3"/>
        <v>81</v>
      </c>
    </row>
    <row r="31" spans="1:64">
      <c r="U31" s="3"/>
      <c r="V31" s="3"/>
      <c r="W31" s="3"/>
      <c r="X31" s="3"/>
      <c r="Y31" s="3"/>
      <c r="Z31" s="3"/>
      <c r="AA31" s="3"/>
      <c r="AB31" s="3"/>
      <c r="AC31" s="3"/>
      <c r="AD31" s="3"/>
      <c r="AE31" s="3"/>
      <c r="AF31" s="3"/>
      <c r="AG31" s="3"/>
      <c r="AH31" s="3"/>
      <c r="AI31" s="3"/>
      <c r="AJ31" s="3"/>
      <c r="AK31" s="3"/>
      <c r="AL31" s="3"/>
      <c r="AM31" s="3"/>
      <c r="AN31" s="3"/>
      <c r="AO31" s="3"/>
      <c r="AP31" s="3"/>
    </row>
    <row r="32" spans="1:64">
      <c r="U32" s="3"/>
      <c r="V32" s="3"/>
      <c r="W32" s="3"/>
      <c r="X32" s="3"/>
      <c r="Y32" s="3"/>
      <c r="Z32" s="3"/>
      <c r="AA32" s="3"/>
      <c r="AB32" s="3"/>
      <c r="AC32" s="3"/>
      <c r="AD32" s="3"/>
      <c r="AE32" s="3"/>
      <c r="AF32" s="3"/>
      <c r="AG32" s="3"/>
      <c r="AH32" s="3"/>
      <c r="AI32" s="3"/>
      <c r="AJ32" s="3"/>
      <c r="AK32" s="3"/>
      <c r="AL32" s="3"/>
      <c r="AM32" s="3"/>
      <c r="AN32" s="3"/>
      <c r="AO32" s="3"/>
      <c r="AP32" s="3"/>
    </row>
    <row r="33" spans="21:42">
      <c r="U33" s="3"/>
      <c r="V33" s="3"/>
      <c r="W33" s="3"/>
      <c r="X33" s="3"/>
      <c r="Y33" s="3"/>
      <c r="Z33" s="3"/>
      <c r="AA33" s="3"/>
      <c r="AB33" s="3"/>
      <c r="AC33" s="3"/>
      <c r="AD33" s="3"/>
      <c r="AE33" s="3"/>
      <c r="AF33" s="3"/>
      <c r="AG33" s="3"/>
      <c r="AH33" s="3"/>
      <c r="AI33" s="3"/>
      <c r="AJ33" s="3"/>
      <c r="AK33" s="3"/>
      <c r="AL33" s="3"/>
      <c r="AM33" s="3"/>
      <c r="AN33" s="3"/>
      <c r="AO33" s="3"/>
      <c r="AP33" s="3"/>
    </row>
    <row r="34" spans="21:42">
      <c r="U34" s="3"/>
      <c r="V34" s="3"/>
      <c r="W34" s="3"/>
      <c r="X34" s="3"/>
      <c r="Y34" s="3"/>
      <c r="Z34" s="3"/>
      <c r="AA34" s="3"/>
      <c r="AB34" s="3"/>
      <c r="AC34" s="3"/>
      <c r="AD34" s="3"/>
      <c r="AE34" s="3"/>
      <c r="AF34" s="3"/>
      <c r="AG34" s="3"/>
      <c r="AH34" s="3"/>
      <c r="AI34" s="3"/>
      <c r="AJ34" s="3"/>
      <c r="AK34" s="3"/>
      <c r="AL34" s="3"/>
      <c r="AM34" s="3"/>
      <c r="AN34" s="3"/>
      <c r="AO34" s="3"/>
      <c r="AP34" s="3"/>
    </row>
  </sheetData>
  <sortState ref="A2:O30">
    <sortCondition ref="A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H29" sqref="H29"/>
    </sheetView>
  </sheetViews>
  <sheetFormatPr baseColWidth="10" defaultRowHeight="15" x14ac:dyDescent="0"/>
  <sheetData>
    <row r="1" spans="1:4">
      <c r="A1" t="s">
        <v>76</v>
      </c>
      <c r="B1" t="s">
        <v>77</v>
      </c>
      <c r="C1" t="s">
        <v>78</v>
      </c>
      <c r="D1" s="3" t="s">
        <v>79</v>
      </c>
    </row>
    <row r="2" spans="1:4">
      <c r="A2" t="s">
        <v>180</v>
      </c>
      <c r="B2" t="s">
        <v>1</v>
      </c>
      <c r="C2" t="s">
        <v>19</v>
      </c>
      <c r="D2" s="3" t="s">
        <v>104</v>
      </c>
    </row>
    <row r="3" spans="1:4">
      <c r="A3" t="s">
        <v>139</v>
      </c>
      <c r="B3" t="s">
        <v>1</v>
      </c>
      <c r="C3" t="s">
        <v>19</v>
      </c>
      <c r="D3" s="3" t="s">
        <v>104</v>
      </c>
    </row>
    <row r="4" spans="1:4">
      <c r="A4" t="s">
        <v>41</v>
      </c>
      <c r="B4" t="s">
        <v>1</v>
      </c>
      <c r="C4" t="s">
        <v>19</v>
      </c>
      <c r="D4" s="3" t="s">
        <v>42</v>
      </c>
    </row>
    <row r="5" spans="1:4">
      <c r="A5" t="s">
        <v>259</v>
      </c>
      <c r="B5" t="s">
        <v>1</v>
      </c>
      <c r="C5" t="s">
        <v>19</v>
      </c>
      <c r="D5" s="3" t="s">
        <v>260</v>
      </c>
    </row>
    <row r="6" spans="1:4">
      <c r="A6" t="s">
        <v>203</v>
      </c>
      <c r="B6" t="s">
        <v>1</v>
      </c>
      <c r="C6" t="s">
        <v>19</v>
      </c>
      <c r="D6" s="3" t="s">
        <v>204</v>
      </c>
    </row>
    <row r="7" spans="1:4">
      <c r="A7" t="s">
        <v>280</v>
      </c>
      <c r="B7" t="s">
        <v>1</v>
      </c>
      <c r="C7" t="s">
        <v>19</v>
      </c>
      <c r="D7" s="3" t="s">
        <v>271</v>
      </c>
    </row>
    <row r="8" spans="1:4">
      <c r="A8" t="s">
        <v>246</v>
      </c>
      <c r="B8" t="s">
        <v>247</v>
      </c>
      <c r="C8" t="s">
        <v>248</v>
      </c>
      <c r="D8" s="3" t="s">
        <v>249</v>
      </c>
    </row>
    <row r="9" spans="1:4">
      <c r="A9" t="s">
        <v>159</v>
      </c>
      <c r="B9" t="s">
        <v>1</v>
      </c>
      <c r="C9" t="s">
        <v>19</v>
      </c>
      <c r="D9" s="3" t="s">
        <v>104</v>
      </c>
    </row>
    <row r="10" spans="1:4">
      <c r="A10" t="s">
        <v>64</v>
      </c>
      <c r="B10" t="s">
        <v>1</v>
      </c>
      <c r="C10" t="s">
        <v>19</v>
      </c>
      <c r="D10" s="3" t="s">
        <v>65</v>
      </c>
    </row>
    <row r="11" spans="1:4">
      <c r="A11" t="s">
        <v>215</v>
      </c>
      <c r="B11" t="s">
        <v>1</v>
      </c>
      <c r="C11" t="s">
        <v>19</v>
      </c>
      <c r="D11" s="3" t="s">
        <v>216</v>
      </c>
    </row>
    <row r="12" spans="1:4">
      <c r="A12" t="s">
        <v>235</v>
      </c>
      <c r="B12" t="s">
        <v>1</v>
      </c>
      <c r="C12" t="s">
        <v>19</v>
      </c>
      <c r="D12" s="3" t="s">
        <v>104</v>
      </c>
    </row>
    <row r="13" spans="1:4">
      <c r="A13" t="s">
        <v>270</v>
      </c>
      <c r="B13" t="s">
        <v>1</v>
      </c>
      <c r="C13" t="s">
        <v>19</v>
      </c>
      <c r="D13" s="3" t="s">
        <v>271</v>
      </c>
    </row>
    <row r="14" spans="1:4">
      <c r="A14" t="s">
        <v>225</v>
      </c>
      <c r="B14" t="s">
        <v>1</v>
      </c>
      <c r="C14" t="s">
        <v>19</v>
      </c>
      <c r="D14" s="3" t="s">
        <v>104</v>
      </c>
    </row>
    <row r="15" spans="1:4">
      <c r="A15" t="s">
        <v>313</v>
      </c>
      <c r="B15" t="s">
        <v>1</v>
      </c>
      <c r="C15" t="s">
        <v>19</v>
      </c>
      <c r="D15" s="3" t="s">
        <v>104</v>
      </c>
    </row>
    <row r="16" spans="1:4">
      <c r="A16" t="s">
        <v>149</v>
      </c>
      <c r="B16" t="s">
        <v>1</v>
      </c>
      <c r="C16" t="s">
        <v>19</v>
      </c>
      <c r="D16" s="3" t="s">
        <v>42</v>
      </c>
    </row>
    <row r="17" spans="1:4">
      <c r="A17" t="s">
        <v>115</v>
      </c>
      <c r="B17" t="s">
        <v>1</v>
      </c>
      <c r="C17" t="s">
        <v>19</v>
      </c>
      <c r="D17" s="3" t="s">
        <v>116</v>
      </c>
    </row>
    <row r="18" spans="1:4">
      <c r="A18" t="s">
        <v>89</v>
      </c>
      <c r="B18" t="s">
        <v>90</v>
      </c>
      <c r="C18" t="s">
        <v>91</v>
      </c>
      <c r="D18" s="3" t="s">
        <v>92</v>
      </c>
    </row>
    <row r="19" spans="1:4">
      <c r="A19" t="s">
        <v>301</v>
      </c>
      <c r="B19" t="s">
        <v>1</v>
      </c>
      <c r="C19" t="s">
        <v>19</v>
      </c>
      <c r="D19" s="3" t="s">
        <v>302</v>
      </c>
    </row>
    <row r="20" spans="1:4">
      <c r="A20" t="s">
        <v>322</v>
      </c>
      <c r="B20" t="s">
        <v>247</v>
      </c>
      <c r="C20" t="s">
        <v>248</v>
      </c>
      <c r="D20" s="3" t="s">
        <v>323</v>
      </c>
    </row>
    <row r="21" spans="1:4">
      <c r="A21" t="s">
        <v>127</v>
      </c>
      <c r="B21" t="s">
        <v>1</v>
      </c>
      <c r="C21" t="s">
        <v>19</v>
      </c>
      <c r="D21" s="3" t="s">
        <v>128</v>
      </c>
    </row>
    <row r="22" spans="1:4">
      <c r="A22" t="s">
        <v>30</v>
      </c>
      <c r="B22" t="s">
        <v>31</v>
      </c>
      <c r="C22" t="s">
        <v>32</v>
      </c>
      <c r="D22" s="3" t="s">
        <v>33</v>
      </c>
    </row>
    <row r="23" spans="1:4">
      <c r="A23" t="s">
        <v>169</v>
      </c>
      <c r="B23" t="s">
        <v>1</v>
      </c>
      <c r="C23" t="s">
        <v>19</v>
      </c>
      <c r="D23" s="3" t="s">
        <v>170</v>
      </c>
    </row>
    <row r="24" spans="1:4">
      <c r="A24" t="s">
        <v>291</v>
      </c>
      <c r="B24" t="s">
        <v>1</v>
      </c>
      <c r="C24" t="s">
        <v>19</v>
      </c>
      <c r="D24" s="3" t="s">
        <v>292</v>
      </c>
    </row>
    <row r="25" spans="1:4">
      <c r="A25" t="s">
        <v>191</v>
      </c>
      <c r="B25" t="s">
        <v>1</v>
      </c>
      <c r="C25" t="s">
        <v>19</v>
      </c>
      <c r="D25" s="3" t="s">
        <v>192</v>
      </c>
    </row>
    <row r="26" spans="1:4">
      <c r="A26" t="s">
        <v>0</v>
      </c>
      <c r="B26" t="s">
        <v>1</v>
      </c>
      <c r="C26" t="s">
        <v>2</v>
      </c>
      <c r="D26" s="3" t="s">
        <v>3</v>
      </c>
    </row>
    <row r="27" spans="1:4">
      <c r="A27" t="s">
        <v>18</v>
      </c>
      <c r="B27" t="s">
        <v>1</v>
      </c>
      <c r="C27" t="s">
        <v>19</v>
      </c>
      <c r="D27" s="3" t="s">
        <v>20</v>
      </c>
    </row>
    <row r="28" spans="1:4">
      <c r="A28" t="s">
        <v>103</v>
      </c>
      <c r="B28" t="s">
        <v>1</v>
      </c>
      <c r="C28" t="s">
        <v>19</v>
      </c>
      <c r="D28" s="3" t="s">
        <v>104</v>
      </c>
    </row>
    <row r="29" spans="1:4">
      <c r="A29" t="s">
        <v>52</v>
      </c>
      <c r="B29" t="s">
        <v>1</v>
      </c>
      <c r="C29" t="s">
        <v>19</v>
      </c>
      <c r="D29" s="3" t="s">
        <v>53</v>
      </c>
    </row>
  </sheetData>
  <sortState ref="A1:D29">
    <sortCondition ref="A1"/>
  </sortState>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topLeftCell="A21" zoomScale="125" zoomScaleNormal="125" zoomScalePageLayoutView="125" workbookViewId="0">
      <selection activeCell="I23" sqref="I23:K31"/>
    </sheetView>
  </sheetViews>
  <sheetFormatPr baseColWidth="10" defaultRowHeight="15" x14ac:dyDescent="0"/>
  <cols>
    <col min="2" max="2" width="23.6640625" bestFit="1" customWidth="1"/>
    <col min="7" max="8" width="10.83203125" style="13"/>
  </cols>
  <sheetData>
    <row r="1" spans="1:11">
      <c r="C1" t="s">
        <v>389</v>
      </c>
      <c r="D1" t="s">
        <v>390</v>
      </c>
      <c r="E1" t="s">
        <v>391</v>
      </c>
      <c r="F1" t="s">
        <v>410</v>
      </c>
      <c r="I1" t="s">
        <v>444</v>
      </c>
      <c r="J1" t="s">
        <v>445</v>
      </c>
      <c r="K1" t="s">
        <v>446</v>
      </c>
    </row>
    <row r="2" spans="1:11" ht="18">
      <c r="A2" s="9" t="s">
        <v>76</v>
      </c>
      <c r="B2" s="10" t="s">
        <v>372</v>
      </c>
      <c r="C2">
        <v>22</v>
      </c>
      <c r="D2">
        <v>24</v>
      </c>
      <c r="E2">
        <f>C2+D2</f>
        <v>46</v>
      </c>
      <c r="F2" s="13">
        <f>E2/50</f>
        <v>0.92</v>
      </c>
      <c r="G2" s="16">
        <f>C2/25</f>
        <v>0.88</v>
      </c>
      <c r="H2" s="17"/>
      <c r="I2" s="2">
        <v>2</v>
      </c>
      <c r="J2" s="2">
        <v>2</v>
      </c>
      <c r="K2" s="2">
        <v>2</v>
      </c>
    </row>
    <row r="3" spans="1:11" ht="18">
      <c r="A3" s="11" t="s">
        <v>180</v>
      </c>
      <c r="B3" s="10" t="s">
        <v>392</v>
      </c>
      <c r="C3">
        <v>15</v>
      </c>
      <c r="D3">
        <v>15</v>
      </c>
      <c r="E3">
        <f t="shared" ref="E3" si="0">C3+D3</f>
        <v>30</v>
      </c>
      <c r="F3" s="13">
        <f t="shared" ref="F3:F31" si="1">E3/50</f>
        <v>0.6</v>
      </c>
      <c r="G3" s="13">
        <f t="shared" ref="G3:G31" si="2">C3/25</f>
        <v>0.6</v>
      </c>
      <c r="H3" s="17"/>
      <c r="I3" s="2">
        <v>1</v>
      </c>
      <c r="J3" s="2">
        <v>1</v>
      </c>
      <c r="K3" s="2">
        <v>0</v>
      </c>
    </row>
    <row r="4" spans="1:11" ht="18">
      <c r="A4" s="11" t="s">
        <v>139</v>
      </c>
      <c r="B4" s="10" t="s">
        <v>393</v>
      </c>
      <c r="C4">
        <v>17</v>
      </c>
      <c r="D4">
        <v>14</v>
      </c>
      <c r="E4">
        <f t="shared" ref="E4:E31" si="3">C4+D4</f>
        <v>31</v>
      </c>
      <c r="F4" s="13">
        <f t="shared" si="1"/>
        <v>0.62</v>
      </c>
      <c r="G4" s="13">
        <f t="shared" si="2"/>
        <v>0.68</v>
      </c>
      <c r="H4" s="17"/>
      <c r="I4" s="2">
        <v>1</v>
      </c>
      <c r="J4" s="2">
        <v>1</v>
      </c>
      <c r="K4" s="2">
        <v>0</v>
      </c>
    </row>
    <row r="5" spans="1:11" ht="18">
      <c r="A5" s="9" t="s">
        <v>41</v>
      </c>
      <c r="B5" s="12" t="s">
        <v>374</v>
      </c>
      <c r="C5">
        <v>20</v>
      </c>
      <c r="D5">
        <v>21</v>
      </c>
      <c r="E5">
        <f t="shared" si="3"/>
        <v>41</v>
      </c>
      <c r="F5" s="13">
        <f t="shared" si="1"/>
        <v>0.82</v>
      </c>
      <c r="G5" s="16">
        <f t="shared" si="2"/>
        <v>0.8</v>
      </c>
      <c r="H5" s="17"/>
      <c r="I5" s="2">
        <v>1</v>
      </c>
      <c r="J5" s="2">
        <v>1</v>
      </c>
      <c r="K5" s="2">
        <v>1</v>
      </c>
    </row>
    <row r="6" spans="1:11" ht="18">
      <c r="A6" s="9" t="s">
        <v>259</v>
      </c>
      <c r="B6" s="12" t="s">
        <v>375</v>
      </c>
      <c r="C6">
        <v>0</v>
      </c>
      <c r="D6">
        <v>23</v>
      </c>
      <c r="E6">
        <f t="shared" si="3"/>
        <v>23</v>
      </c>
      <c r="F6" s="13">
        <f t="shared" si="1"/>
        <v>0.46</v>
      </c>
      <c r="G6" s="13">
        <f t="shared" si="2"/>
        <v>0</v>
      </c>
      <c r="H6" s="17"/>
      <c r="I6" s="2">
        <v>1</v>
      </c>
      <c r="J6" s="2">
        <v>2</v>
      </c>
      <c r="K6" s="2">
        <v>2</v>
      </c>
    </row>
    <row r="7" spans="1:11" ht="18">
      <c r="A7" s="9" t="s">
        <v>203</v>
      </c>
      <c r="B7" s="12" t="s">
        <v>376</v>
      </c>
      <c r="C7">
        <v>23</v>
      </c>
      <c r="D7">
        <v>22</v>
      </c>
      <c r="E7">
        <f t="shared" si="3"/>
        <v>45</v>
      </c>
      <c r="F7" s="13">
        <f t="shared" si="1"/>
        <v>0.9</v>
      </c>
      <c r="G7" s="13">
        <f t="shared" si="2"/>
        <v>0.92</v>
      </c>
      <c r="H7" s="17"/>
      <c r="I7" s="2">
        <v>2</v>
      </c>
      <c r="J7" s="2">
        <v>1</v>
      </c>
      <c r="K7" s="2">
        <v>1</v>
      </c>
    </row>
    <row r="8" spans="1:11" ht="18">
      <c r="A8" s="9" t="s">
        <v>280</v>
      </c>
      <c r="B8" s="12" t="s">
        <v>377</v>
      </c>
      <c r="C8">
        <v>18</v>
      </c>
      <c r="D8">
        <v>17</v>
      </c>
      <c r="E8">
        <f>C8+D8</f>
        <v>35</v>
      </c>
      <c r="F8" s="13">
        <f>E8/50</f>
        <v>0.7</v>
      </c>
      <c r="G8" s="13">
        <f>C8/25</f>
        <v>0.72</v>
      </c>
      <c r="H8" s="17"/>
      <c r="I8" s="2">
        <v>1</v>
      </c>
      <c r="J8" s="2">
        <v>1</v>
      </c>
      <c r="K8" s="2">
        <v>1</v>
      </c>
    </row>
    <row r="9" spans="1:11" ht="18">
      <c r="A9" s="9" t="s">
        <v>246</v>
      </c>
      <c r="B9" s="12" t="s">
        <v>453</v>
      </c>
      <c r="I9" s="2">
        <v>1</v>
      </c>
      <c r="J9" s="2">
        <v>1</v>
      </c>
      <c r="K9" s="2">
        <v>2</v>
      </c>
    </row>
    <row r="10" spans="1:11" ht="18">
      <c r="A10" s="9" t="s">
        <v>159</v>
      </c>
      <c r="B10" s="12" t="s">
        <v>378</v>
      </c>
      <c r="C10">
        <v>0</v>
      </c>
      <c r="D10">
        <v>14</v>
      </c>
      <c r="E10">
        <f t="shared" si="3"/>
        <v>14</v>
      </c>
      <c r="F10" s="13">
        <f t="shared" si="1"/>
        <v>0.28000000000000003</v>
      </c>
      <c r="G10" s="13">
        <f t="shared" si="2"/>
        <v>0</v>
      </c>
      <c r="H10" s="17"/>
      <c r="I10" s="1">
        <v>1</v>
      </c>
      <c r="J10" s="1">
        <v>1</v>
      </c>
      <c r="K10" s="1">
        <v>0</v>
      </c>
    </row>
    <row r="11" spans="1:11" ht="18">
      <c r="A11" s="9" t="s">
        <v>64</v>
      </c>
      <c r="B11" s="12" t="s">
        <v>379</v>
      </c>
      <c r="C11">
        <v>19</v>
      </c>
      <c r="D11">
        <v>22</v>
      </c>
      <c r="E11">
        <f t="shared" si="3"/>
        <v>41</v>
      </c>
      <c r="F11" s="13">
        <f t="shared" si="1"/>
        <v>0.82</v>
      </c>
      <c r="G11" s="16">
        <f t="shared" si="2"/>
        <v>0.76</v>
      </c>
      <c r="H11" s="17"/>
      <c r="I11" s="2">
        <v>2</v>
      </c>
      <c r="J11" s="2">
        <v>1</v>
      </c>
      <c r="K11" s="2">
        <v>0</v>
      </c>
    </row>
    <row r="12" spans="1:11" ht="18">
      <c r="A12" s="9" t="s">
        <v>215</v>
      </c>
      <c r="B12" s="12" t="s">
        <v>380</v>
      </c>
      <c r="C12">
        <v>19</v>
      </c>
      <c r="D12">
        <v>23</v>
      </c>
      <c r="E12">
        <f t="shared" si="3"/>
        <v>42</v>
      </c>
      <c r="F12" s="13">
        <f t="shared" si="1"/>
        <v>0.84</v>
      </c>
      <c r="G12" s="16">
        <f t="shared" si="2"/>
        <v>0.76</v>
      </c>
      <c r="H12" s="17"/>
      <c r="I12" s="2">
        <v>1</v>
      </c>
      <c r="J12" s="2">
        <v>2</v>
      </c>
      <c r="K12" s="2">
        <v>2</v>
      </c>
    </row>
    <row r="13" spans="1:11" ht="18">
      <c r="A13" s="9" t="s">
        <v>235</v>
      </c>
      <c r="B13" s="12" t="s">
        <v>381</v>
      </c>
      <c r="C13">
        <v>0</v>
      </c>
      <c r="D13">
        <v>21</v>
      </c>
      <c r="E13">
        <f t="shared" si="3"/>
        <v>21</v>
      </c>
      <c r="F13" s="13">
        <f t="shared" si="1"/>
        <v>0.42</v>
      </c>
      <c r="G13" s="13">
        <f t="shared" si="2"/>
        <v>0</v>
      </c>
      <c r="H13" s="17"/>
      <c r="I13" s="2">
        <v>1</v>
      </c>
      <c r="J13" s="2">
        <v>1</v>
      </c>
      <c r="K13" s="2">
        <v>1</v>
      </c>
    </row>
    <row r="14" spans="1:11" ht="18">
      <c r="A14" s="9" t="s">
        <v>270</v>
      </c>
      <c r="B14" s="12" t="s">
        <v>382</v>
      </c>
      <c r="C14">
        <v>16</v>
      </c>
      <c r="D14">
        <v>21</v>
      </c>
      <c r="E14">
        <f t="shared" si="3"/>
        <v>37</v>
      </c>
      <c r="F14" s="13">
        <f t="shared" si="1"/>
        <v>0.74</v>
      </c>
      <c r="G14" s="16">
        <f t="shared" si="2"/>
        <v>0.64</v>
      </c>
      <c r="H14" s="17"/>
      <c r="I14" s="2">
        <v>1</v>
      </c>
      <c r="J14" s="2">
        <v>1</v>
      </c>
      <c r="K14" s="2">
        <v>2</v>
      </c>
    </row>
    <row r="15" spans="1:11" ht="18">
      <c r="A15" s="9" t="s">
        <v>225</v>
      </c>
      <c r="B15" s="12" t="s">
        <v>383</v>
      </c>
      <c r="C15">
        <v>21</v>
      </c>
      <c r="D15">
        <v>20</v>
      </c>
      <c r="E15">
        <f t="shared" si="3"/>
        <v>41</v>
      </c>
      <c r="F15" s="13">
        <f t="shared" si="1"/>
        <v>0.82</v>
      </c>
      <c r="G15" s="13">
        <f t="shared" si="2"/>
        <v>0.84</v>
      </c>
      <c r="H15" s="17"/>
      <c r="I15" s="2">
        <v>1</v>
      </c>
      <c r="J15" s="2">
        <v>2</v>
      </c>
      <c r="K15" s="2">
        <v>1</v>
      </c>
    </row>
    <row r="16" spans="1:11" ht="18">
      <c r="A16" s="9" t="s">
        <v>313</v>
      </c>
      <c r="B16" s="12" t="s">
        <v>384</v>
      </c>
      <c r="C16">
        <v>23</v>
      </c>
      <c r="D16">
        <v>13</v>
      </c>
      <c r="E16">
        <f t="shared" si="3"/>
        <v>36</v>
      </c>
      <c r="F16" s="13">
        <f t="shared" si="1"/>
        <v>0.72</v>
      </c>
      <c r="G16" s="13">
        <f t="shared" si="2"/>
        <v>0.92</v>
      </c>
      <c r="H16" s="17"/>
      <c r="I16" s="2">
        <v>1</v>
      </c>
      <c r="J16" s="2">
        <v>2</v>
      </c>
      <c r="K16" s="2">
        <v>2</v>
      </c>
    </row>
    <row r="17" spans="1:11" ht="18">
      <c r="A17" s="9" t="s">
        <v>149</v>
      </c>
      <c r="B17" s="12" t="s">
        <v>385</v>
      </c>
      <c r="C17">
        <v>5</v>
      </c>
      <c r="D17">
        <v>17</v>
      </c>
      <c r="E17">
        <f t="shared" si="3"/>
        <v>22</v>
      </c>
      <c r="F17" s="13">
        <f t="shared" si="1"/>
        <v>0.44</v>
      </c>
      <c r="G17" s="16">
        <f t="shared" si="2"/>
        <v>0.2</v>
      </c>
      <c r="H17" s="17"/>
      <c r="I17" s="2">
        <v>1</v>
      </c>
      <c r="J17" s="2">
        <v>1</v>
      </c>
      <c r="K17" s="2">
        <v>0</v>
      </c>
    </row>
    <row r="18" spans="1:11" ht="18">
      <c r="A18" s="9" t="s">
        <v>115</v>
      </c>
      <c r="B18" s="12" t="s">
        <v>386</v>
      </c>
      <c r="C18">
        <v>13</v>
      </c>
      <c r="D18">
        <v>24</v>
      </c>
      <c r="E18">
        <f t="shared" si="3"/>
        <v>37</v>
      </c>
      <c r="F18" s="13">
        <f t="shared" si="1"/>
        <v>0.74</v>
      </c>
      <c r="G18" s="16">
        <f t="shared" si="2"/>
        <v>0.52</v>
      </c>
      <c r="H18" s="17"/>
      <c r="I18" s="2">
        <v>1</v>
      </c>
      <c r="J18" s="2">
        <v>1</v>
      </c>
      <c r="K18" s="2">
        <v>0</v>
      </c>
    </row>
    <row r="19" spans="1:11" ht="18">
      <c r="A19" s="11" t="s">
        <v>89</v>
      </c>
      <c r="B19" t="s">
        <v>394</v>
      </c>
      <c r="C19">
        <v>15</v>
      </c>
      <c r="D19">
        <v>19</v>
      </c>
      <c r="E19">
        <f t="shared" si="3"/>
        <v>34</v>
      </c>
      <c r="F19" s="13">
        <f t="shared" si="1"/>
        <v>0.68</v>
      </c>
      <c r="G19" s="16">
        <f t="shared" si="2"/>
        <v>0.6</v>
      </c>
      <c r="H19" s="17"/>
      <c r="I19" s="2">
        <v>2</v>
      </c>
      <c r="J19" s="2">
        <v>0</v>
      </c>
      <c r="K19" s="2">
        <v>0</v>
      </c>
    </row>
    <row r="20" spans="1:11" ht="18">
      <c r="A20" s="11" t="s">
        <v>301</v>
      </c>
      <c r="B20" t="s">
        <v>395</v>
      </c>
      <c r="C20">
        <v>21</v>
      </c>
      <c r="D20">
        <v>25</v>
      </c>
      <c r="E20">
        <f t="shared" si="3"/>
        <v>46</v>
      </c>
      <c r="F20" s="13">
        <f t="shared" si="1"/>
        <v>0.92</v>
      </c>
      <c r="G20" s="16">
        <f t="shared" si="2"/>
        <v>0.84</v>
      </c>
      <c r="H20" s="17"/>
      <c r="I20" s="2">
        <v>1</v>
      </c>
      <c r="J20" s="2">
        <v>2</v>
      </c>
      <c r="K20" s="2">
        <v>2</v>
      </c>
    </row>
    <row r="21" spans="1:11" ht="18">
      <c r="A21" s="11" t="s">
        <v>322</v>
      </c>
      <c r="B21" t="s">
        <v>396</v>
      </c>
      <c r="C21">
        <v>0</v>
      </c>
      <c r="D21">
        <v>11</v>
      </c>
      <c r="E21">
        <f t="shared" si="3"/>
        <v>11</v>
      </c>
      <c r="F21" s="13">
        <f t="shared" si="1"/>
        <v>0.22</v>
      </c>
      <c r="G21" s="13">
        <f t="shared" si="2"/>
        <v>0</v>
      </c>
      <c r="H21" s="17"/>
      <c r="I21" s="2">
        <v>1</v>
      </c>
      <c r="J21" s="2">
        <v>1</v>
      </c>
      <c r="K21" s="2">
        <v>0</v>
      </c>
    </row>
    <row r="22" spans="1:11" ht="18">
      <c r="A22" s="11" t="s">
        <v>387</v>
      </c>
      <c r="B22" t="s">
        <v>397</v>
      </c>
      <c r="C22">
        <v>0</v>
      </c>
      <c r="D22">
        <v>17</v>
      </c>
      <c r="E22">
        <f t="shared" si="3"/>
        <v>17</v>
      </c>
      <c r="F22" s="13">
        <f t="shared" si="1"/>
        <v>0.34</v>
      </c>
      <c r="G22" s="13">
        <f t="shared" si="2"/>
        <v>0</v>
      </c>
      <c r="H22" s="17"/>
    </row>
    <row r="23" spans="1:11" ht="18">
      <c r="A23" s="11" t="s">
        <v>127</v>
      </c>
      <c r="B23" t="s">
        <v>398</v>
      </c>
      <c r="C23">
        <v>12</v>
      </c>
      <c r="D23">
        <v>17</v>
      </c>
      <c r="E23">
        <f t="shared" si="3"/>
        <v>29</v>
      </c>
      <c r="F23" s="13">
        <f t="shared" si="1"/>
        <v>0.57999999999999996</v>
      </c>
      <c r="G23" s="16">
        <f t="shared" si="2"/>
        <v>0.48</v>
      </c>
      <c r="H23" s="17"/>
      <c r="I23" s="2">
        <v>1</v>
      </c>
      <c r="J23" s="2">
        <v>1</v>
      </c>
      <c r="K23" s="2">
        <v>0</v>
      </c>
    </row>
    <row r="24" spans="1:11" ht="18">
      <c r="A24" s="11" t="s">
        <v>30</v>
      </c>
      <c r="B24" t="s">
        <v>399</v>
      </c>
      <c r="C24">
        <v>14</v>
      </c>
      <c r="D24">
        <v>9</v>
      </c>
      <c r="E24">
        <f t="shared" si="3"/>
        <v>23</v>
      </c>
      <c r="F24" s="13">
        <f t="shared" si="1"/>
        <v>0.46</v>
      </c>
      <c r="G24" s="13">
        <f t="shared" si="2"/>
        <v>0.56000000000000005</v>
      </c>
      <c r="H24" s="17"/>
      <c r="I24" s="2">
        <v>2</v>
      </c>
      <c r="J24" s="2">
        <v>1</v>
      </c>
      <c r="K24" s="2">
        <v>0</v>
      </c>
    </row>
    <row r="25" spans="1:11" ht="18">
      <c r="A25" s="11" t="s">
        <v>169</v>
      </c>
      <c r="B25" t="s">
        <v>400</v>
      </c>
      <c r="C25">
        <v>0</v>
      </c>
      <c r="D25">
        <v>16</v>
      </c>
      <c r="E25">
        <f t="shared" si="3"/>
        <v>16</v>
      </c>
      <c r="F25" s="13">
        <f t="shared" si="1"/>
        <v>0.32</v>
      </c>
      <c r="G25" s="13">
        <f t="shared" si="2"/>
        <v>0</v>
      </c>
      <c r="H25" s="17"/>
      <c r="I25" s="2">
        <v>1</v>
      </c>
      <c r="J25" s="2">
        <v>1</v>
      </c>
      <c r="K25" s="2">
        <v>1</v>
      </c>
    </row>
    <row r="26" spans="1:11" ht="18">
      <c r="A26" s="11" t="s">
        <v>291</v>
      </c>
      <c r="B26" t="s">
        <v>401</v>
      </c>
      <c r="C26">
        <v>0</v>
      </c>
      <c r="D26">
        <v>20</v>
      </c>
      <c r="E26">
        <f t="shared" si="3"/>
        <v>20</v>
      </c>
      <c r="F26" s="13">
        <f t="shared" si="1"/>
        <v>0.4</v>
      </c>
      <c r="G26" s="13">
        <f t="shared" si="2"/>
        <v>0</v>
      </c>
      <c r="H26" s="17"/>
      <c r="I26" s="2">
        <v>1</v>
      </c>
      <c r="J26" s="2">
        <v>2</v>
      </c>
      <c r="K26" s="2">
        <v>2</v>
      </c>
    </row>
    <row r="27" spans="1:11" ht="18">
      <c r="A27" s="11" t="s">
        <v>191</v>
      </c>
      <c r="B27" t="s">
        <v>402</v>
      </c>
      <c r="C27">
        <v>4</v>
      </c>
      <c r="D27">
        <v>11</v>
      </c>
      <c r="E27">
        <f t="shared" si="3"/>
        <v>15</v>
      </c>
      <c r="F27" s="13">
        <f t="shared" si="1"/>
        <v>0.3</v>
      </c>
      <c r="G27" s="16">
        <f t="shared" si="2"/>
        <v>0.16</v>
      </c>
      <c r="H27" s="17"/>
      <c r="I27" s="2">
        <v>1</v>
      </c>
      <c r="J27" s="2">
        <v>1</v>
      </c>
      <c r="K27" s="2">
        <v>0</v>
      </c>
    </row>
    <row r="28" spans="1:11" ht="18">
      <c r="A28" s="11" t="s">
        <v>0</v>
      </c>
      <c r="B28" t="s">
        <v>403</v>
      </c>
      <c r="C28">
        <v>8</v>
      </c>
      <c r="D28">
        <v>16</v>
      </c>
      <c r="E28">
        <f t="shared" si="3"/>
        <v>24</v>
      </c>
      <c r="F28" s="13">
        <f t="shared" si="1"/>
        <v>0.48</v>
      </c>
      <c r="G28" s="16">
        <f t="shared" si="2"/>
        <v>0.32</v>
      </c>
      <c r="H28" s="17"/>
      <c r="I28" s="2">
        <v>1</v>
      </c>
      <c r="J28" s="2">
        <v>0</v>
      </c>
      <c r="K28" s="2">
        <v>2</v>
      </c>
    </row>
    <row r="29" spans="1:11" ht="18">
      <c r="A29" s="11" t="s">
        <v>18</v>
      </c>
      <c r="B29" t="s">
        <v>404</v>
      </c>
      <c r="C29">
        <v>0</v>
      </c>
      <c r="D29">
        <v>20</v>
      </c>
      <c r="E29">
        <f t="shared" si="3"/>
        <v>20</v>
      </c>
      <c r="F29" s="13">
        <f t="shared" si="1"/>
        <v>0.4</v>
      </c>
      <c r="G29" s="13">
        <f t="shared" si="2"/>
        <v>0</v>
      </c>
      <c r="H29" s="17"/>
      <c r="I29" s="2">
        <v>1</v>
      </c>
      <c r="J29" s="2">
        <v>0</v>
      </c>
      <c r="K29" s="2">
        <v>0</v>
      </c>
    </row>
    <row r="30" spans="1:11" ht="18">
      <c r="A30" s="11" t="s">
        <v>103</v>
      </c>
      <c r="B30" t="s">
        <v>405</v>
      </c>
      <c r="C30">
        <v>0</v>
      </c>
      <c r="D30">
        <v>18</v>
      </c>
      <c r="E30">
        <f t="shared" si="3"/>
        <v>18</v>
      </c>
      <c r="F30" s="13">
        <f t="shared" si="1"/>
        <v>0.36</v>
      </c>
      <c r="G30" s="13">
        <f t="shared" si="2"/>
        <v>0</v>
      </c>
      <c r="H30" s="17"/>
      <c r="I30" s="2">
        <v>1</v>
      </c>
      <c r="J30" s="2">
        <v>1</v>
      </c>
      <c r="K30" s="2">
        <v>0</v>
      </c>
    </row>
    <row r="31" spans="1:11" ht="18">
      <c r="A31" s="11" t="s">
        <v>52</v>
      </c>
      <c r="B31" t="s">
        <v>409</v>
      </c>
      <c r="C31">
        <v>23</v>
      </c>
      <c r="D31">
        <v>18</v>
      </c>
      <c r="E31">
        <f t="shared" si="3"/>
        <v>41</v>
      </c>
      <c r="F31" s="13">
        <f t="shared" si="1"/>
        <v>0.82</v>
      </c>
      <c r="G31" s="13">
        <f t="shared" si="2"/>
        <v>0.92</v>
      </c>
      <c r="H31" s="17"/>
      <c r="I31" s="2">
        <v>1</v>
      </c>
      <c r="J31" s="2">
        <v>1</v>
      </c>
      <c r="K31" s="2">
        <v>2</v>
      </c>
    </row>
    <row r="35" spans="1:2" ht="18">
      <c r="A35" s="11" t="s">
        <v>373</v>
      </c>
    </row>
    <row r="36" spans="1:2">
      <c r="A36" t="s">
        <v>388</v>
      </c>
    </row>
    <row r="37" spans="1:2">
      <c r="A37" t="s">
        <v>406</v>
      </c>
    </row>
    <row r="38" spans="1:2">
      <c r="A38" t="s">
        <v>407</v>
      </c>
    </row>
    <row r="39" spans="1:2">
      <c r="A39" t="s">
        <v>246</v>
      </c>
      <c r="B39" t="s">
        <v>408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9"/>
  <sheetViews>
    <sheetView workbookViewId="0">
      <selection activeCell="G35" sqref="G35"/>
    </sheetView>
  </sheetViews>
  <sheetFormatPr baseColWidth="10" defaultRowHeight="15" x14ac:dyDescent="0"/>
  <sheetData>
    <row r="1" spans="1:22">
      <c r="A1" t="s">
        <v>76</v>
      </c>
      <c r="B1" s="2">
        <v>2</v>
      </c>
      <c r="C1">
        <v>4</v>
      </c>
      <c r="D1">
        <v>2</v>
      </c>
      <c r="E1">
        <v>3</v>
      </c>
      <c r="F1">
        <v>3</v>
      </c>
      <c r="G1">
        <v>3</v>
      </c>
      <c r="H1">
        <v>4</v>
      </c>
      <c r="I1">
        <v>4</v>
      </c>
      <c r="J1">
        <v>1</v>
      </c>
      <c r="K1">
        <v>1</v>
      </c>
      <c r="L1">
        <v>3</v>
      </c>
      <c r="M1">
        <v>2</v>
      </c>
      <c r="N1">
        <v>1</v>
      </c>
      <c r="O1">
        <v>3</v>
      </c>
      <c r="P1">
        <v>4</v>
      </c>
      <c r="Q1">
        <v>4</v>
      </c>
      <c r="R1">
        <v>3</v>
      </c>
      <c r="S1">
        <v>1</v>
      </c>
      <c r="T1">
        <v>4</v>
      </c>
      <c r="U1">
        <v>4</v>
      </c>
      <c r="V1">
        <v>2</v>
      </c>
    </row>
    <row r="2" spans="1:22">
      <c r="A2" t="s">
        <v>180</v>
      </c>
      <c r="B2" s="2">
        <v>0</v>
      </c>
      <c r="C2">
        <v>1</v>
      </c>
      <c r="D2">
        <v>1</v>
      </c>
      <c r="E2">
        <v>2</v>
      </c>
      <c r="F2">
        <v>3</v>
      </c>
      <c r="G2">
        <v>2</v>
      </c>
      <c r="H2">
        <v>3</v>
      </c>
      <c r="I2">
        <v>3</v>
      </c>
      <c r="J2">
        <v>1</v>
      </c>
      <c r="K2">
        <v>1</v>
      </c>
      <c r="L2">
        <v>2</v>
      </c>
      <c r="M2">
        <v>2</v>
      </c>
      <c r="N2">
        <v>1</v>
      </c>
      <c r="O2">
        <v>3</v>
      </c>
      <c r="P2">
        <v>3</v>
      </c>
      <c r="Q2">
        <v>3</v>
      </c>
      <c r="R2">
        <v>3</v>
      </c>
      <c r="S2">
        <v>2</v>
      </c>
      <c r="T2">
        <v>3</v>
      </c>
      <c r="U2">
        <v>3</v>
      </c>
      <c r="V2">
        <v>2</v>
      </c>
    </row>
    <row r="3" spans="1:22">
      <c r="A3" t="s">
        <v>139</v>
      </c>
      <c r="B3" s="2">
        <v>0</v>
      </c>
      <c r="C3">
        <v>3</v>
      </c>
      <c r="D3">
        <v>2</v>
      </c>
      <c r="E3">
        <v>3</v>
      </c>
      <c r="F3">
        <v>3</v>
      </c>
      <c r="G3">
        <v>3</v>
      </c>
      <c r="H3">
        <v>3</v>
      </c>
      <c r="I3">
        <v>3</v>
      </c>
      <c r="J3">
        <v>2</v>
      </c>
      <c r="K3">
        <v>2</v>
      </c>
      <c r="L3">
        <v>3</v>
      </c>
      <c r="M3">
        <v>3</v>
      </c>
      <c r="N3">
        <v>2</v>
      </c>
      <c r="O3">
        <v>3</v>
      </c>
      <c r="P3">
        <v>3</v>
      </c>
      <c r="Q3">
        <v>3</v>
      </c>
      <c r="R3">
        <v>3</v>
      </c>
      <c r="S3">
        <v>2</v>
      </c>
      <c r="T3">
        <v>3</v>
      </c>
      <c r="U3">
        <v>3</v>
      </c>
      <c r="V3">
        <v>3</v>
      </c>
    </row>
    <row r="4" spans="1:22">
      <c r="A4" t="s">
        <v>41</v>
      </c>
      <c r="B4" s="2">
        <v>1</v>
      </c>
      <c r="C4">
        <v>2</v>
      </c>
      <c r="D4">
        <v>2</v>
      </c>
      <c r="E4">
        <v>2</v>
      </c>
      <c r="F4">
        <v>3</v>
      </c>
      <c r="G4">
        <v>3</v>
      </c>
      <c r="H4">
        <v>3</v>
      </c>
      <c r="I4">
        <v>3</v>
      </c>
      <c r="J4">
        <v>2</v>
      </c>
      <c r="K4">
        <v>2</v>
      </c>
      <c r="L4">
        <v>3</v>
      </c>
      <c r="M4">
        <v>2</v>
      </c>
      <c r="N4">
        <v>2</v>
      </c>
      <c r="O4">
        <v>3</v>
      </c>
      <c r="P4">
        <v>3</v>
      </c>
      <c r="Q4">
        <v>3</v>
      </c>
      <c r="R4">
        <v>3</v>
      </c>
      <c r="S4">
        <v>2</v>
      </c>
      <c r="T4">
        <v>3</v>
      </c>
      <c r="U4">
        <v>3</v>
      </c>
      <c r="V4">
        <v>3</v>
      </c>
    </row>
    <row r="5" spans="1:22">
      <c r="A5" t="s">
        <v>259</v>
      </c>
      <c r="B5" s="2">
        <v>2</v>
      </c>
      <c r="C5">
        <v>3</v>
      </c>
      <c r="D5">
        <v>2</v>
      </c>
      <c r="E5">
        <v>3</v>
      </c>
      <c r="F5">
        <v>2</v>
      </c>
      <c r="G5">
        <v>3</v>
      </c>
      <c r="H5">
        <v>4</v>
      </c>
      <c r="I5">
        <v>4</v>
      </c>
      <c r="J5">
        <v>2</v>
      </c>
      <c r="K5">
        <v>2</v>
      </c>
      <c r="L5">
        <v>2</v>
      </c>
      <c r="M5">
        <v>3</v>
      </c>
      <c r="N5">
        <v>2</v>
      </c>
      <c r="O5">
        <v>4</v>
      </c>
      <c r="P5">
        <v>3</v>
      </c>
      <c r="Q5">
        <v>3</v>
      </c>
      <c r="R5">
        <v>3</v>
      </c>
      <c r="S5">
        <v>2</v>
      </c>
      <c r="T5">
        <v>3</v>
      </c>
      <c r="U5">
        <v>3</v>
      </c>
      <c r="V5">
        <v>3</v>
      </c>
    </row>
    <row r="6" spans="1:22">
      <c r="A6" t="s">
        <v>203</v>
      </c>
      <c r="B6" s="2">
        <v>1</v>
      </c>
      <c r="C6">
        <v>3</v>
      </c>
      <c r="D6">
        <v>2</v>
      </c>
      <c r="E6">
        <v>4</v>
      </c>
      <c r="F6">
        <v>3</v>
      </c>
      <c r="G6">
        <v>4</v>
      </c>
      <c r="H6">
        <v>4</v>
      </c>
      <c r="I6">
        <v>4</v>
      </c>
      <c r="J6">
        <v>3</v>
      </c>
      <c r="K6">
        <v>1</v>
      </c>
      <c r="L6">
        <v>3</v>
      </c>
      <c r="M6">
        <v>1</v>
      </c>
      <c r="N6">
        <v>1</v>
      </c>
      <c r="O6">
        <v>3</v>
      </c>
      <c r="P6">
        <v>3</v>
      </c>
      <c r="Q6">
        <v>2</v>
      </c>
      <c r="R6">
        <v>2</v>
      </c>
      <c r="S6">
        <v>1</v>
      </c>
      <c r="T6">
        <v>3</v>
      </c>
      <c r="U6">
        <v>3</v>
      </c>
      <c r="V6">
        <v>3</v>
      </c>
    </row>
    <row r="7" spans="1:22">
      <c r="A7" t="s">
        <v>280</v>
      </c>
      <c r="B7" s="2">
        <v>1</v>
      </c>
      <c r="C7">
        <v>3</v>
      </c>
      <c r="D7">
        <v>2</v>
      </c>
      <c r="E7">
        <v>2</v>
      </c>
      <c r="F7">
        <v>4</v>
      </c>
      <c r="G7">
        <v>3</v>
      </c>
      <c r="H7">
        <v>3</v>
      </c>
      <c r="I7">
        <v>3</v>
      </c>
      <c r="J7">
        <v>2</v>
      </c>
      <c r="K7">
        <v>1</v>
      </c>
      <c r="L7">
        <v>2</v>
      </c>
      <c r="M7">
        <v>1</v>
      </c>
      <c r="N7">
        <v>1</v>
      </c>
      <c r="O7">
        <v>1</v>
      </c>
      <c r="P7">
        <v>3</v>
      </c>
      <c r="Q7">
        <v>2</v>
      </c>
      <c r="R7">
        <v>2</v>
      </c>
      <c r="S7">
        <v>2</v>
      </c>
      <c r="T7">
        <v>4</v>
      </c>
      <c r="U7">
        <v>3</v>
      </c>
      <c r="V7">
        <v>2</v>
      </c>
    </row>
    <row r="8" spans="1:22">
      <c r="A8" t="s">
        <v>246</v>
      </c>
      <c r="B8" s="2">
        <v>2</v>
      </c>
      <c r="C8">
        <v>4</v>
      </c>
      <c r="D8">
        <v>2</v>
      </c>
      <c r="E8">
        <v>4</v>
      </c>
      <c r="F8">
        <v>3</v>
      </c>
      <c r="G8">
        <v>3</v>
      </c>
      <c r="H8">
        <v>3</v>
      </c>
      <c r="I8">
        <v>3</v>
      </c>
      <c r="J8">
        <v>2</v>
      </c>
      <c r="K8">
        <v>2</v>
      </c>
      <c r="L8">
        <v>2</v>
      </c>
      <c r="M8">
        <v>3</v>
      </c>
      <c r="N8">
        <v>2</v>
      </c>
      <c r="O8">
        <v>3</v>
      </c>
      <c r="P8">
        <v>3</v>
      </c>
      <c r="Q8">
        <v>3</v>
      </c>
      <c r="R8">
        <v>3</v>
      </c>
      <c r="S8">
        <v>2</v>
      </c>
      <c r="T8">
        <v>3</v>
      </c>
      <c r="U8">
        <v>3</v>
      </c>
      <c r="V8">
        <v>2</v>
      </c>
    </row>
    <row r="9" spans="1:22">
      <c r="A9" t="s">
        <v>159</v>
      </c>
      <c r="B9" s="2">
        <v>0</v>
      </c>
      <c r="C9">
        <v>2</v>
      </c>
      <c r="D9">
        <v>2</v>
      </c>
      <c r="E9">
        <v>3</v>
      </c>
      <c r="F9">
        <v>4</v>
      </c>
      <c r="G9">
        <v>3</v>
      </c>
      <c r="H9">
        <v>3</v>
      </c>
      <c r="I9">
        <v>3</v>
      </c>
      <c r="J9">
        <v>2</v>
      </c>
      <c r="K9">
        <v>3</v>
      </c>
      <c r="L9">
        <v>2</v>
      </c>
      <c r="M9">
        <v>2</v>
      </c>
      <c r="N9">
        <v>2</v>
      </c>
      <c r="O9">
        <v>3</v>
      </c>
      <c r="P9">
        <v>4</v>
      </c>
      <c r="Q9">
        <v>4</v>
      </c>
      <c r="R9">
        <v>3</v>
      </c>
      <c r="S9">
        <v>2</v>
      </c>
      <c r="T9">
        <v>4</v>
      </c>
      <c r="U9">
        <v>3</v>
      </c>
      <c r="V9">
        <v>2</v>
      </c>
    </row>
    <row r="10" spans="1:22">
      <c r="A10" t="s">
        <v>64</v>
      </c>
      <c r="B10" s="2">
        <v>0</v>
      </c>
      <c r="C10">
        <v>4</v>
      </c>
      <c r="D10">
        <v>3</v>
      </c>
      <c r="E10">
        <v>4</v>
      </c>
      <c r="F10">
        <v>2</v>
      </c>
      <c r="G10">
        <v>2</v>
      </c>
      <c r="H10">
        <v>3</v>
      </c>
      <c r="I10">
        <v>3</v>
      </c>
      <c r="J10">
        <v>2</v>
      </c>
      <c r="K10">
        <v>2</v>
      </c>
      <c r="L10">
        <v>2</v>
      </c>
      <c r="M10">
        <v>2</v>
      </c>
      <c r="N10">
        <v>2</v>
      </c>
      <c r="O10">
        <v>3</v>
      </c>
      <c r="P10">
        <v>3</v>
      </c>
      <c r="Q10">
        <v>3</v>
      </c>
      <c r="R10">
        <v>3</v>
      </c>
      <c r="S10">
        <v>2</v>
      </c>
      <c r="T10">
        <v>3</v>
      </c>
      <c r="U10">
        <v>3</v>
      </c>
      <c r="V10">
        <v>2</v>
      </c>
    </row>
    <row r="11" spans="1:22">
      <c r="A11" t="s">
        <v>215</v>
      </c>
      <c r="B11" s="2">
        <v>2</v>
      </c>
      <c r="C11">
        <v>2</v>
      </c>
      <c r="D11">
        <v>2</v>
      </c>
      <c r="E11">
        <v>3</v>
      </c>
      <c r="F11">
        <v>2</v>
      </c>
      <c r="G11">
        <v>4</v>
      </c>
      <c r="H11">
        <v>4</v>
      </c>
      <c r="I11">
        <v>4</v>
      </c>
      <c r="J11">
        <v>1</v>
      </c>
      <c r="K11">
        <v>2</v>
      </c>
      <c r="L11">
        <v>2</v>
      </c>
      <c r="M11">
        <v>2</v>
      </c>
      <c r="N11">
        <v>1</v>
      </c>
      <c r="O11">
        <v>4</v>
      </c>
      <c r="P11">
        <v>4</v>
      </c>
      <c r="Q11">
        <v>4</v>
      </c>
      <c r="R11">
        <v>3</v>
      </c>
      <c r="S11">
        <v>1</v>
      </c>
      <c r="T11">
        <v>4</v>
      </c>
      <c r="U11">
        <v>4</v>
      </c>
      <c r="V11">
        <v>1</v>
      </c>
    </row>
    <row r="12" spans="1:22">
      <c r="A12" t="s">
        <v>235</v>
      </c>
      <c r="B12" s="2">
        <v>1</v>
      </c>
      <c r="C12">
        <v>3</v>
      </c>
      <c r="D12">
        <v>2</v>
      </c>
      <c r="E12">
        <v>3</v>
      </c>
      <c r="F12">
        <v>3</v>
      </c>
      <c r="G12">
        <v>2</v>
      </c>
      <c r="H12">
        <v>3</v>
      </c>
      <c r="I12">
        <v>3</v>
      </c>
      <c r="J12">
        <v>2</v>
      </c>
      <c r="K12">
        <v>2</v>
      </c>
      <c r="L12">
        <v>2</v>
      </c>
      <c r="M12">
        <v>2</v>
      </c>
      <c r="N12">
        <v>2</v>
      </c>
      <c r="O12">
        <v>3</v>
      </c>
      <c r="P12">
        <v>3</v>
      </c>
      <c r="Q12">
        <v>3</v>
      </c>
      <c r="R12">
        <v>3</v>
      </c>
      <c r="S12">
        <v>2</v>
      </c>
      <c r="T12">
        <v>3</v>
      </c>
      <c r="U12">
        <v>3</v>
      </c>
      <c r="V12">
        <v>2</v>
      </c>
    </row>
    <row r="13" spans="1:22">
      <c r="A13" t="s">
        <v>270</v>
      </c>
      <c r="B13" s="2">
        <v>2</v>
      </c>
      <c r="C13">
        <v>2</v>
      </c>
      <c r="D13">
        <v>2</v>
      </c>
      <c r="E13">
        <v>3</v>
      </c>
      <c r="F13">
        <v>2</v>
      </c>
      <c r="G13">
        <v>3</v>
      </c>
      <c r="H13">
        <v>4</v>
      </c>
      <c r="I13">
        <v>3</v>
      </c>
      <c r="J13">
        <v>2</v>
      </c>
      <c r="K13">
        <v>2</v>
      </c>
      <c r="L13">
        <v>3</v>
      </c>
      <c r="M13">
        <v>2</v>
      </c>
      <c r="N13">
        <v>1</v>
      </c>
      <c r="O13">
        <v>4</v>
      </c>
      <c r="P13">
        <v>3</v>
      </c>
      <c r="Q13">
        <v>4</v>
      </c>
      <c r="R13">
        <v>3</v>
      </c>
      <c r="S13">
        <v>1</v>
      </c>
      <c r="T13">
        <v>3</v>
      </c>
      <c r="U13">
        <v>3</v>
      </c>
      <c r="V13">
        <v>2</v>
      </c>
    </row>
    <row r="14" spans="1:22">
      <c r="A14" t="s">
        <v>225</v>
      </c>
      <c r="B14" s="2">
        <v>1</v>
      </c>
      <c r="C14">
        <v>2</v>
      </c>
      <c r="D14">
        <v>2</v>
      </c>
      <c r="E14">
        <v>3</v>
      </c>
      <c r="F14">
        <v>3</v>
      </c>
      <c r="G14">
        <v>3</v>
      </c>
      <c r="H14">
        <v>3</v>
      </c>
      <c r="I14">
        <v>3</v>
      </c>
      <c r="J14">
        <v>2</v>
      </c>
      <c r="K14">
        <v>2</v>
      </c>
      <c r="L14">
        <v>3</v>
      </c>
      <c r="M14">
        <v>3</v>
      </c>
      <c r="N14">
        <v>2</v>
      </c>
      <c r="O14">
        <v>3</v>
      </c>
      <c r="P14">
        <v>3</v>
      </c>
      <c r="Q14">
        <v>3</v>
      </c>
      <c r="R14">
        <v>3</v>
      </c>
      <c r="S14">
        <v>1</v>
      </c>
      <c r="T14">
        <v>3</v>
      </c>
      <c r="U14">
        <v>3</v>
      </c>
      <c r="V14">
        <v>3</v>
      </c>
    </row>
    <row r="15" spans="1:22">
      <c r="A15" t="s">
        <v>313</v>
      </c>
      <c r="B15" s="2">
        <v>2</v>
      </c>
      <c r="C15">
        <v>2</v>
      </c>
      <c r="D15">
        <v>2</v>
      </c>
      <c r="E15">
        <v>4</v>
      </c>
      <c r="F15">
        <v>3</v>
      </c>
      <c r="G15">
        <v>2</v>
      </c>
      <c r="H15">
        <v>3</v>
      </c>
      <c r="I15">
        <v>3</v>
      </c>
      <c r="J15">
        <v>2</v>
      </c>
      <c r="K15">
        <v>2</v>
      </c>
      <c r="L15">
        <v>2</v>
      </c>
      <c r="M15">
        <v>2</v>
      </c>
      <c r="N15">
        <v>1</v>
      </c>
      <c r="O15">
        <v>3</v>
      </c>
      <c r="P15">
        <v>4</v>
      </c>
      <c r="Q15">
        <v>4</v>
      </c>
      <c r="R15">
        <v>3</v>
      </c>
      <c r="S15">
        <v>1</v>
      </c>
      <c r="T15">
        <v>4</v>
      </c>
      <c r="U15">
        <v>3</v>
      </c>
      <c r="V15">
        <v>2</v>
      </c>
    </row>
    <row r="16" spans="1:22">
      <c r="A16" t="s">
        <v>149</v>
      </c>
      <c r="B16" s="2">
        <v>0</v>
      </c>
      <c r="C16">
        <v>1</v>
      </c>
      <c r="D16">
        <v>1</v>
      </c>
      <c r="E16">
        <v>3</v>
      </c>
      <c r="F16">
        <v>3</v>
      </c>
      <c r="G16">
        <v>2</v>
      </c>
      <c r="H16">
        <v>3</v>
      </c>
      <c r="I16">
        <v>3</v>
      </c>
      <c r="J16">
        <v>2</v>
      </c>
      <c r="K16">
        <v>1</v>
      </c>
      <c r="L16">
        <v>3</v>
      </c>
      <c r="M16">
        <v>2</v>
      </c>
      <c r="N16">
        <v>1</v>
      </c>
      <c r="O16">
        <v>4</v>
      </c>
      <c r="P16">
        <v>3</v>
      </c>
      <c r="Q16">
        <v>3</v>
      </c>
      <c r="R16">
        <v>1</v>
      </c>
      <c r="S16">
        <v>1</v>
      </c>
      <c r="T16">
        <v>4</v>
      </c>
      <c r="U16">
        <v>3</v>
      </c>
      <c r="V16">
        <v>3</v>
      </c>
    </row>
    <row r="17" spans="1:22">
      <c r="A17" t="s">
        <v>115</v>
      </c>
      <c r="B17" s="2">
        <v>0</v>
      </c>
      <c r="C17">
        <v>2</v>
      </c>
      <c r="D17">
        <v>2</v>
      </c>
      <c r="E17">
        <v>3</v>
      </c>
      <c r="F17">
        <v>3</v>
      </c>
      <c r="G17">
        <v>2</v>
      </c>
      <c r="H17">
        <v>3</v>
      </c>
      <c r="I17">
        <v>3</v>
      </c>
      <c r="J17">
        <v>3</v>
      </c>
      <c r="K17">
        <v>2</v>
      </c>
      <c r="L17">
        <v>2</v>
      </c>
      <c r="M17">
        <v>3</v>
      </c>
      <c r="N17">
        <v>2</v>
      </c>
      <c r="O17">
        <v>3</v>
      </c>
      <c r="P17">
        <v>3</v>
      </c>
      <c r="Q17">
        <v>2</v>
      </c>
      <c r="R17">
        <v>3</v>
      </c>
      <c r="S17">
        <v>2</v>
      </c>
      <c r="T17">
        <v>3</v>
      </c>
      <c r="U17">
        <v>3</v>
      </c>
      <c r="V17">
        <v>3</v>
      </c>
    </row>
    <row r="18" spans="1:22">
      <c r="A18" t="s">
        <v>89</v>
      </c>
      <c r="B18" s="2">
        <v>0</v>
      </c>
      <c r="C18">
        <v>3</v>
      </c>
      <c r="D18">
        <v>2</v>
      </c>
      <c r="E18">
        <v>3</v>
      </c>
      <c r="F18">
        <v>3</v>
      </c>
      <c r="G18">
        <v>3</v>
      </c>
      <c r="H18">
        <v>3</v>
      </c>
      <c r="I18">
        <v>3</v>
      </c>
      <c r="J18">
        <v>2</v>
      </c>
      <c r="K18">
        <v>2</v>
      </c>
      <c r="L18">
        <v>2</v>
      </c>
      <c r="M18">
        <v>1</v>
      </c>
      <c r="N18">
        <v>1</v>
      </c>
      <c r="O18">
        <v>3</v>
      </c>
      <c r="P18">
        <v>3</v>
      </c>
      <c r="Q18">
        <v>2</v>
      </c>
      <c r="R18">
        <v>2</v>
      </c>
      <c r="S18">
        <v>1</v>
      </c>
      <c r="T18">
        <v>2</v>
      </c>
      <c r="U18">
        <v>3</v>
      </c>
      <c r="V18">
        <v>2</v>
      </c>
    </row>
    <row r="19" spans="1:22">
      <c r="A19" t="s">
        <v>301</v>
      </c>
      <c r="B19" s="2">
        <v>2</v>
      </c>
      <c r="C19">
        <v>2</v>
      </c>
      <c r="D19">
        <v>1</v>
      </c>
      <c r="E19">
        <v>2</v>
      </c>
      <c r="F19">
        <v>3</v>
      </c>
      <c r="G19">
        <v>1</v>
      </c>
      <c r="H19">
        <v>3</v>
      </c>
      <c r="I19">
        <v>3</v>
      </c>
      <c r="J19">
        <v>2</v>
      </c>
      <c r="K19">
        <v>2</v>
      </c>
      <c r="L19">
        <v>2</v>
      </c>
      <c r="M19">
        <v>3</v>
      </c>
      <c r="N19">
        <v>2</v>
      </c>
      <c r="O19">
        <v>3</v>
      </c>
      <c r="P19">
        <v>3</v>
      </c>
      <c r="Q19">
        <v>3</v>
      </c>
      <c r="R19">
        <v>2</v>
      </c>
      <c r="S19">
        <v>1</v>
      </c>
      <c r="T19">
        <v>4</v>
      </c>
      <c r="U19">
        <v>3</v>
      </c>
      <c r="V19">
        <v>3</v>
      </c>
    </row>
    <row r="20" spans="1:22">
      <c r="A20" t="s">
        <v>322</v>
      </c>
      <c r="B20" s="2">
        <v>0</v>
      </c>
      <c r="C20">
        <v>3</v>
      </c>
      <c r="D20">
        <v>3</v>
      </c>
      <c r="E20">
        <v>3</v>
      </c>
      <c r="F20">
        <v>3</v>
      </c>
      <c r="G20">
        <v>2</v>
      </c>
      <c r="H20">
        <v>3</v>
      </c>
      <c r="I20">
        <v>3</v>
      </c>
      <c r="J20">
        <v>2</v>
      </c>
      <c r="K20">
        <v>2</v>
      </c>
      <c r="L20">
        <v>2</v>
      </c>
      <c r="M20">
        <v>2</v>
      </c>
      <c r="N20">
        <v>2</v>
      </c>
      <c r="O20">
        <v>3</v>
      </c>
      <c r="P20">
        <v>3</v>
      </c>
      <c r="Q20">
        <v>3</v>
      </c>
      <c r="R20">
        <v>3</v>
      </c>
      <c r="S20">
        <v>2</v>
      </c>
      <c r="T20">
        <v>3</v>
      </c>
      <c r="U20">
        <v>3</v>
      </c>
      <c r="V20">
        <v>3</v>
      </c>
    </row>
    <row r="21" spans="1:22">
      <c r="A21" t="s">
        <v>127</v>
      </c>
      <c r="B21" s="2">
        <v>0</v>
      </c>
      <c r="C21">
        <v>3</v>
      </c>
      <c r="D21">
        <v>2</v>
      </c>
      <c r="E21">
        <v>3</v>
      </c>
      <c r="F21">
        <v>3</v>
      </c>
      <c r="G21">
        <v>3</v>
      </c>
      <c r="H21">
        <v>3</v>
      </c>
      <c r="I21">
        <v>3</v>
      </c>
      <c r="J21">
        <v>2</v>
      </c>
      <c r="K21">
        <v>2</v>
      </c>
      <c r="L21">
        <v>2</v>
      </c>
      <c r="M21">
        <v>2</v>
      </c>
      <c r="N21">
        <v>2</v>
      </c>
      <c r="O21">
        <v>3</v>
      </c>
      <c r="P21">
        <v>3</v>
      </c>
      <c r="Q21">
        <v>3</v>
      </c>
      <c r="R21">
        <v>3</v>
      </c>
      <c r="S21">
        <v>2</v>
      </c>
      <c r="T21">
        <v>3</v>
      </c>
      <c r="U21">
        <v>3</v>
      </c>
      <c r="V21">
        <v>2</v>
      </c>
    </row>
    <row r="22" spans="1:22">
      <c r="A22" t="s">
        <v>30</v>
      </c>
      <c r="B22" s="2">
        <v>0</v>
      </c>
      <c r="C22">
        <v>2</v>
      </c>
      <c r="D22">
        <v>2</v>
      </c>
      <c r="E22">
        <v>3</v>
      </c>
      <c r="F22">
        <v>3</v>
      </c>
      <c r="G22">
        <v>4</v>
      </c>
      <c r="H22">
        <v>3</v>
      </c>
      <c r="I22">
        <v>3</v>
      </c>
      <c r="J22">
        <v>2</v>
      </c>
      <c r="K22">
        <v>2</v>
      </c>
      <c r="L22">
        <v>3</v>
      </c>
      <c r="M22">
        <v>2</v>
      </c>
      <c r="N22">
        <v>1</v>
      </c>
      <c r="O22">
        <v>4</v>
      </c>
      <c r="P22">
        <v>3</v>
      </c>
      <c r="Q22">
        <v>4</v>
      </c>
      <c r="R22">
        <v>3</v>
      </c>
      <c r="S22">
        <v>1</v>
      </c>
      <c r="T22">
        <v>3</v>
      </c>
      <c r="U22">
        <v>4</v>
      </c>
      <c r="V22">
        <v>3</v>
      </c>
    </row>
    <row r="23" spans="1:22">
      <c r="A23" t="s">
        <v>169</v>
      </c>
      <c r="B23" s="2">
        <v>1</v>
      </c>
      <c r="C23">
        <v>3</v>
      </c>
      <c r="D23">
        <v>2</v>
      </c>
      <c r="E23">
        <v>3</v>
      </c>
      <c r="F23">
        <v>4</v>
      </c>
      <c r="G23">
        <v>2</v>
      </c>
      <c r="H23">
        <v>4</v>
      </c>
      <c r="I23">
        <v>4</v>
      </c>
      <c r="J23">
        <v>2</v>
      </c>
      <c r="K23">
        <v>2</v>
      </c>
      <c r="L23">
        <v>2</v>
      </c>
      <c r="M23">
        <v>2</v>
      </c>
      <c r="N23">
        <v>2</v>
      </c>
      <c r="O23">
        <v>3</v>
      </c>
      <c r="P23">
        <v>3</v>
      </c>
      <c r="Q23">
        <v>3</v>
      </c>
      <c r="R23">
        <v>2</v>
      </c>
      <c r="S23">
        <v>1</v>
      </c>
      <c r="T23">
        <v>4</v>
      </c>
      <c r="U23">
        <v>4</v>
      </c>
      <c r="V23">
        <v>3</v>
      </c>
    </row>
    <row r="24" spans="1:22">
      <c r="A24" t="s">
        <v>291</v>
      </c>
      <c r="B24" s="2">
        <v>2</v>
      </c>
      <c r="C24">
        <v>2</v>
      </c>
      <c r="D24">
        <v>2</v>
      </c>
      <c r="E24">
        <v>1</v>
      </c>
      <c r="F24">
        <v>4</v>
      </c>
      <c r="G24">
        <v>2</v>
      </c>
      <c r="H24">
        <v>4</v>
      </c>
      <c r="I24">
        <v>4</v>
      </c>
      <c r="J24">
        <v>2</v>
      </c>
      <c r="K24">
        <v>2</v>
      </c>
      <c r="L24">
        <v>2</v>
      </c>
      <c r="M24">
        <v>4</v>
      </c>
      <c r="N24">
        <v>1</v>
      </c>
      <c r="O24">
        <v>3</v>
      </c>
      <c r="P24">
        <v>4</v>
      </c>
      <c r="Q24">
        <v>4</v>
      </c>
      <c r="R24">
        <v>3</v>
      </c>
      <c r="S24">
        <v>1</v>
      </c>
      <c r="T24">
        <v>4</v>
      </c>
      <c r="U24">
        <v>4</v>
      </c>
      <c r="V24">
        <v>3</v>
      </c>
    </row>
    <row r="25" spans="1:22">
      <c r="A25" t="s">
        <v>191</v>
      </c>
      <c r="B25" s="2">
        <v>0</v>
      </c>
      <c r="C25">
        <v>2</v>
      </c>
      <c r="D25">
        <v>2</v>
      </c>
      <c r="E25">
        <v>3</v>
      </c>
      <c r="F25">
        <v>2</v>
      </c>
      <c r="G25">
        <v>3</v>
      </c>
      <c r="H25">
        <v>3</v>
      </c>
      <c r="I25">
        <v>3</v>
      </c>
      <c r="J25">
        <v>2</v>
      </c>
      <c r="K25">
        <v>2</v>
      </c>
      <c r="L25">
        <v>3</v>
      </c>
      <c r="M25">
        <v>2</v>
      </c>
      <c r="N25">
        <v>2</v>
      </c>
      <c r="O25">
        <v>3</v>
      </c>
      <c r="P25">
        <v>3</v>
      </c>
      <c r="Q25">
        <v>3</v>
      </c>
      <c r="R25">
        <v>2</v>
      </c>
      <c r="S25">
        <v>2</v>
      </c>
      <c r="T25">
        <v>3</v>
      </c>
      <c r="U25">
        <v>3</v>
      </c>
      <c r="V25">
        <v>3</v>
      </c>
    </row>
    <row r="26" spans="1:22">
      <c r="A26" t="s">
        <v>0</v>
      </c>
      <c r="B26" s="2">
        <v>2</v>
      </c>
      <c r="C26">
        <v>2</v>
      </c>
      <c r="D26">
        <v>1</v>
      </c>
      <c r="E26">
        <v>3</v>
      </c>
      <c r="F26">
        <v>4</v>
      </c>
      <c r="G26">
        <v>2</v>
      </c>
      <c r="H26">
        <v>4</v>
      </c>
      <c r="I26">
        <v>4</v>
      </c>
      <c r="J26">
        <v>2</v>
      </c>
      <c r="K26">
        <v>3</v>
      </c>
      <c r="L26">
        <v>2</v>
      </c>
      <c r="M26">
        <v>2</v>
      </c>
      <c r="N26">
        <v>1</v>
      </c>
      <c r="O26">
        <v>2</v>
      </c>
      <c r="P26">
        <v>4</v>
      </c>
      <c r="Q26">
        <v>3</v>
      </c>
      <c r="R26">
        <v>1</v>
      </c>
      <c r="S26">
        <v>3</v>
      </c>
      <c r="T26">
        <v>3</v>
      </c>
      <c r="U26">
        <v>4</v>
      </c>
      <c r="V26">
        <v>2</v>
      </c>
    </row>
    <row r="27" spans="1:22">
      <c r="A27" t="s">
        <v>18</v>
      </c>
      <c r="B27" s="2">
        <v>0</v>
      </c>
      <c r="C27">
        <v>2</v>
      </c>
      <c r="D27">
        <v>2</v>
      </c>
      <c r="E27">
        <v>3</v>
      </c>
      <c r="F27">
        <v>3</v>
      </c>
      <c r="G27">
        <v>2</v>
      </c>
      <c r="H27">
        <v>4</v>
      </c>
      <c r="I27">
        <v>4</v>
      </c>
      <c r="J27">
        <v>1</v>
      </c>
      <c r="K27">
        <v>1</v>
      </c>
      <c r="L27">
        <v>2</v>
      </c>
      <c r="M27">
        <v>2</v>
      </c>
      <c r="N27">
        <v>1</v>
      </c>
      <c r="O27">
        <v>2</v>
      </c>
      <c r="P27">
        <v>4</v>
      </c>
      <c r="Q27">
        <v>4</v>
      </c>
      <c r="R27">
        <v>1</v>
      </c>
      <c r="S27">
        <v>1</v>
      </c>
      <c r="T27">
        <v>4</v>
      </c>
      <c r="U27">
        <v>3</v>
      </c>
      <c r="V27">
        <v>3</v>
      </c>
    </row>
    <row r="28" spans="1:22">
      <c r="A28" t="s">
        <v>103</v>
      </c>
      <c r="B28" s="2">
        <v>0</v>
      </c>
      <c r="C28">
        <v>2</v>
      </c>
      <c r="D28">
        <v>2</v>
      </c>
      <c r="E28">
        <v>2</v>
      </c>
      <c r="F28">
        <v>3</v>
      </c>
      <c r="G28">
        <v>3</v>
      </c>
      <c r="H28">
        <v>3</v>
      </c>
      <c r="I28">
        <v>3</v>
      </c>
      <c r="J28">
        <v>2</v>
      </c>
      <c r="K28">
        <v>2</v>
      </c>
      <c r="L28">
        <v>3</v>
      </c>
      <c r="M28">
        <v>2</v>
      </c>
      <c r="N28">
        <v>2</v>
      </c>
      <c r="O28">
        <v>3</v>
      </c>
      <c r="P28">
        <v>3</v>
      </c>
      <c r="Q28">
        <v>3</v>
      </c>
      <c r="R28">
        <v>3</v>
      </c>
      <c r="S28">
        <v>2</v>
      </c>
      <c r="T28">
        <v>3</v>
      </c>
      <c r="U28">
        <v>3</v>
      </c>
      <c r="V28">
        <v>2</v>
      </c>
    </row>
    <row r="29" spans="1:22">
      <c r="A29" t="s">
        <v>52</v>
      </c>
      <c r="B29" s="2">
        <v>2</v>
      </c>
      <c r="C29">
        <v>2</v>
      </c>
      <c r="D29">
        <v>2</v>
      </c>
      <c r="E29">
        <v>3</v>
      </c>
      <c r="F29">
        <v>3</v>
      </c>
      <c r="G29">
        <v>4</v>
      </c>
      <c r="H29">
        <v>3</v>
      </c>
      <c r="I29">
        <v>4</v>
      </c>
      <c r="J29">
        <v>2</v>
      </c>
      <c r="K29">
        <v>2</v>
      </c>
      <c r="L29">
        <v>3</v>
      </c>
      <c r="M29">
        <v>2</v>
      </c>
      <c r="N29">
        <v>2</v>
      </c>
      <c r="O29">
        <v>3</v>
      </c>
      <c r="P29">
        <v>4</v>
      </c>
      <c r="Q29">
        <v>3</v>
      </c>
      <c r="R29">
        <v>3</v>
      </c>
      <c r="S29">
        <v>3</v>
      </c>
      <c r="T29">
        <v>4</v>
      </c>
      <c r="U29">
        <v>3</v>
      </c>
      <c r="V29">
        <v>2</v>
      </c>
    </row>
  </sheetData>
  <sortState ref="A1:V29">
    <sortCondition ref="A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0"/>
  <sheetViews>
    <sheetView workbookViewId="0">
      <selection activeCell="B1" sqref="B1:W30"/>
    </sheetView>
  </sheetViews>
  <sheetFormatPr baseColWidth="10" defaultRowHeight="15" x14ac:dyDescent="0"/>
  <sheetData>
    <row r="1" spans="1:23">
      <c r="B1" t="s">
        <v>412</v>
      </c>
      <c r="C1" t="s">
        <v>413</v>
      </c>
      <c r="D1" s="15" t="s">
        <v>414</v>
      </c>
      <c r="E1" t="s">
        <v>415</v>
      </c>
      <c r="F1" t="s">
        <v>416</v>
      </c>
      <c r="G1" s="15" t="s">
        <v>417</v>
      </c>
      <c r="H1" t="s">
        <v>418</v>
      </c>
      <c r="I1" s="15" t="s">
        <v>419</v>
      </c>
      <c r="J1" t="s">
        <v>420</v>
      </c>
      <c r="K1" t="s">
        <v>421</v>
      </c>
      <c r="L1" t="s">
        <v>422</v>
      </c>
      <c r="M1" t="s">
        <v>423</v>
      </c>
      <c r="N1" t="s">
        <v>424</v>
      </c>
      <c r="O1" t="s">
        <v>425</v>
      </c>
      <c r="P1" s="15" t="s">
        <v>426</v>
      </c>
      <c r="Q1" t="s">
        <v>427</v>
      </c>
      <c r="R1" s="15" t="s">
        <v>428</v>
      </c>
      <c r="S1" s="15" t="s">
        <v>429</v>
      </c>
      <c r="T1" s="15" t="s">
        <v>430</v>
      </c>
      <c r="U1" t="s">
        <v>431</v>
      </c>
      <c r="V1" s="15" t="s">
        <v>432</v>
      </c>
      <c r="W1" s="15" t="s">
        <v>433</v>
      </c>
    </row>
    <row r="2" spans="1:23">
      <c r="A2" t="s">
        <v>76</v>
      </c>
      <c r="B2">
        <v>2</v>
      </c>
      <c r="C2">
        <v>4</v>
      </c>
      <c r="D2" s="15">
        <v>4</v>
      </c>
      <c r="E2">
        <v>4</v>
      </c>
      <c r="F2">
        <v>3</v>
      </c>
      <c r="G2" s="15">
        <v>4</v>
      </c>
      <c r="H2">
        <v>4</v>
      </c>
      <c r="I2" s="15">
        <v>4</v>
      </c>
      <c r="J2">
        <v>4</v>
      </c>
      <c r="K2">
        <v>4</v>
      </c>
      <c r="L2">
        <v>5</v>
      </c>
      <c r="M2">
        <v>4</v>
      </c>
      <c r="N2">
        <v>4</v>
      </c>
      <c r="O2">
        <v>4</v>
      </c>
      <c r="P2" s="15">
        <v>4</v>
      </c>
      <c r="Q2">
        <v>4</v>
      </c>
      <c r="R2" s="15">
        <v>2</v>
      </c>
      <c r="S2" s="15">
        <v>4</v>
      </c>
      <c r="T2" s="15">
        <v>4</v>
      </c>
      <c r="U2">
        <v>4</v>
      </c>
      <c r="V2" s="15">
        <v>2</v>
      </c>
      <c r="W2">
        <f t="shared" ref="W2:W30" si="0">SUM(B2:V2)</f>
        <v>78</v>
      </c>
    </row>
    <row r="3" spans="1:23">
      <c r="A3" t="s">
        <v>180</v>
      </c>
      <c r="B3">
        <v>3</v>
      </c>
      <c r="C3">
        <v>5</v>
      </c>
      <c r="D3" s="15">
        <v>4</v>
      </c>
      <c r="E3">
        <v>4</v>
      </c>
      <c r="F3">
        <v>3</v>
      </c>
      <c r="G3" s="15">
        <v>4</v>
      </c>
      <c r="H3">
        <v>3</v>
      </c>
      <c r="I3" s="15">
        <v>4</v>
      </c>
      <c r="J3">
        <v>4</v>
      </c>
      <c r="K3">
        <v>4</v>
      </c>
      <c r="L3">
        <v>4</v>
      </c>
      <c r="M3">
        <v>4</v>
      </c>
      <c r="N3">
        <v>3</v>
      </c>
      <c r="O3">
        <v>3</v>
      </c>
      <c r="P3" s="15">
        <v>4</v>
      </c>
      <c r="Q3">
        <v>4</v>
      </c>
      <c r="R3" s="15">
        <v>4</v>
      </c>
      <c r="S3" s="15">
        <v>4</v>
      </c>
      <c r="T3" s="15">
        <v>4</v>
      </c>
      <c r="U3">
        <v>5</v>
      </c>
      <c r="V3" s="15">
        <v>4</v>
      </c>
      <c r="W3">
        <f t="shared" si="0"/>
        <v>81</v>
      </c>
    </row>
    <row r="4" spans="1:23">
      <c r="A4" t="s">
        <v>139</v>
      </c>
      <c r="B4">
        <v>4</v>
      </c>
      <c r="C4">
        <v>4</v>
      </c>
      <c r="D4" s="15">
        <v>3</v>
      </c>
      <c r="E4">
        <v>4</v>
      </c>
      <c r="F4">
        <v>3</v>
      </c>
      <c r="G4" s="15">
        <v>4</v>
      </c>
      <c r="H4">
        <v>3</v>
      </c>
      <c r="I4" s="15">
        <v>4</v>
      </c>
      <c r="J4">
        <v>4</v>
      </c>
      <c r="K4">
        <v>4</v>
      </c>
      <c r="L4">
        <v>4</v>
      </c>
      <c r="M4">
        <v>4</v>
      </c>
      <c r="N4">
        <v>4</v>
      </c>
      <c r="O4">
        <v>3</v>
      </c>
      <c r="P4" s="15">
        <v>4</v>
      </c>
      <c r="Q4">
        <v>4</v>
      </c>
      <c r="R4" s="15">
        <v>2</v>
      </c>
      <c r="S4" s="15">
        <v>3</v>
      </c>
      <c r="T4" s="15">
        <v>4</v>
      </c>
      <c r="U4">
        <v>4</v>
      </c>
      <c r="V4" s="15">
        <v>3</v>
      </c>
      <c r="W4">
        <f t="shared" si="0"/>
        <v>76</v>
      </c>
    </row>
    <row r="5" spans="1:23">
      <c r="A5" t="s">
        <v>41</v>
      </c>
      <c r="B5">
        <v>4</v>
      </c>
      <c r="C5">
        <v>5</v>
      </c>
      <c r="D5" s="15">
        <v>3</v>
      </c>
      <c r="E5">
        <v>5</v>
      </c>
      <c r="F5">
        <v>3</v>
      </c>
      <c r="G5" s="15">
        <v>4</v>
      </c>
      <c r="H5">
        <v>3</v>
      </c>
      <c r="I5" s="15">
        <v>4</v>
      </c>
      <c r="J5">
        <v>4</v>
      </c>
      <c r="K5">
        <v>4</v>
      </c>
      <c r="L5">
        <v>4</v>
      </c>
      <c r="M5">
        <v>4</v>
      </c>
      <c r="N5">
        <v>4</v>
      </c>
      <c r="O5">
        <v>4</v>
      </c>
      <c r="P5" s="15">
        <v>4</v>
      </c>
      <c r="Q5">
        <v>4</v>
      </c>
      <c r="R5" s="15">
        <v>4</v>
      </c>
      <c r="S5" s="15">
        <v>3</v>
      </c>
      <c r="T5" s="15">
        <v>3</v>
      </c>
      <c r="U5">
        <v>4</v>
      </c>
      <c r="V5" s="15">
        <v>3</v>
      </c>
      <c r="W5">
        <f t="shared" si="0"/>
        <v>80</v>
      </c>
    </row>
    <row r="6" spans="1:23">
      <c r="A6" t="s">
        <v>259</v>
      </c>
      <c r="B6">
        <v>3</v>
      </c>
      <c r="C6">
        <v>5</v>
      </c>
      <c r="D6" s="15">
        <v>4</v>
      </c>
      <c r="E6">
        <v>5</v>
      </c>
      <c r="F6">
        <v>3</v>
      </c>
      <c r="G6" s="15">
        <v>4</v>
      </c>
      <c r="H6">
        <v>4</v>
      </c>
      <c r="I6" s="15">
        <v>4</v>
      </c>
      <c r="J6">
        <v>4</v>
      </c>
      <c r="K6">
        <v>5</v>
      </c>
      <c r="L6">
        <v>4</v>
      </c>
      <c r="M6">
        <v>5</v>
      </c>
      <c r="N6">
        <v>5</v>
      </c>
      <c r="O6">
        <v>3</v>
      </c>
      <c r="P6" s="15">
        <v>3</v>
      </c>
      <c r="Q6">
        <v>4</v>
      </c>
      <c r="R6" s="15">
        <v>3</v>
      </c>
      <c r="S6" s="15">
        <v>4</v>
      </c>
      <c r="T6" s="15">
        <v>3</v>
      </c>
      <c r="U6">
        <v>5</v>
      </c>
      <c r="V6" s="15">
        <v>3</v>
      </c>
      <c r="W6">
        <f t="shared" si="0"/>
        <v>83</v>
      </c>
    </row>
    <row r="7" spans="1:23">
      <c r="A7" t="s">
        <v>203</v>
      </c>
      <c r="B7">
        <v>3</v>
      </c>
      <c r="C7">
        <v>5</v>
      </c>
      <c r="D7" s="15">
        <v>4</v>
      </c>
      <c r="E7">
        <v>4</v>
      </c>
      <c r="F7">
        <v>3</v>
      </c>
      <c r="G7" s="15">
        <v>4</v>
      </c>
      <c r="H7">
        <v>4</v>
      </c>
      <c r="I7" s="15">
        <v>4</v>
      </c>
      <c r="J7">
        <v>4</v>
      </c>
      <c r="K7">
        <v>4</v>
      </c>
      <c r="L7">
        <v>4</v>
      </c>
      <c r="M7">
        <v>4</v>
      </c>
      <c r="N7">
        <v>4</v>
      </c>
      <c r="O7">
        <v>4</v>
      </c>
      <c r="P7" s="15">
        <v>3</v>
      </c>
      <c r="Q7">
        <v>3</v>
      </c>
      <c r="R7" s="15">
        <v>2</v>
      </c>
      <c r="S7" s="15">
        <v>2</v>
      </c>
      <c r="T7" s="15">
        <v>4</v>
      </c>
      <c r="U7">
        <v>4</v>
      </c>
      <c r="V7" s="15">
        <v>3</v>
      </c>
      <c r="W7">
        <f t="shared" si="0"/>
        <v>76</v>
      </c>
    </row>
    <row r="8" spans="1:23">
      <c r="A8" t="s">
        <v>280</v>
      </c>
      <c r="B8">
        <v>4</v>
      </c>
      <c r="C8">
        <v>5</v>
      </c>
      <c r="D8" s="15">
        <v>5</v>
      </c>
      <c r="E8">
        <v>4</v>
      </c>
      <c r="F8">
        <v>3</v>
      </c>
      <c r="G8" s="15">
        <v>3</v>
      </c>
      <c r="H8">
        <v>4</v>
      </c>
      <c r="I8" s="15">
        <v>5</v>
      </c>
      <c r="J8">
        <v>4</v>
      </c>
      <c r="K8">
        <v>4</v>
      </c>
      <c r="L8">
        <v>3</v>
      </c>
      <c r="M8">
        <v>3</v>
      </c>
      <c r="N8">
        <v>4</v>
      </c>
      <c r="O8">
        <v>4</v>
      </c>
      <c r="P8" s="15">
        <v>3</v>
      </c>
      <c r="Q8">
        <v>3</v>
      </c>
      <c r="R8" s="15">
        <v>2</v>
      </c>
      <c r="S8" s="15">
        <v>3</v>
      </c>
      <c r="T8" s="15">
        <v>3</v>
      </c>
      <c r="U8">
        <v>5</v>
      </c>
      <c r="V8" s="15">
        <v>3</v>
      </c>
      <c r="W8">
        <f t="shared" si="0"/>
        <v>77</v>
      </c>
    </row>
    <row r="9" spans="1:23">
      <c r="A9" t="s">
        <v>159</v>
      </c>
      <c r="B9">
        <v>3</v>
      </c>
      <c r="C9">
        <v>5</v>
      </c>
      <c r="D9" s="15">
        <v>4</v>
      </c>
      <c r="E9">
        <v>4</v>
      </c>
      <c r="F9">
        <v>4</v>
      </c>
      <c r="G9" s="15">
        <v>4</v>
      </c>
      <c r="H9">
        <v>4</v>
      </c>
      <c r="I9" s="15">
        <v>4</v>
      </c>
      <c r="J9">
        <v>2</v>
      </c>
      <c r="K9">
        <v>3</v>
      </c>
      <c r="L9">
        <v>4</v>
      </c>
      <c r="M9">
        <v>4</v>
      </c>
      <c r="N9">
        <v>4</v>
      </c>
      <c r="O9">
        <v>3</v>
      </c>
      <c r="P9" s="15">
        <v>4</v>
      </c>
      <c r="Q9">
        <v>4</v>
      </c>
      <c r="R9" s="15">
        <v>2</v>
      </c>
      <c r="S9" s="15">
        <v>3</v>
      </c>
      <c r="T9" s="15">
        <v>4</v>
      </c>
      <c r="U9">
        <v>5</v>
      </c>
      <c r="V9" s="15">
        <v>3</v>
      </c>
      <c r="W9">
        <f t="shared" si="0"/>
        <v>77</v>
      </c>
    </row>
    <row r="10" spans="1:23">
      <c r="A10" t="s">
        <v>64</v>
      </c>
      <c r="B10">
        <v>3</v>
      </c>
      <c r="C10">
        <v>4</v>
      </c>
      <c r="D10" s="15">
        <v>4</v>
      </c>
      <c r="E10">
        <v>5</v>
      </c>
      <c r="F10">
        <v>3</v>
      </c>
      <c r="G10" s="15">
        <v>4</v>
      </c>
      <c r="H10">
        <v>3</v>
      </c>
      <c r="I10" s="15">
        <v>4</v>
      </c>
      <c r="J10">
        <v>4</v>
      </c>
      <c r="K10">
        <v>3</v>
      </c>
      <c r="L10">
        <v>4</v>
      </c>
      <c r="M10">
        <v>3</v>
      </c>
      <c r="N10">
        <v>4</v>
      </c>
      <c r="O10">
        <v>2</v>
      </c>
      <c r="P10" s="15">
        <v>3</v>
      </c>
      <c r="Q10">
        <v>4</v>
      </c>
      <c r="R10" s="15">
        <v>2</v>
      </c>
      <c r="S10" s="15">
        <v>4</v>
      </c>
      <c r="T10" s="15">
        <v>2</v>
      </c>
      <c r="U10">
        <v>4</v>
      </c>
      <c r="V10" s="15">
        <v>2</v>
      </c>
      <c r="W10">
        <f t="shared" si="0"/>
        <v>71</v>
      </c>
    </row>
    <row r="11" spans="1:23">
      <c r="A11" t="s">
        <v>215</v>
      </c>
      <c r="B11">
        <v>4</v>
      </c>
      <c r="C11">
        <v>5</v>
      </c>
      <c r="D11" s="15">
        <v>5</v>
      </c>
      <c r="E11">
        <v>5</v>
      </c>
      <c r="F11">
        <v>4</v>
      </c>
      <c r="G11" s="15">
        <v>2</v>
      </c>
      <c r="H11">
        <v>3</v>
      </c>
      <c r="I11" s="15">
        <v>5</v>
      </c>
      <c r="J11">
        <v>4</v>
      </c>
      <c r="K11">
        <v>4</v>
      </c>
      <c r="L11">
        <v>5</v>
      </c>
      <c r="M11">
        <v>4</v>
      </c>
      <c r="N11">
        <v>4</v>
      </c>
      <c r="O11">
        <v>5</v>
      </c>
      <c r="P11" s="15">
        <v>4</v>
      </c>
      <c r="Q11">
        <v>5</v>
      </c>
      <c r="R11" s="15">
        <v>5</v>
      </c>
      <c r="S11" s="15">
        <v>5</v>
      </c>
      <c r="T11" s="15">
        <v>5</v>
      </c>
      <c r="U11">
        <v>5</v>
      </c>
      <c r="V11" s="15">
        <v>5</v>
      </c>
      <c r="W11">
        <f t="shared" si="0"/>
        <v>93</v>
      </c>
    </row>
    <row r="12" spans="1:23">
      <c r="A12" t="s">
        <v>235</v>
      </c>
      <c r="B12">
        <v>4</v>
      </c>
      <c r="C12">
        <v>4</v>
      </c>
      <c r="D12" s="15">
        <v>4</v>
      </c>
      <c r="E12">
        <v>4</v>
      </c>
      <c r="F12">
        <v>4</v>
      </c>
      <c r="G12" s="15">
        <v>4</v>
      </c>
      <c r="H12">
        <v>2</v>
      </c>
      <c r="I12" s="15">
        <v>4</v>
      </c>
      <c r="J12">
        <v>4</v>
      </c>
      <c r="K12">
        <v>4</v>
      </c>
      <c r="L12">
        <v>4</v>
      </c>
      <c r="M12">
        <v>4</v>
      </c>
      <c r="N12">
        <v>4</v>
      </c>
      <c r="O12">
        <v>4</v>
      </c>
      <c r="P12" s="15">
        <v>4</v>
      </c>
      <c r="Q12">
        <v>4</v>
      </c>
      <c r="R12" s="15">
        <v>4</v>
      </c>
      <c r="S12" s="15">
        <v>4</v>
      </c>
      <c r="T12" s="15">
        <v>4</v>
      </c>
      <c r="U12">
        <v>4</v>
      </c>
      <c r="V12" s="15">
        <v>4</v>
      </c>
      <c r="W12">
        <f t="shared" si="0"/>
        <v>82</v>
      </c>
    </row>
    <row r="13" spans="1:23">
      <c r="A13" t="s">
        <v>270</v>
      </c>
      <c r="B13">
        <v>5</v>
      </c>
      <c r="C13">
        <v>5</v>
      </c>
      <c r="D13" s="15">
        <v>4</v>
      </c>
      <c r="E13">
        <v>4</v>
      </c>
      <c r="F13">
        <v>3</v>
      </c>
      <c r="G13" s="15">
        <v>4</v>
      </c>
      <c r="H13">
        <v>4</v>
      </c>
      <c r="I13" s="15">
        <v>5</v>
      </c>
      <c r="J13">
        <v>4</v>
      </c>
      <c r="K13">
        <v>4</v>
      </c>
      <c r="L13">
        <v>4</v>
      </c>
      <c r="M13">
        <v>4</v>
      </c>
      <c r="N13">
        <v>4</v>
      </c>
      <c r="O13">
        <v>3</v>
      </c>
      <c r="P13" s="15">
        <v>3</v>
      </c>
      <c r="Q13">
        <v>4</v>
      </c>
      <c r="R13" s="15">
        <v>3</v>
      </c>
      <c r="S13" s="15">
        <v>4</v>
      </c>
      <c r="T13" s="15">
        <v>4</v>
      </c>
      <c r="U13">
        <v>5</v>
      </c>
      <c r="V13" s="15">
        <v>4</v>
      </c>
      <c r="W13">
        <f t="shared" si="0"/>
        <v>84</v>
      </c>
    </row>
    <row r="14" spans="1:23">
      <c r="A14" t="s">
        <v>225</v>
      </c>
      <c r="B14">
        <v>3</v>
      </c>
      <c r="C14">
        <v>4</v>
      </c>
      <c r="D14" s="15">
        <v>2</v>
      </c>
      <c r="E14">
        <v>4</v>
      </c>
      <c r="F14">
        <v>3</v>
      </c>
      <c r="G14" s="15">
        <v>3</v>
      </c>
      <c r="H14">
        <v>2</v>
      </c>
      <c r="I14" s="15">
        <v>2</v>
      </c>
      <c r="J14">
        <v>4</v>
      </c>
      <c r="K14">
        <v>4</v>
      </c>
      <c r="L14">
        <v>4</v>
      </c>
      <c r="M14">
        <v>4</v>
      </c>
      <c r="N14">
        <v>3</v>
      </c>
      <c r="O14">
        <v>4</v>
      </c>
      <c r="P14" s="15">
        <v>4</v>
      </c>
      <c r="Q14">
        <v>3</v>
      </c>
      <c r="R14" s="15">
        <v>2</v>
      </c>
      <c r="S14" s="15">
        <v>4</v>
      </c>
      <c r="T14" s="15">
        <v>3</v>
      </c>
      <c r="U14">
        <v>3</v>
      </c>
      <c r="V14" s="15">
        <v>2</v>
      </c>
      <c r="W14">
        <f t="shared" si="0"/>
        <v>67</v>
      </c>
    </row>
    <row r="15" spans="1:23">
      <c r="A15" t="s">
        <v>313</v>
      </c>
      <c r="B15">
        <v>4</v>
      </c>
      <c r="C15">
        <v>5</v>
      </c>
      <c r="D15" s="15">
        <v>3</v>
      </c>
      <c r="E15">
        <v>4</v>
      </c>
      <c r="F15">
        <v>3</v>
      </c>
      <c r="G15" s="15">
        <v>4</v>
      </c>
      <c r="H15">
        <v>3</v>
      </c>
      <c r="I15" s="15">
        <v>4</v>
      </c>
      <c r="J15">
        <v>4</v>
      </c>
      <c r="K15">
        <v>4</v>
      </c>
      <c r="L15">
        <v>3</v>
      </c>
      <c r="M15">
        <v>4</v>
      </c>
      <c r="N15">
        <v>4</v>
      </c>
      <c r="O15">
        <v>3</v>
      </c>
      <c r="P15" s="15">
        <v>4</v>
      </c>
      <c r="Q15">
        <v>4</v>
      </c>
      <c r="R15" s="15">
        <v>2</v>
      </c>
      <c r="S15" s="15">
        <v>4</v>
      </c>
      <c r="T15" s="15">
        <v>4</v>
      </c>
      <c r="U15">
        <v>5</v>
      </c>
      <c r="V15" s="15">
        <v>2</v>
      </c>
      <c r="W15">
        <f t="shared" si="0"/>
        <v>77</v>
      </c>
    </row>
    <row r="16" spans="1:23">
      <c r="A16" t="s">
        <v>149</v>
      </c>
      <c r="B16">
        <v>4</v>
      </c>
      <c r="C16">
        <v>5</v>
      </c>
      <c r="D16" s="15">
        <v>4</v>
      </c>
      <c r="E16">
        <v>4</v>
      </c>
      <c r="F16">
        <v>3</v>
      </c>
      <c r="G16" s="15">
        <v>4</v>
      </c>
      <c r="H16">
        <v>3</v>
      </c>
      <c r="I16" s="15">
        <v>4</v>
      </c>
      <c r="J16">
        <v>4</v>
      </c>
      <c r="K16">
        <v>3</v>
      </c>
      <c r="L16">
        <v>3</v>
      </c>
      <c r="M16">
        <v>3</v>
      </c>
      <c r="N16">
        <v>3</v>
      </c>
      <c r="O16">
        <v>4</v>
      </c>
      <c r="P16" s="15">
        <v>4</v>
      </c>
      <c r="Q16">
        <v>4</v>
      </c>
      <c r="R16" s="15">
        <v>2</v>
      </c>
      <c r="S16" s="15">
        <v>3</v>
      </c>
      <c r="T16" s="15">
        <v>4</v>
      </c>
      <c r="U16">
        <v>5</v>
      </c>
      <c r="V16" s="15">
        <v>3</v>
      </c>
      <c r="W16">
        <f t="shared" si="0"/>
        <v>76</v>
      </c>
    </row>
    <row r="17" spans="1:23">
      <c r="A17" t="s">
        <v>115</v>
      </c>
      <c r="B17">
        <v>3</v>
      </c>
      <c r="C17">
        <v>4</v>
      </c>
      <c r="D17" s="15">
        <v>4</v>
      </c>
      <c r="E17">
        <v>4</v>
      </c>
      <c r="F17">
        <v>3</v>
      </c>
      <c r="G17" s="15">
        <v>3</v>
      </c>
      <c r="H17">
        <v>2</v>
      </c>
      <c r="I17" s="15">
        <v>4</v>
      </c>
      <c r="J17">
        <v>4</v>
      </c>
      <c r="K17">
        <v>4</v>
      </c>
      <c r="L17">
        <v>4</v>
      </c>
      <c r="M17">
        <v>3</v>
      </c>
      <c r="N17">
        <v>4</v>
      </c>
      <c r="O17">
        <v>4</v>
      </c>
      <c r="P17" s="15">
        <v>3</v>
      </c>
      <c r="Q17">
        <v>3</v>
      </c>
      <c r="R17" s="15">
        <v>2</v>
      </c>
      <c r="S17" s="15">
        <v>3</v>
      </c>
      <c r="T17" s="15">
        <v>3</v>
      </c>
      <c r="U17">
        <v>4</v>
      </c>
      <c r="V17" s="15">
        <v>3</v>
      </c>
      <c r="W17">
        <f t="shared" si="0"/>
        <v>71</v>
      </c>
    </row>
    <row r="18" spans="1:23">
      <c r="A18" t="s">
        <v>89</v>
      </c>
      <c r="B18">
        <v>4</v>
      </c>
      <c r="C18">
        <v>4</v>
      </c>
      <c r="D18" s="15">
        <v>4</v>
      </c>
      <c r="E18">
        <v>5</v>
      </c>
      <c r="F18">
        <v>3</v>
      </c>
      <c r="G18" s="15">
        <v>4</v>
      </c>
      <c r="H18">
        <v>4</v>
      </c>
      <c r="I18" s="15">
        <v>4</v>
      </c>
      <c r="J18">
        <v>4</v>
      </c>
      <c r="K18">
        <v>4</v>
      </c>
      <c r="L18">
        <v>4</v>
      </c>
      <c r="M18">
        <v>2</v>
      </c>
      <c r="N18">
        <v>3</v>
      </c>
      <c r="O18">
        <v>4</v>
      </c>
      <c r="P18" s="15">
        <v>3</v>
      </c>
      <c r="Q18">
        <v>4</v>
      </c>
      <c r="R18" s="15">
        <v>3</v>
      </c>
      <c r="S18" s="15">
        <v>3</v>
      </c>
      <c r="T18" s="15">
        <v>4</v>
      </c>
      <c r="U18">
        <v>5</v>
      </c>
      <c r="V18" s="15">
        <v>4</v>
      </c>
      <c r="W18">
        <f t="shared" si="0"/>
        <v>79</v>
      </c>
    </row>
    <row r="19" spans="1:23">
      <c r="A19" t="s">
        <v>301</v>
      </c>
      <c r="B19">
        <v>3</v>
      </c>
      <c r="C19">
        <v>5</v>
      </c>
      <c r="D19" s="15">
        <v>4</v>
      </c>
      <c r="E19">
        <v>4</v>
      </c>
      <c r="F19">
        <v>3</v>
      </c>
      <c r="G19" s="15">
        <v>3</v>
      </c>
      <c r="H19">
        <v>2</v>
      </c>
      <c r="I19" s="15">
        <v>4</v>
      </c>
      <c r="J19">
        <v>3</v>
      </c>
      <c r="K19">
        <v>4</v>
      </c>
      <c r="L19">
        <v>4</v>
      </c>
      <c r="M19">
        <v>4</v>
      </c>
      <c r="N19">
        <v>2</v>
      </c>
      <c r="O19">
        <v>4</v>
      </c>
      <c r="P19" s="15">
        <v>2</v>
      </c>
      <c r="Q19">
        <v>3</v>
      </c>
      <c r="R19" s="15">
        <v>2</v>
      </c>
      <c r="S19" s="15">
        <v>4</v>
      </c>
      <c r="T19" s="15">
        <v>2</v>
      </c>
      <c r="U19">
        <v>4</v>
      </c>
      <c r="V19" s="15">
        <v>3</v>
      </c>
      <c r="W19">
        <f t="shared" si="0"/>
        <v>69</v>
      </c>
    </row>
    <row r="20" spans="1:23">
      <c r="A20" t="s">
        <v>322</v>
      </c>
      <c r="B20">
        <v>4</v>
      </c>
      <c r="C20">
        <v>4</v>
      </c>
      <c r="D20" s="15">
        <v>4</v>
      </c>
      <c r="E20">
        <v>5</v>
      </c>
      <c r="F20">
        <v>4</v>
      </c>
      <c r="G20" s="15">
        <v>4</v>
      </c>
      <c r="H20">
        <v>3</v>
      </c>
      <c r="I20" s="15">
        <v>4</v>
      </c>
      <c r="J20">
        <v>4</v>
      </c>
      <c r="K20">
        <v>4</v>
      </c>
      <c r="L20">
        <v>4</v>
      </c>
      <c r="M20">
        <v>4</v>
      </c>
      <c r="N20">
        <v>4</v>
      </c>
      <c r="O20">
        <v>4</v>
      </c>
      <c r="P20" s="15">
        <v>4</v>
      </c>
      <c r="Q20">
        <v>4</v>
      </c>
      <c r="R20" s="15">
        <v>2</v>
      </c>
      <c r="S20" s="15">
        <v>4</v>
      </c>
      <c r="T20" s="15">
        <v>5</v>
      </c>
      <c r="U20">
        <v>4</v>
      </c>
      <c r="V20" s="15">
        <v>4</v>
      </c>
      <c r="W20">
        <f t="shared" si="0"/>
        <v>83</v>
      </c>
    </row>
    <row r="21" spans="1:23">
      <c r="A21" t="s">
        <v>387</v>
      </c>
      <c r="B21">
        <v>4</v>
      </c>
      <c r="C21">
        <v>5</v>
      </c>
      <c r="D21" s="15">
        <v>3</v>
      </c>
      <c r="E21">
        <v>4</v>
      </c>
      <c r="F21">
        <v>3</v>
      </c>
      <c r="G21" s="15">
        <v>4</v>
      </c>
      <c r="H21">
        <v>2</v>
      </c>
      <c r="I21" s="15">
        <v>4</v>
      </c>
      <c r="J21">
        <v>4</v>
      </c>
      <c r="K21">
        <v>4</v>
      </c>
      <c r="L21">
        <v>5</v>
      </c>
      <c r="M21">
        <v>4</v>
      </c>
      <c r="N21">
        <v>4</v>
      </c>
      <c r="O21">
        <v>4</v>
      </c>
      <c r="P21" s="15">
        <v>3</v>
      </c>
      <c r="Q21">
        <v>4</v>
      </c>
      <c r="R21" s="15">
        <v>3</v>
      </c>
      <c r="S21" s="15">
        <v>3</v>
      </c>
      <c r="T21" s="15">
        <v>4</v>
      </c>
      <c r="U21">
        <v>4</v>
      </c>
      <c r="V21" s="15">
        <v>3</v>
      </c>
      <c r="W21">
        <f t="shared" si="0"/>
        <v>78</v>
      </c>
    </row>
    <row r="22" spans="1:23">
      <c r="A22" t="s">
        <v>127</v>
      </c>
      <c r="B22">
        <v>5</v>
      </c>
      <c r="C22">
        <v>5</v>
      </c>
      <c r="D22" s="15">
        <v>4</v>
      </c>
      <c r="E22">
        <v>5</v>
      </c>
      <c r="F22">
        <v>5</v>
      </c>
      <c r="G22" s="15">
        <v>1</v>
      </c>
      <c r="H22">
        <v>3</v>
      </c>
      <c r="I22" s="15">
        <v>5</v>
      </c>
      <c r="J22">
        <v>4</v>
      </c>
      <c r="K22">
        <v>5</v>
      </c>
      <c r="L22">
        <v>5</v>
      </c>
      <c r="M22">
        <v>5</v>
      </c>
      <c r="N22">
        <v>5</v>
      </c>
      <c r="O22">
        <v>5</v>
      </c>
      <c r="P22" s="15">
        <v>4</v>
      </c>
      <c r="Q22">
        <v>5</v>
      </c>
      <c r="R22" s="15">
        <v>4</v>
      </c>
      <c r="S22" s="15">
        <v>4</v>
      </c>
      <c r="T22" s="15">
        <v>4</v>
      </c>
      <c r="U22">
        <v>5</v>
      </c>
      <c r="V22" s="15">
        <v>4</v>
      </c>
      <c r="W22">
        <f t="shared" si="0"/>
        <v>92</v>
      </c>
    </row>
    <row r="23" spans="1:23">
      <c r="A23" t="s">
        <v>30</v>
      </c>
      <c r="B23">
        <v>4</v>
      </c>
      <c r="C23">
        <v>5</v>
      </c>
      <c r="D23" s="15">
        <v>4</v>
      </c>
      <c r="E23">
        <v>4</v>
      </c>
      <c r="F23">
        <v>4</v>
      </c>
      <c r="G23" s="15">
        <v>4</v>
      </c>
      <c r="H23">
        <v>2</v>
      </c>
      <c r="I23" s="15">
        <v>5</v>
      </c>
      <c r="J23">
        <v>4</v>
      </c>
      <c r="K23">
        <v>4</v>
      </c>
      <c r="L23">
        <v>4</v>
      </c>
      <c r="M23">
        <v>4</v>
      </c>
      <c r="N23">
        <v>4</v>
      </c>
      <c r="O23">
        <v>4</v>
      </c>
      <c r="P23" s="15">
        <v>3</v>
      </c>
      <c r="Q23">
        <v>4</v>
      </c>
      <c r="R23" s="15">
        <v>2</v>
      </c>
      <c r="S23" s="15">
        <v>3</v>
      </c>
      <c r="T23" s="15">
        <v>4</v>
      </c>
      <c r="U23">
        <v>4</v>
      </c>
      <c r="V23" s="15">
        <v>2</v>
      </c>
      <c r="W23">
        <f t="shared" si="0"/>
        <v>78</v>
      </c>
    </row>
    <row r="24" spans="1:23">
      <c r="A24" t="s">
        <v>169</v>
      </c>
      <c r="B24">
        <v>2</v>
      </c>
      <c r="C24">
        <v>5</v>
      </c>
      <c r="D24" s="15">
        <v>5</v>
      </c>
      <c r="E24">
        <v>4</v>
      </c>
      <c r="F24">
        <v>5</v>
      </c>
      <c r="G24" s="15">
        <v>5</v>
      </c>
      <c r="H24">
        <v>3</v>
      </c>
      <c r="I24" s="15">
        <v>5</v>
      </c>
      <c r="J24">
        <v>4</v>
      </c>
      <c r="K24">
        <v>4</v>
      </c>
      <c r="L24">
        <v>5</v>
      </c>
      <c r="M24">
        <v>2</v>
      </c>
      <c r="N24">
        <v>1</v>
      </c>
      <c r="O24">
        <v>4</v>
      </c>
      <c r="P24" s="15">
        <v>4</v>
      </c>
      <c r="Q24">
        <v>5</v>
      </c>
      <c r="R24" s="15">
        <v>5</v>
      </c>
      <c r="S24" s="15">
        <v>3</v>
      </c>
      <c r="T24" s="15">
        <v>5</v>
      </c>
      <c r="U24">
        <v>5</v>
      </c>
      <c r="V24" s="15">
        <v>3</v>
      </c>
      <c r="W24">
        <f t="shared" si="0"/>
        <v>84</v>
      </c>
    </row>
    <row r="25" spans="1:23">
      <c r="A25" t="s">
        <v>291</v>
      </c>
      <c r="B25">
        <v>4</v>
      </c>
      <c r="C25">
        <v>4</v>
      </c>
      <c r="D25" s="15">
        <v>5</v>
      </c>
      <c r="E25">
        <v>4</v>
      </c>
      <c r="F25">
        <v>5</v>
      </c>
      <c r="G25" s="15">
        <v>5</v>
      </c>
      <c r="H25">
        <v>4</v>
      </c>
      <c r="I25" s="15">
        <v>5</v>
      </c>
      <c r="J25">
        <v>3</v>
      </c>
      <c r="K25">
        <v>4</v>
      </c>
      <c r="L25">
        <v>5</v>
      </c>
      <c r="M25">
        <v>4</v>
      </c>
      <c r="N25">
        <v>4</v>
      </c>
      <c r="O25">
        <v>5</v>
      </c>
      <c r="P25" s="15">
        <v>5</v>
      </c>
      <c r="Q25">
        <v>5</v>
      </c>
      <c r="R25" s="15">
        <v>5</v>
      </c>
      <c r="S25" s="15">
        <v>5</v>
      </c>
      <c r="T25" s="15">
        <v>5</v>
      </c>
      <c r="U25">
        <v>4</v>
      </c>
      <c r="V25" s="15">
        <v>3</v>
      </c>
      <c r="W25">
        <f t="shared" si="0"/>
        <v>93</v>
      </c>
    </row>
    <row r="26" spans="1:23">
      <c r="A26" t="s">
        <v>191</v>
      </c>
      <c r="B26">
        <v>4</v>
      </c>
      <c r="C26">
        <v>5</v>
      </c>
      <c r="D26" s="15">
        <v>3</v>
      </c>
      <c r="E26">
        <v>5</v>
      </c>
      <c r="F26">
        <v>3</v>
      </c>
      <c r="G26" s="15">
        <v>2</v>
      </c>
      <c r="H26">
        <v>4</v>
      </c>
      <c r="I26" s="15">
        <v>4</v>
      </c>
      <c r="J26">
        <v>4</v>
      </c>
      <c r="K26">
        <v>4</v>
      </c>
      <c r="L26">
        <v>4</v>
      </c>
      <c r="M26">
        <v>4</v>
      </c>
      <c r="N26">
        <v>2</v>
      </c>
      <c r="O26">
        <v>3</v>
      </c>
      <c r="P26" s="15">
        <v>4</v>
      </c>
      <c r="Q26">
        <v>4</v>
      </c>
      <c r="R26" s="15">
        <v>1</v>
      </c>
      <c r="S26" s="15">
        <v>2</v>
      </c>
      <c r="T26" s="15">
        <v>4</v>
      </c>
      <c r="U26">
        <v>5</v>
      </c>
      <c r="V26" s="15">
        <v>4</v>
      </c>
      <c r="W26">
        <f t="shared" si="0"/>
        <v>75</v>
      </c>
    </row>
    <row r="27" spans="1:23">
      <c r="A27" t="s">
        <v>0</v>
      </c>
      <c r="B27">
        <v>2</v>
      </c>
      <c r="C27">
        <v>4</v>
      </c>
      <c r="D27" s="15">
        <v>4</v>
      </c>
      <c r="E27">
        <v>4</v>
      </c>
      <c r="F27">
        <v>4</v>
      </c>
      <c r="G27" s="15">
        <v>4</v>
      </c>
      <c r="H27">
        <v>2</v>
      </c>
      <c r="I27" s="15">
        <v>4</v>
      </c>
      <c r="J27">
        <v>4</v>
      </c>
      <c r="K27">
        <v>4</v>
      </c>
      <c r="L27">
        <v>4</v>
      </c>
      <c r="M27">
        <v>4</v>
      </c>
      <c r="N27">
        <v>4</v>
      </c>
      <c r="O27">
        <v>4</v>
      </c>
      <c r="P27" s="15">
        <v>3</v>
      </c>
      <c r="Q27">
        <v>3</v>
      </c>
      <c r="R27" s="15">
        <v>1</v>
      </c>
      <c r="S27" s="15">
        <v>1</v>
      </c>
      <c r="T27" s="15">
        <v>3</v>
      </c>
      <c r="U27">
        <v>4</v>
      </c>
      <c r="V27" s="15">
        <v>4</v>
      </c>
      <c r="W27">
        <f t="shared" si="0"/>
        <v>71</v>
      </c>
    </row>
    <row r="28" spans="1:23">
      <c r="A28" t="s">
        <v>18</v>
      </c>
      <c r="B28">
        <v>3</v>
      </c>
      <c r="C28">
        <v>4</v>
      </c>
      <c r="D28" s="15">
        <v>5</v>
      </c>
      <c r="E28">
        <v>4</v>
      </c>
      <c r="F28">
        <v>4</v>
      </c>
      <c r="G28" s="15">
        <v>5</v>
      </c>
      <c r="H28">
        <v>3</v>
      </c>
      <c r="I28" s="15">
        <v>5</v>
      </c>
      <c r="J28">
        <v>3</v>
      </c>
      <c r="K28">
        <v>2</v>
      </c>
      <c r="L28">
        <v>5</v>
      </c>
      <c r="M28">
        <v>3</v>
      </c>
      <c r="N28">
        <v>3</v>
      </c>
      <c r="O28">
        <v>3</v>
      </c>
      <c r="P28" s="15">
        <v>5</v>
      </c>
      <c r="Q28">
        <v>5</v>
      </c>
      <c r="R28" s="15">
        <v>4</v>
      </c>
      <c r="S28" s="15">
        <v>4</v>
      </c>
      <c r="T28" s="15">
        <v>4</v>
      </c>
      <c r="U28">
        <v>5</v>
      </c>
      <c r="V28" s="15">
        <v>4</v>
      </c>
      <c r="W28">
        <f t="shared" si="0"/>
        <v>83</v>
      </c>
    </row>
    <row r="29" spans="1:23">
      <c r="A29" t="s">
        <v>103</v>
      </c>
      <c r="B29">
        <v>4</v>
      </c>
      <c r="C29">
        <v>5</v>
      </c>
      <c r="D29" s="15">
        <v>4</v>
      </c>
      <c r="E29">
        <v>4</v>
      </c>
      <c r="F29">
        <v>3</v>
      </c>
      <c r="G29" s="15">
        <v>4</v>
      </c>
      <c r="H29">
        <v>3</v>
      </c>
      <c r="I29" s="15">
        <v>4</v>
      </c>
      <c r="J29">
        <v>4</v>
      </c>
      <c r="K29">
        <v>4</v>
      </c>
      <c r="L29">
        <v>4</v>
      </c>
      <c r="M29">
        <v>4</v>
      </c>
      <c r="N29">
        <v>3</v>
      </c>
      <c r="O29">
        <v>4</v>
      </c>
      <c r="P29" s="15">
        <v>4</v>
      </c>
      <c r="Q29">
        <v>3</v>
      </c>
      <c r="R29" s="15">
        <v>4</v>
      </c>
      <c r="S29" s="15">
        <v>4</v>
      </c>
      <c r="T29" s="15">
        <v>4</v>
      </c>
      <c r="U29">
        <v>5</v>
      </c>
      <c r="V29" s="15">
        <v>3</v>
      </c>
      <c r="W29">
        <f t="shared" si="0"/>
        <v>81</v>
      </c>
    </row>
    <row r="30" spans="1:23">
      <c r="A30" t="s">
        <v>52</v>
      </c>
      <c r="B30">
        <v>5</v>
      </c>
      <c r="C30">
        <v>5</v>
      </c>
      <c r="D30" s="15">
        <v>4</v>
      </c>
      <c r="E30">
        <v>4</v>
      </c>
      <c r="F30">
        <v>3</v>
      </c>
      <c r="G30" s="15">
        <v>3</v>
      </c>
      <c r="H30">
        <v>3</v>
      </c>
      <c r="I30" s="15">
        <v>4</v>
      </c>
      <c r="J30">
        <v>4</v>
      </c>
      <c r="K30">
        <v>5</v>
      </c>
      <c r="L30">
        <v>5</v>
      </c>
      <c r="M30">
        <v>4</v>
      </c>
      <c r="N30">
        <v>4</v>
      </c>
      <c r="O30">
        <v>5</v>
      </c>
      <c r="P30" s="15">
        <v>5</v>
      </c>
      <c r="Q30">
        <v>4</v>
      </c>
      <c r="R30" s="15">
        <v>3</v>
      </c>
      <c r="S30" s="15">
        <v>3</v>
      </c>
      <c r="T30" s="15">
        <v>3</v>
      </c>
      <c r="U30">
        <v>4</v>
      </c>
      <c r="V30" s="15">
        <v>3</v>
      </c>
      <c r="W30">
        <f t="shared" si="0"/>
        <v>83</v>
      </c>
    </row>
  </sheetData>
  <sortState ref="A2:W33">
    <sortCondition ref="A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workbookViewId="0">
      <selection activeCell="B1" sqref="B1:R29"/>
    </sheetView>
  </sheetViews>
  <sheetFormatPr baseColWidth="10" defaultRowHeight="15" x14ac:dyDescent="0"/>
  <sheetData>
    <row r="1" spans="1:18">
      <c r="A1" t="s">
        <v>76</v>
      </c>
      <c r="B1" s="7">
        <v>0</v>
      </c>
      <c r="C1" s="2">
        <v>0</v>
      </c>
      <c r="D1" s="2">
        <v>0</v>
      </c>
      <c r="E1" s="7">
        <v>1</v>
      </c>
      <c r="F1" s="7">
        <v>0</v>
      </c>
      <c r="G1" s="7">
        <v>1</v>
      </c>
      <c r="H1" s="7">
        <v>1</v>
      </c>
      <c r="I1" s="8">
        <v>1</v>
      </c>
      <c r="J1" s="7">
        <v>1</v>
      </c>
      <c r="K1" s="7">
        <v>1</v>
      </c>
      <c r="L1" s="8">
        <v>1</v>
      </c>
      <c r="M1" s="2">
        <v>2</v>
      </c>
      <c r="N1" s="7">
        <v>1</v>
      </c>
      <c r="O1" s="2">
        <v>2</v>
      </c>
      <c r="P1" s="7">
        <v>0</v>
      </c>
      <c r="Q1" s="2">
        <v>2</v>
      </c>
      <c r="R1" s="2">
        <f>1+0+0+0</f>
        <v>1</v>
      </c>
    </row>
    <row r="2" spans="1:18">
      <c r="A2" t="s">
        <v>180</v>
      </c>
      <c r="B2" s="7">
        <v>1</v>
      </c>
      <c r="C2" s="2">
        <v>0</v>
      </c>
      <c r="D2" s="2">
        <v>0</v>
      </c>
      <c r="E2" s="7">
        <v>0</v>
      </c>
      <c r="F2" s="7">
        <v>1</v>
      </c>
      <c r="G2" s="7">
        <v>1</v>
      </c>
      <c r="H2" s="7">
        <v>1</v>
      </c>
      <c r="I2" s="8">
        <v>1</v>
      </c>
      <c r="J2" s="7">
        <v>0</v>
      </c>
      <c r="K2" s="7">
        <v>0</v>
      </c>
      <c r="L2" s="8">
        <v>1</v>
      </c>
      <c r="M2" s="2">
        <v>1</v>
      </c>
      <c r="N2" s="7">
        <v>1</v>
      </c>
      <c r="O2" s="2">
        <v>1</v>
      </c>
      <c r="P2" s="7">
        <v>0</v>
      </c>
      <c r="Q2" s="2">
        <v>0</v>
      </c>
      <c r="R2" s="2">
        <f>1+0+0+0</f>
        <v>1</v>
      </c>
    </row>
    <row r="3" spans="1:18">
      <c r="A3" t="s">
        <v>139</v>
      </c>
      <c r="B3" s="7">
        <v>1</v>
      </c>
      <c r="C3" s="2">
        <v>1</v>
      </c>
      <c r="D3" s="2">
        <v>1</v>
      </c>
      <c r="E3" s="7">
        <v>1</v>
      </c>
      <c r="F3" s="7">
        <v>1</v>
      </c>
      <c r="G3" s="7">
        <v>1</v>
      </c>
      <c r="H3" s="7">
        <v>1</v>
      </c>
      <c r="I3" s="8">
        <v>1</v>
      </c>
      <c r="J3" s="7">
        <v>1</v>
      </c>
      <c r="K3" s="7">
        <v>0</v>
      </c>
      <c r="L3" s="8">
        <v>1</v>
      </c>
      <c r="M3" s="2">
        <v>1</v>
      </c>
      <c r="N3" s="7">
        <v>1</v>
      </c>
      <c r="O3" s="2">
        <v>1</v>
      </c>
      <c r="P3" s="7">
        <v>0</v>
      </c>
      <c r="Q3" s="2">
        <v>0</v>
      </c>
      <c r="R3" s="2">
        <f>1+1+1+1</f>
        <v>4</v>
      </c>
    </row>
    <row r="4" spans="1:18">
      <c r="A4" t="s">
        <v>41</v>
      </c>
      <c r="B4" s="7">
        <v>1</v>
      </c>
      <c r="C4" s="2">
        <v>0</v>
      </c>
      <c r="D4" s="2">
        <v>0</v>
      </c>
      <c r="E4" s="7">
        <v>0</v>
      </c>
      <c r="F4" s="7">
        <v>1</v>
      </c>
      <c r="G4" s="7">
        <v>1</v>
      </c>
      <c r="H4" s="7">
        <v>1</v>
      </c>
      <c r="I4" s="8">
        <v>1</v>
      </c>
      <c r="J4" s="7">
        <v>1</v>
      </c>
      <c r="K4" s="7">
        <v>0</v>
      </c>
      <c r="L4" s="8">
        <v>1</v>
      </c>
      <c r="M4" s="2">
        <v>1</v>
      </c>
      <c r="N4" s="7">
        <v>1</v>
      </c>
      <c r="O4" s="2">
        <v>1</v>
      </c>
      <c r="P4" s="7">
        <v>1</v>
      </c>
      <c r="Q4" s="2">
        <v>1</v>
      </c>
      <c r="R4" s="2">
        <f>1+1+1+1</f>
        <v>4</v>
      </c>
    </row>
    <row r="5" spans="1:18">
      <c r="A5" t="s">
        <v>259</v>
      </c>
      <c r="B5" s="7">
        <v>1</v>
      </c>
      <c r="C5" s="2">
        <v>1</v>
      </c>
      <c r="D5" s="2">
        <v>1</v>
      </c>
      <c r="E5" s="7">
        <v>1</v>
      </c>
      <c r="F5" s="7">
        <v>1</v>
      </c>
      <c r="G5" s="7">
        <v>1</v>
      </c>
      <c r="H5" s="7">
        <v>1</v>
      </c>
      <c r="I5" s="8">
        <v>1</v>
      </c>
      <c r="J5" s="7">
        <v>1</v>
      </c>
      <c r="K5" s="7">
        <v>1</v>
      </c>
      <c r="L5" s="8">
        <v>1</v>
      </c>
      <c r="M5" s="2">
        <v>1</v>
      </c>
      <c r="N5" s="7">
        <v>1</v>
      </c>
      <c r="O5" s="2">
        <v>2</v>
      </c>
      <c r="P5" s="7">
        <v>1</v>
      </c>
      <c r="Q5" s="2">
        <v>2</v>
      </c>
      <c r="R5" s="2">
        <f>3+3+2+3</f>
        <v>11</v>
      </c>
    </row>
    <row r="6" spans="1:18">
      <c r="A6" t="s">
        <v>203</v>
      </c>
      <c r="B6" s="7">
        <v>1</v>
      </c>
      <c r="C6" s="2">
        <v>1</v>
      </c>
      <c r="D6" s="2">
        <v>0</v>
      </c>
      <c r="E6" s="7">
        <v>0</v>
      </c>
      <c r="F6" s="7">
        <v>1</v>
      </c>
      <c r="G6" s="7">
        <v>1</v>
      </c>
      <c r="H6" s="7">
        <v>1</v>
      </c>
      <c r="I6" s="8">
        <v>1</v>
      </c>
      <c r="J6" s="7">
        <v>1</v>
      </c>
      <c r="K6" s="7">
        <v>1</v>
      </c>
      <c r="L6" s="8">
        <v>1</v>
      </c>
      <c r="M6" s="2">
        <v>2</v>
      </c>
      <c r="N6" s="7">
        <v>1</v>
      </c>
      <c r="O6" s="2">
        <v>1</v>
      </c>
      <c r="P6" s="7">
        <v>1</v>
      </c>
      <c r="Q6" s="2">
        <v>1</v>
      </c>
      <c r="R6" s="2">
        <f>1+2+1+1</f>
        <v>5</v>
      </c>
    </row>
    <row r="7" spans="1:18">
      <c r="A7" t="s">
        <v>280</v>
      </c>
      <c r="B7" s="7">
        <v>1</v>
      </c>
      <c r="C7" s="2">
        <v>1</v>
      </c>
      <c r="D7" s="2">
        <v>0</v>
      </c>
      <c r="E7" s="7">
        <v>0</v>
      </c>
      <c r="F7" s="7">
        <v>1</v>
      </c>
      <c r="G7" s="7">
        <v>1</v>
      </c>
      <c r="H7" s="7">
        <v>1</v>
      </c>
      <c r="I7" s="8">
        <v>1</v>
      </c>
      <c r="J7" s="7">
        <v>1</v>
      </c>
      <c r="K7" s="7">
        <v>1</v>
      </c>
      <c r="L7" s="8">
        <v>1</v>
      </c>
      <c r="M7" s="2">
        <v>1</v>
      </c>
      <c r="N7" s="7">
        <v>1</v>
      </c>
      <c r="O7" s="2">
        <v>1</v>
      </c>
      <c r="P7" s="7">
        <v>1</v>
      </c>
      <c r="Q7" s="2">
        <v>1</v>
      </c>
      <c r="R7" s="2">
        <f>0+0+0+0</f>
        <v>0</v>
      </c>
    </row>
    <row r="8" spans="1:18">
      <c r="A8" t="s">
        <v>246</v>
      </c>
      <c r="B8" s="7">
        <v>0</v>
      </c>
      <c r="C8" s="2">
        <v>0</v>
      </c>
      <c r="D8" s="2">
        <v>0</v>
      </c>
      <c r="E8" s="7">
        <v>0</v>
      </c>
      <c r="F8" s="7">
        <v>0</v>
      </c>
      <c r="G8" s="7">
        <v>1</v>
      </c>
      <c r="H8" s="7">
        <v>1</v>
      </c>
      <c r="I8" s="8">
        <v>1</v>
      </c>
      <c r="J8" s="7">
        <v>1</v>
      </c>
      <c r="K8" s="7">
        <v>0</v>
      </c>
      <c r="L8" s="8">
        <v>1</v>
      </c>
      <c r="M8" s="2">
        <v>1</v>
      </c>
      <c r="N8" s="7">
        <v>1</v>
      </c>
      <c r="O8" s="2">
        <v>1</v>
      </c>
      <c r="P8" s="7">
        <v>1</v>
      </c>
      <c r="Q8" s="2">
        <v>2</v>
      </c>
      <c r="R8" s="2">
        <f>0+2+0+0</f>
        <v>2</v>
      </c>
    </row>
    <row r="9" spans="1:18">
      <c r="A9" t="s">
        <v>159</v>
      </c>
      <c r="B9" s="7">
        <v>1</v>
      </c>
      <c r="C9" s="2">
        <v>1</v>
      </c>
      <c r="D9" s="2">
        <v>0</v>
      </c>
      <c r="E9" s="7">
        <v>1</v>
      </c>
      <c r="F9" s="7">
        <v>0</v>
      </c>
      <c r="G9" s="7">
        <v>1</v>
      </c>
      <c r="H9" s="7">
        <v>1</v>
      </c>
      <c r="I9" s="8">
        <v>1</v>
      </c>
      <c r="J9" s="7">
        <v>1</v>
      </c>
      <c r="K9" s="7">
        <v>1</v>
      </c>
      <c r="L9" s="8">
        <v>1</v>
      </c>
      <c r="M9" s="2">
        <v>1</v>
      </c>
      <c r="N9" s="7">
        <v>0</v>
      </c>
      <c r="O9" s="2">
        <v>1</v>
      </c>
      <c r="P9" s="7">
        <v>0</v>
      </c>
      <c r="Q9" s="2">
        <v>0</v>
      </c>
      <c r="R9" s="2">
        <f>1+2+1+1</f>
        <v>5</v>
      </c>
    </row>
    <row r="10" spans="1:18">
      <c r="A10" t="s">
        <v>64</v>
      </c>
      <c r="B10" s="7">
        <v>0</v>
      </c>
      <c r="C10" s="2">
        <v>0</v>
      </c>
      <c r="D10" s="2">
        <v>0</v>
      </c>
      <c r="E10" s="7">
        <v>1</v>
      </c>
      <c r="F10" s="7">
        <v>1</v>
      </c>
      <c r="G10" s="7">
        <v>1</v>
      </c>
      <c r="H10" s="7">
        <v>1</v>
      </c>
      <c r="I10" s="8">
        <v>1</v>
      </c>
      <c r="J10" s="7">
        <v>1</v>
      </c>
      <c r="K10" s="7">
        <v>1</v>
      </c>
      <c r="L10" s="8">
        <v>1</v>
      </c>
      <c r="M10" s="2">
        <v>2</v>
      </c>
      <c r="N10" s="7">
        <v>1</v>
      </c>
      <c r="O10" s="2">
        <v>1</v>
      </c>
      <c r="P10" s="7">
        <v>0</v>
      </c>
      <c r="Q10" s="2">
        <v>0</v>
      </c>
      <c r="R10" s="2">
        <f>2+2+2+2</f>
        <v>8</v>
      </c>
    </row>
    <row r="11" spans="1:18">
      <c r="A11" t="s">
        <v>215</v>
      </c>
      <c r="B11" s="7">
        <v>1</v>
      </c>
      <c r="C11" s="2">
        <v>1</v>
      </c>
      <c r="D11" s="2">
        <v>1</v>
      </c>
      <c r="E11" s="7">
        <v>1</v>
      </c>
      <c r="F11" s="7">
        <v>1</v>
      </c>
      <c r="G11" s="7">
        <v>1</v>
      </c>
      <c r="H11" s="7">
        <v>1</v>
      </c>
      <c r="I11" s="8">
        <v>1</v>
      </c>
      <c r="J11" s="7">
        <v>1</v>
      </c>
      <c r="K11" s="7">
        <v>1</v>
      </c>
      <c r="L11" s="8">
        <v>1</v>
      </c>
      <c r="M11" s="2">
        <v>1</v>
      </c>
      <c r="N11" s="7">
        <v>1</v>
      </c>
      <c r="O11" s="2">
        <v>2</v>
      </c>
      <c r="P11" s="7">
        <v>1</v>
      </c>
      <c r="Q11" s="2">
        <v>2</v>
      </c>
      <c r="R11" s="2">
        <f>2+3+3+3</f>
        <v>11</v>
      </c>
    </row>
    <row r="12" spans="1:18">
      <c r="A12" t="s">
        <v>235</v>
      </c>
      <c r="B12" s="7">
        <v>1</v>
      </c>
      <c r="C12" s="2">
        <v>0</v>
      </c>
      <c r="D12" s="2">
        <v>1</v>
      </c>
      <c r="E12" s="7">
        <v>1</v>
      </c>
      <c r="F12" s="7">
        <v>1</v>
      </c>
      <c r="G12" s="7">
        <v>1</v>
      </c>
      <c r="H12" s="7">
        <v>1</v>
      </c>
      <c r="I12" s="8">
        <v>1</v>
      </c>
      <c r="J12" s="7">
        <v>1</v>
      </c>
      <c r="K12" s="7">
        <v>0</v>
      </c>
      <c r="L12" s="8">
        <v>1</v>
      </c>
      <c r="M12" s="2">
        <v>1</v>
      </c>
      <c r="N12" s="7">
        <v>1</v>
      </c>
      <c r="O12" s="2">
        <v>1</v>
      </c>
      <c r="P12" s="7">
        <v>1</v>
      </c>
      <c r="Q12" s="2">
        <v>1</v>
      </c>
      <c r="R12" s="2">
        <f>0+0+0+0</f>
        <v>0</v>
      </c>
    </row>
    <row r="13" spans="1:18">
      <c r="A13" t="s">
        <v>270</v>
      </c>
      <c r="B13" s="7">
        <v>1</v>
      </c>
      <c r="C13" s="2">
        <v>0</v>
      </c>
      <c r="D13" s="2">
        <v>0</v>
      </c>
      <c r="E13" s="7">
        <v>1</v>
      </c>
      <c r="F13" s="7">
        <v>1</v>
      </c>
      <c r="G13" s="7">
        <v>1</v>
      </c>
      <c r="H13" s="7">
        <v>1</v>
      </c>
      <c r="I13" s="8">
        <v>1</v>
      </c>
      <c r="J13" s="7">
        <v>1</v>
      </c>
      <c r="K13" s="7">
        <v>1</v>
      </c>
      <c r="L13" s="8">
        <v>1</v>
      </c>
      <c r="M13" s="2">
        <v>1</v>
      </c>
      <c r="N13" s="7">
        <v>1</v>
      </c>
      <c r="O13" s="2">
        <v>1</v>
      </c>
      <c r="P13" s="7">
        <v>1</v>
      </c>
      <c r="Q13" s="2">
        <v>2</v>
      </c>
      <c r="R13" s="2">
        <f>2+3+2+3</f>
        <v>10</v>
      </c>
    </row>
    <row r="14" spans="1:18">
      <c r="A14" t="s">
        <v>225</v>
      </c>
      <c r="B14" s="7">
        <v>1</v>
      </c>
      <c r="C14" s="2">
        <v>1</v>
      </c>
      <c r="D14" s="2">
        <v>1</v>
      </c>
      <c r="E14" s="7">
        <v>1</v>
      </c>
      <c r="F14" s="7">
        <v>1</v>
      </c>
      <c r="G14" s="7">
        <v>1</v>
      </c>
      <c r="H14" s="7">
        <v>1</v>
      </c>
      <c r="I14" s="8">
        <v>1</v>
      </c>
      <c r="J14" s="7">
        <v>1</v>
      </c>
      <c r="K14" s="7">
        <v>1</v>
      </c>
      <c r="L14" s="8">
        <v>1</v>
      </c>
      <c r="M14" s="2">
        <v>1</v>
      </c>
      <c r="N14" s="7">
        <v>1</v>
      </c>
      <c r="O14" s="2">
        <v>2</v>
      </c>
      <c r="P14" s="7">
        <v>1</v>
      </c>
      <c r="Q14" s="2">
        <v>1</v>
      </c>
      <c r="R14" s="2">
        <f>2+2+1+1</f>
        <v>6</v>
      </c>
    </row>
    <row r="15" spans="1:18">
      <c r="A15" t="s">
        <v>313</v>
      </c>
      <c r="B15" s="7">
        <v>1</v>
      </c>
      <c r="C15" s="2">
        <v>0</v>
      </c>
      <c r="D15" s="2">
        <v>0</v>
      </c>
      <c r="E15" s="7">
        <v>1</v>
      </c>
      <c r="F15" s="7">
        <v>1</v>
      </c>
      <c r="G15" s="7">
        <v>1</v>
      </c>
      <c r="H15" s="7">
        <v>1</v>
      </c>
      <c r="I15" s="8">
        <v>1</v>
      </c>
      <c r="J15" s="7">
        <v>1</v>
      </c>
      <c r="K15" s="7">
        <v>1</v>
      </c>
      <c r="L15" s="8">
        <v>1</v>
      </c>
      <c r="M15" s="2">
        <v>1</v>
      </c>
      <c r="N15" s="7">
        <v>1</v>
      </c>
      <c r="O15" s="2">
        <v>2</v>
      </c>
      <c r="P15" s="7">
        <v>1</v>
      </c>
      <c r="Q15" s="2">
        <v>2</v>
      </c>
      <c r="R15" s="2">
        <f>2+3+2+2</f>
        <v>9</v>
      </c>
    </row>
    <row r="16" spans="1:18">
      <c r="A16" t="s">
        <v>149</v>
      </c>
      <c r="B16" s="7">
        <v>1</v>
      </c>
      <c r="C16" s="2">
        <v>1</v>
      </c>
      <c r="D16" s="2">
        <v>0</v>
      </c>
      <c r="E16" s="7">
        <v>1</v>
      </c>
      <c r="F16" s="7">
        <v>1</v>
      </c>
      <c r="G16" s="7">
        <v>1</v>
      </c>
      <c r="H16" s="7">
        <v>1</v>
      </c>
      <c r="I16" s="8">
        <v>1</v>
      </c>
      <c r="J16" s="7">
        <v>1</v>
      </c>
      <c r="K16" s="7">
        <v>1</v>
      </c>
      <c r="L16" s="8">
        <v>1</v>
      </c>
      <c r="M16" s="2">
        <v>1</v>
      </c>
      <c r="N16" s="7">
        <v>1</v>
      </c>
      <c r="O16" s="2">
        <v>1</v>
      </c>
      <c r="P16" s="7">
        <v>0</v>
      </c>
      <c r="Q16" s="2">
        <v>0</v>
      </c>
      <c r="R16" s="2">
        <f>2+1+1+1</f>
        <v>5</v>
      </c>
    </row>
    <row r="17" spans="1:18">
      <c r="A17" t="s">
        <v>115</v>
      </c>
      <c r="B17" s="7">
        <v>1</v>
      </c>
      <c r="C17" s="2">
        <v>0</v>
      </c>
      <c r="D17" s="2">
        <v>0</v>
      </c>
      <c r="E17" s="7">
        <v>1</v>
      </c>
      <c r="F17" s="7">
        <v>1</v>
      </c>
      <c r="G17" s="7">
        <v>1</v>
      </c>
      <c r="H17" s="7">
        <v>1</v>
      </c>
      <c r="I17" s="8">
        <v>1</v>
      </c>
      <c r="J17" s="7">
        <v>1</v>
      </c>
      <c r="K17" s="7">
        <v>0</v>
      </c>
      <c r="L17" s="8">
        <v>1</v>
      </c>
      <c r="M17" s="2">
        <v>1</v>
      </c>
      <c r="N17" s="7">
        <v>0</v>
      </c>
      <c r="O17" s="2">
        <v>1</v>
      </c>
      <c r="P17" s="7">
        <v>0</v>
      </c>
      <c r="Q17" s="2">
        <v>0</v>
      </c>
      <c r="R17" s="2">
        <f>0+0+0+0</f>
        <v>0</v>
      </c>
    </row>
    <row r="18" spans="1:18">
      <c r="A18" t="s">
        <v>89</v>
      </c>
      <c r="B18" s="7">
        <v>0</v>
      </c>
      <c r="C18" s="2">
        <v>1</v>
      </c>
      <c r="D18" s="2">
        <v>1</v>
      </c>
      <c r="E18" s="7">
        <v>0</v>
      </c>
      <c r="F18" s="7">
        <v>1</v>
      </c>
      <c r="G18" s="7">
        <v>1</v>
      </c>
      <c r="H18" s="7">
        <v>1</v>
      </c>
      <c r="I18" s="8">
        <v>1</v>
      </c>
      <c r="J18" s="7">
        <v>0</v>
      </c>
      <c r="K18" s="7">
        <v>0</v>
      </c>
      <c r="L18" s="8">
        <v>1</v>
      </c>
      <c r="M18" s="2">
        <v>2</v>
      </c>
      <c r="N18" s="7">
        <v>1</v>
      </c>
      <c r="O18" s="2">
        <v>0</v>
      </c>
      <c r="P18" s="7">
        <v>0</v>
      </c>
      <c r="Q18" s="2">
        <v>0</v>
      </c>
      <c r="R18" s="2">
        <f>1+0+0+0</f>
        <v>1</v>
      </c>
    </row>
    <row r="19" spans="1:18">
      <c r="A19" t="s">
        <v>301</v>
      </c>
      <c r="B19" s="7">
        <v>1</v>
      </c>
      <c r="C19" s="2">
        <v>0</v>
      </c>
      <c r="D19" s="2">
        <v>0</v>
      </c>
      <c r="E19" s="7">
        <v>1</v>
      </c>
      <c r="F19" s="7">
        <v>1</v>
      </c>
      <c r="G19" s="7">
        <v>1</v>
      </c>
      <c r="H19" s="7">
        <v>1</v>
      </c>
      <c r="I19" s="8">
        <v>1</v>
      </c>
      <c r="J19" s="7">
        <v>1</v>
      </c>
      <c r="K19" s="7">
        <v>1</v>
      </c>
      <c r="L19" s="8">
        <v>1</v>
      </c>
      <c r="M19" s="2">
        <v>1</v>
      </c>
      <c r="N19" s="7">
        <v>1</v>
      </c>
      <c r="O19" s="2">
        <v>2</v>
      </c>
      <c r="P19" s="7">
        <v>1</v>
      </c>
      <c r="Q19" s="2">
        <v>2</v>
      </c>
      <c r="R19" s="2">
        <f>2+3+2+3</f>
        <v>10</v>
      </c>
    </row>
    <row r="20" spans="1:18">
      <c r="A20" t="s">
        <v>322</v>
      </c>
      <c r="B20" s="7">
        <v>0</v>
      </c>
      <c r="C20" s="2">
        <v>1</v>
      </c>
      <c r="D20" s="2">
        <v>1</v>
      </c>
      <c r="E20" s="7">
        <v>0</v>
      </c>
      <c r="F20" s="7">
        <v>1</v>
      </c>
      <c r="G20" s="7">
        <v>1</v>
      </c>
      <c r="H20" s="7">
        <v>1</v>
      </c>
      <c r="I20" s="8">
        <v>1</v>
      </c>
      <c r="J20" s="7">
        <v>1</v>
      </c>
      <c r="K20" s="7">
        <v>0</v>
      </c>
      <c r="L20" s="8">
        <v>1</v>
      </c>
      <c r="M20" s="2">
        <v>1</v>
      </c>
      <c r="N20" s="7">
        <v>1</v>
      </c>
      <c r="O20" s="2">
        <v>1</v>
      </c>
      <c r="P20" s="7">
        <v>0</v>
      </c>
      <c r="Q20" s="2">
        <v>0</v>
      </c>
      <c r="R20" s="2">
        <f>0+0+0+0</f>
        <v>0</v>
      </c>
    </row>
    <row r="21" spans="1:18">
      <c r="A21" t="s">
        <v>127</v>
      </c>
      <c r="B21" s="7">
        <v>1</v>
      </c>
      <c r="C21" s="2">
        <v>0</v>
      </c>
      <c r="D21" s="2">
        <v>0</v>
      </c>
      <c r="E21" s="7">
        <v>1</v>
      </c>
      <c r="F21" s="7">
        <v>1</v>
      </c>
      <c r="G21" s="7">
        <v>1</v>
      </c>
      <c r="H21" s="7">
        <v>1</v>
      </c>
      <c r="I21" s="8">
        <v>1</v>
      </c>
      <c r="J21" s="7">
        <v>1</v>
      </c>
      <c r="K21" s="7">
        <v>1</v>
      </c>
      <c r="L21" s="8">
        <v>1</v>
      </c>
      <c r="M21" s="2">
        <v>1</v>
      </c>
      <c r="N21" s="7">
        <v>1</v>
      </c>
      <c r="O21" s="2">
        <v>1</v>
      </c>
      <c r="P21" s="7">
        <v>0</v>
      </c>
      <c r="Q21" s="2">
        <v>0</v>
      </c>
      <c r="R21" s="2">
        <f>1+2+1+1</f>
        <v>5</v>
      </c>
    </row>
    <row r="22" spans="1:18">
      <c r="A22" t="s">
        <v>30</v>
      </c>
      <c r="B22" s="7">
        <v>0</v>
      </c>
      <c r="C22" s="2">
        <v>0</v>
      </c>
      <c r="D22" s="2">
        <v>0</v>
      </c>
      <c r="E22" s="7">
        <v>0</v>
      </c>
      <c r="F22" s="7">
        <v>1</v>
      </c>
      <c r="G22" s="7">
        <v>1</v>
      </c>
      <c r="H22" s="7">
        <v>1</v>
      </c>
      <c r="I22" s="8">
        <v>1</v>
      </c>
      <c r="J22" s="7">
        <v>1</v>
      </c>
      <c r="K22" s="7">
        <v>1</v>
      </c>
      <c r="L22" s="8">
        <v>1</v>
      </c>
      <c r="M22" s="2">
        <v>2</v>
      </c>
      <c r="N22" s="7">
        <v>1</v>
      </c>
      <c r="O22" s="2">
        <v>1</v>
      </c>
      <c r="P22" s="7">
        <v>0</v>
      </c>
      <c r="Q22" s="2">
        <v>0</v>
      </c>
      <c r="R22" s="2">
        <v>0</v>
      </c>
    </row>
    <row r="23" spans="1:18">
      <c r="A23" t="s">
        <v>169</v>
      </c>
      <c r="B23" s="7">
        <v>1</v>
      </c>
      <c r="C23" s="2">
        <v>1</v>
      </c>
      <c r="D23" s="2">
        <v>1</v>
      </c>
      <c r="E23" s="7">
        <v>1</v>
      </c>
      <c r="F23" s="7">
        <v>1</v>
      </c>
      <c r="G23" s="7">
        <v>1</v>
      </c>
      <c r="H23" s="7">
        <v>1</v>
      </c>
      <c r="I23" s="8">
        <v>1</v>
      </c>
      <c r="J23" s="7">
        <v>1</v>
      </c>
      <c r="K23" s="7">
        <v>1</v>
      </c>
      <c r="L23" s="8">
        <v>1</v>
      </c>
      <c r="M23" s="2">
        <v>1</v>
      </c>
      <c r="N23" s="7">
        <v>1</v>
      </c>
      <c r="O23" s="2">
        <v>1</v>
      </c>
      <c r="P23" s="7">
        <v>1</v>
      </c>
      <c r="Q23" s="2">
        <v>1</v>
      </c>
      <c r="R23" s="2">
        <f>2+3+2+3</f>
        <v>10</v>
      </c>
    </row>
    <row r="24" spans="1:18">
      <c r="A24" t="s">
        <v>291</v>
      </c>
      <c r="B24" s="7">
        <v>1</v>
      </c>
      <c r="C24" s="2">
        <v>1</v>
      </c>
      <c r="D24" s="2">
        <v>1</v>
      </c>
      <c r="E24" s="7">
        <v>1</v>
      </c>
      <c r="F24" s="7">
        <v>1</v>
      </c>
      <c r="G24" s="7">
        <v>1</v>
      </c>
      <c r="H24" s="7">
        <v>1</v>
      </c>
      <c r="I24" s="8">
        <v>1</v>
      </c>
      <c r="J24" s="7">
        <v>1</v>
      </c>
      <c r="K24" s="7">
        <v>1</v>
      </c>
      <c r="L24" s="8">
        <v>1</v>
      </c>
      <c r="M24" s="2">
        <v>1</v>
      </c>
      <c r="N24" s="7">
        <v>1</v>
      </c>
      <c r="O24" s="2">
        <v>2</v>
      </c>
      <c r="P24" s="7">
        <v>1</v>
      </c>
      <c r="Q24" s="2">
        <v>2</v>
      </c>
      <c r="R24" s="2">
        <f>1+2+1+1</f>
        <v>5</v>
      </c>
    </row>
    <row r="25" spans="1:18">
      <c r="A25" t="s">
        <v>191</v>
      </c>
      <c r="B25" s="7">
        <v>1</v>
      </c>
      <c r="C25" s="2">
        <v>1</v>
      </c>
      <c r="D25" s="2">
        <v>0</v>
      </c>
      <c r="E25" s="7">
        <v>1</v>
      </c>
      <c r="F25" s="7">
        <v>1</v>
      </c>
      <c r="G25" s="7">
        <v>1</v>
      </c>
      <c r="H25" s="7">
        <v>1</v>
      </c>
      <c r="I25" s="8">
        <v>1</v>
      </c>
      <c r="J25" s="7">
        <v>1</v>
      </c>
      <c r="K25" s="7">
        <v>0</v>
      </c>
      <c r="L25" s="8">
        <v>1</v>
      </c>
      <c r="M25" s="2">
        <v>1</v>
      </c>
      <c r="N25" s="7">
        <v>1</v>
      </c>
      <c r="O25" s="2">
        <v>1</v>
      </c>
      <c r="P25" s="7">
        <v>0</v>
      </c>
      <c r="Q25" s="2">
        <v>0</v>
      </c>
      <c r="R25" s="2">
        <f>0+0+0+0</f>
        <v>0</v>
      </c>
    </row>
    <row r="26" spans="1:18">
      <c r="A26" t="s">
        <v>0</v>
      </c>
      <c r="B26" s="7">
        <v>0</v>
      </c>
      <c r="C26" s="2">
        <v>0</v>
      </c>
      <c r="D26" s="2">
        <v>0</v>
      </c>
      <c r="E26" s="7">
        <v>1</v>
      </c>
      <c r="F26" s="7">
        <v>1</v>
      </c>
      <c r="G26" s="7">
        <v>1</v>
      </c>
      <c r="H26" s="7">
        <v>1</v>
      </c>
      <c r="I26" s="8">
        <v>1</v>
      </c>
      <c r="J26" s="7">
        <v>1</v>
      </c>
      <c r="K26" s="7">
        <v>1</v>
      </c>
      <c r="L26" s="8">
        <v>1</v>
      </c>
      <c r="M26" s="2">
        <v>1</v>
      </c>
      <c r="N26" s="7">
        <v>0</v>
      </c>
      <c r="O26" s="2">
        <v>0</v>
      </c>
      <c r="P26" s="7">
        <v>1</v>
      </c>
      <c r="Q26" s="2">
        <v>2</v>
      </c>
      <c r="R26" s="2">
        <f>1+1+1+1</f>
        <v>4</v>
      </c>
    </row>
    <row r="27" spans="1:18">
      <c r="A27" t="s">
        <v>18</v>
      </c>
      <c r="B27" s="7">
        <v>0</v>
      </c>
      <c r="C27" s="2">
        <v>1</v>
      </c>
      <c r="D27" s="2">
        <v>1</v>
      </c>
      <c r="E27" s="7">
        <v>1</v>
      </c>
      <c r="F27" s="7">
        <v>1</v>
      </c>
      <c r="G27" s="7">
        <v>1</v>
      </c>
      <c r="H27" s="7">
        <v>1</v>
      </c>
      <c r="I27" s="8">
        <v>1</v>
      </c>
      <c r="J27" s="7">
        <v>1</v>
      </c>
      <c r="K27" s="7">
        <v>1</v>
      </c>
      <c r="L27" s="8">
        <v>1</v>
      </c>
      <c r="M27" s="2">
        <v>1</v>
      </c>
      <c r="N27" s="7">
        <v>0</v>
      </c>
      <c r="O27" s="2">
        <v>0</v>
      </c>
      <c r="P27" s="7">
        <v>0</v>
      </c>
      <c r="Q27" s="2">
        <v>0</v>
      </c>
      <c r="R27" s="2">
        <f>2+3+2+2</f>
        <v>9</v>
      </c>
    </row>
    <row r="28" spans="1:18">
      <c r="A28" t="s">
        <v>103</v>
      </c>
      <c r="B28" s="7">
        <v>1</v>
      </c>
      <c r="C28" s="2">
        <v>1</v>
      </c>
      <c r="D28" s="2">
        <v>1</v>
      </c>
      <c r="E28" s="7">
        <v>0</v>
      </c>
      <c r="F28" s="7">
        <v>1</v>
      </c>
      <c r="G28" s="7">
        <v>1</v>
      </c>
      <c r="H28" s="7">
        <v>1</v>
      </c>
      <c r="I28" s="8">
        <v>1</v>
      </c>
      <c r="J28" s="7">
        <v>1</v>
      </c>
      <c r="K28" s="7">
        <v>1</v>
      </c>
      <c r="L28" s="7">
        <v>0</v>
      </c>
      <c r="M28" s="2">
        <v>1</v>
      </c>
      <c r="N28" s="7">
        <v>0</v>
      </c>
      <c r="O28" s="2">
        <v>1</v>
      </c>
      <c r="P28" s="7">
        <v>0</v>
      </c>
      <c r="Q28" s="2">
        <v>0</v>
      </c>
      <c r="R28" s="2">
        <f>0+0+0+0</f>
        <v>0</v>
      </c>
    </row>
    <row r="29" spans="1:18">
      <c r="A29" t="s">
        <v>52</v>
      </c>
      <c r="B29" s="7">
        <v>1</v>
      </c>
      <c r="C29" s="2">
        <v>1</v>
      </c>
      <c r="D29" s="2">
        <v>1</v>
      </c>
      <c r="E29" s="7">
        <v>0</v>
      </c>
      <c r="F29" s="7">
        <v>1</v>
      </c>
      <c r="G29" s="7">
        <v>1</v>
      </c>
      <c r="H29" s="7">
        <v>1</v>
      </c>
      <c r="I29" s="8">
        <v>1</v>
      </c>
      <c r="J29" s="7">
        <v>1</v>
      </c>
      <c r="K29" s="7">
        <v>1</v>
      </c>
      <c r="L29" s="8">
        <v>1</v>
      </c>
      <c r="M29" s="2">
        <v>1</v>
      </c>
      <c r="N29" s="7">
        <v>1</v>
      </c>
      <c r="O29" s="2">
        <v>1</v>
      </c>
      <c r="P29" s="7">
        <v>1</v>
      </c>
      <c r="Q29" s="2">
        <v>2</v>
      </c>
      <c r="R29" s="2">
        <f>1+1+1+1</f>
        <v>4</v>
      </c>
    </row>
  </sheetData>
  <sortState ref="A1:Q29">
    <sortCondition ref="A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abSelected="1" workbookViewId="0">
      <selection activeCell="C32" sqref="C32"/>
    </sheetView>
  </sheetViews>
  <sheetFormatPr baseColWidth="10" defaultRowHeight="15" x14ac:dyDescent="0"/>
  <cols>
    <col min="2" max="2" width="23.6640625" bestFit="1" customWidth="1"/>
  </cols>
  <sheetData>
    <row r="1" spans="1:7">
      <c r="A1" s="20" t="s">
        <v>452</v>
      </c>
      <c r="B1" s="20"/>
      <c r="C1" s="20" t="s">
        <v>448</v>
      </c>
      <c r="D1" s="20" t="s">
        <v>447</v>
      </c>
      <c r="E1" s="20" t="s">
        <v>449</v>
      </c>
      <c r="F1" s="20" t="s">
        <v>450</v>
      </c>
      <c r="G1" s="20" t="s">
        <v>451</v>
      </c>
    </row>
    <row r="2" spans="1:7" ht="18">
      <c r="A2" s="9" t="s">
        <v>76</v>
      </c>
      <c r="B2" s="10" t="s">
        <v>372</v>
      </c>
      <c r="C2">
        <v>12</v>
      </c>
      <c r="D2">
        <v>14</v>
      </c>
      <c r="E2" s="2">
        <v>2</v>
      </c>
      <c r="F2" s="2">
        <v>2</v>
      </c>
      <c r="G2" s="2">
        <v>2</v>
      </c>
    </row>
    <row r="3" spans="1:7" ht="18">
      <c r="A3" s="11" t="s">
        <v>180</v>
      </c>
      <c r="B3" s="10" t="s">
        <v>455</v>
      </c>
      <c r="C3">
        <v>6</v>
      </c>
      <c r="D3">
        <v>7</v>
      </c>
      <c r="E3" s="2">
        <v>1</v>
      </c>
      <c r="F3" s="2">
        <v>1</v>
      </c>
      <c r="G3" s="2">
        <v>0</v>
      </c>
    </row>
    <row r="4" spans="1:7" ht="18">
      <c r="A4" s="11" t="s">
        <v>373</v>
      </c>
      <c r="B4" s="10" t="s">
        <v>454</v>
      </c>
    </row>
    <row r="5" spans="1:7" ht="18">
      <c r="A5" s="11" t="s">
        <v>139</v>
      </c>
      <c r="B5" s="10" t="s">
        <v>456</v>
      </c>
      <c r="C5">
        <v>9</v>
      </c>
      <c r="D5">
        <v>6</v>
      </c>
      <c r="E5" s="2">
        <v>1</v>
      </c>
      <c r="F5" s="2">
        <v>1</v>
      </c>
      <c r="G5" s="2">
        <v>0</v>
      </c>
    </row>
    <row r="6" spans="1:7" ht="18">
      <c r="A6" s="9" t="s">
        <v>41</v>
      </c>
      <c r="B6" s="12" t="s">
        <v>374</v>
      </c>
      <c r="C6">
        <v>11</v>
      </c>
      <c r="D6">
        <v>13</v>
      </c>
      <c r="E6" s="2">
        <v>1</v>
      </c>
      <c r="F6" s="2">
        <v>1</v>
      </c>
      <c r="G6" s="2">
        <v>1</v>
      </c>
    </row>
    <row r="7" spans="1:7" ht="18">
      <c r="A7" s="9" t="s">
        <v>259</v>
      </c>
      <c r="B7" s="12" t="s">
        <v>375</v>
      </c>
      <c r="C7">
        <v>0</v>
      </c>
      <c r="D7">
        <v>14</v>
      </c>
      <c r="E7" s="2">
        <v>1</v>
      </c>
      <c r="F7" s="2">
        <v>2</v>
      </c>
      <c r="G7" s="2">
        <v>2</v>
      </c>
    </row>
    <row r="8" spans="1:7" ht="18">
      <c r="A8" s="9" t="s">
        <v>203</v>
      </c>
      <c r="B8" s="12" t="s">
        <v>376</v>
      </c>
      <c r="C8">
        <v>14</v>
      </c>
      <c r="D8">
        <v>13</v>
      </c>
      <c r="E8" s="2">
        <v>2</v>
      </c>
      <c r="F8" s="2">
        <v>1</v>
      </c>
      <c r="G8" s="2">
        <v>1</v>
      </c>
    </row>
    <row r="9" spans="1:7" ht="18">
      <c r="A9" s="9" t="s">
        <v>280</v>
      </c>
      <c r="B9" s="12" t="s">
        <v>377</v>
      </c>
      <c r="C9">
        <v>9</v>
      </c>
      <c r="D9">
        <v>7</v>
      </c>
      <c r="E9" s="2">
        <v>1</v>
      </c>
      <c r="F9" s="2">
        <v>1</v>
      </c>
      <c r="G9" s="2">
        <v>1</v>
      </c>
    </row>
    <row r="10" spans="1:7" ht="18">
      <c r="A10" s="9" t="s">
        <v>246</v>
      </c>
      <c r="B10" s="12" t="s">
        <v>453</v>
      </c>
      <c r="C10">
        <v>6</v>
      </c>
      <c r="D10">
        <v>7</v>
      </c>
      <c r="E10" s="2">
        <v>1</v>
      </c>
      <c r="F10" s="2">
        <v>1</v>
      </c>
      <c r="G10" s="2">
        <v>2</v>
      </c>
    </row>
    <row r="11" spans="1:7" ht="18">
      <c r="A11" s="9" t="s">
        <v>159</v>
      </c>
      <c r="B11" s="12" t="s">
        <v>378</v>
      </c>
      <c r="C11">
        <v>0</v>
      </c>
      <c r="D11">
        <v>7</v>
      </c>
      <c r="E11" s="1">
        <v>1</v>
      </c>
      <c r="F11" s="1">
        <v>1</v>
      </c>
      <c r="G11" s="1">
        <v>0</v>
      </c>
    </row>
    <row r="12" spans="1:7" ht="18">
      <c r="A12" s="9" t="s">
        <v>64</v>
      </c>
      <c r="B12" s="12" t="s">
        <v>379</v>
      </c>
      <c r="C12">
        <v>9</v>
      </c>
      <c r="D12">
        <v>12</v>
      </c>
      <c r="E12" s="2">
        <v>2</v>
      </c>
      <c r="F12" s="2">
        <v>1</v>
      </c>
      <c r="G12" s="2">
        <v>0</v>
      </c>
    </row>
    <row r="13" spans="1:7" ht="18">
      <c r="A13" s="9" t="s">
        <v>215</v>
      </c>
      <c r="B13" s="12" t="s">
        <v>380</v>
      </c>
      <c r="C13">
        <v>9</v>
      </c>
      <c r="D13">
        <v>13</v>
      </c>
      <c r="E13" s="2">
        <v>1</v>
      </c>
      <c r="F13" s="2">
        <v>2</v>
      </c>
      <c r="G13" s="2">
        <v>2</v>
      </c>
    </row>
    <row r="14" spans="1:7" ht="18">
      <c r="A14" s="9" t="s">
        <v>235</v>
      </c>
      <c r="B14" s="12" t="s">
        <v>381</v>
      </c>
      <c r="C14">
        <v>0</v>
      </c>
      <c r="D14">
        <v>11</v>
      </c>
      <c r="E14" s="2">
        <v>1</v>
      </c>
      <c r="F14" s="2">
        <v>1</v>
      </c>
      <c r="G14" s="2">
        <v>1</v>
      </c>
    </row>
    <row r="15" spans="1:7" ht="18">
      <c r="A15" s="9" t="s">
        <v>270</v>
      </c>
      <c r="B15" s="12" t="s">
        <v>382</v>
      </c>
      <c r="C15">
        <v>9</v>
      </c>
      <c r="D15">
        <v>11</v>
      </c>
      <c r="E15" s="2">
        <v>1</v>
      </c>
      <c r="F15" s="2">
        <v>1</v>
      </c>
      <c r="G15" s="2">
        <v>2</v>
      </c>
    </row>
    <row r="16" spans="1:7" ht="18">
      <c r="A16" s="9" t="s">
        <v>225</v>
      </c>
      <c r="B16" s="12" t="s">
        <v>383</v>
      </c>
      <c r="C16">
        <v>11</v>
      </c>
      <c r="D16">
        <v>12</v>
      </c>
      <c r="E16" s="2">
        <v>1</v>
      </c>
      <c r="F16" s="2">
        <v>2</v>
      </c>
      <c r="G16" s="2">
        <v>1</v>
      </c>
    </row>
    <row r="17" spans="1:7" ht="18">
      <c r="A17" s="9" t="s">
        <v>313</v>
      </c>
      <c r="B17" s="12" t="s">
        <v>384</v>
      </c>
      <c r="C17">
        <v>13</v>
      </c>
      <c r="D17">
        <v>6</v>
      </c>
      <c r="E17" s="2">
        <v>1</v>
      </c>
      <c r="F17" s="2">
        <v>2</v>
      </c>
      <c r="G17" s="2">
        <v>2</v>
      </c>
    </row>
    <row r="18" spans="1:7" ht="18">
      <c r="A18" s="9" t="s">
        <v>149</v>
      </c>
      <c r="B18" s="12" t="s">
        <v>385</v>
      </c>
      <c r="C18">
        <v>3</v>
      </c>
      <c r="D18">
        <v>9</v>
      </c>
      <c r="E18" s="2">
        <v>1</v>
      </c>
      <c r="F18" s="2">
        <v>1</v>
      </c>
      <c r="G18" s="2">
        <v>0</v>
      </c>
    </row>
    <row r="19" spans="1:7" ht="18">
      <c r="A19" s="9" t="s">
        <v>115</v>
      </c>
      <c r="B19" s="12" t="s">
        <v>386</v>
      </c>
      <c r="C19">
        <v>9</v>
      </c>
      <c r="D19">
        <v>14</v>
      </c>
      <c r="E19" s="2">
        <v>1</v>
      </c>
      <c r="F19" s="2">
        <v>1</v>
      </c>
      <c r="G19" s="2">
        <v>0</v>
      </c>
    </row>
    <row r="20" spans="1:7" ht="18">
      <c r="A20" s="11" t="s">
        <v>89</v>
      </c>
      <c r="B20" s="12" t="s">
        <v>394</v>
      </c>
      <c r="C20">
        <v>8</v>
      </c>
      <c r="D20">
        <v>10</v>
      </c>
      <c r="E20" s="2">
        <v>2</v>
      </c>
      <c r="F20" s="2">
        <v>0</v>
      </c>
      <c r="G20" s="2">
        <v>0</v>
      </c>
    </row>
    <row r="21" spans="1:7" ht="18">
      <c r="A21" s="11" t="s">
        <v>301</v>
      </c>
      <c r="B21" s="12" t="s">
        <v>395</v>
      </c>
      <c r="C21">
        <v>13</v>
      </c>
      <c r="D21">
        <v>15</v>
      </c>
      <c r="E21" s="2">
        <v>1</v>
      </c>
      <c r="F21" s="2">
        <v>2</v>
      </c>
      <c r="G21" s="2">
        <v>2</v>
      </c>
    </row>
    <row r="22" spans="1:7" ht="18">
      <c r="A22" s="11" t="s">
        <v>322</v>
      </c>
      <c r="B22" s="12" t="s">
        <v>396</v>
      </c>
      <c r="D22">
        <v>6</v>
      </c>
      <c r="E22" s="2">
        <v>1</v>
      </c>
      <c r="F22" s="2">
        <v>1</v>
      </c>
      <c r="G22" s="2">
        <v>0</v>
      </c>
    </row>
    <row r="23" spans="1:7" ht="18">
      <c r="A23" s="11" t="s">
        <v>387</v>
      </c>
      <c r="B23" s="12" t="s">
        <v>397</v>
      </c>
      <c r="C23">
        <v>0</v>
      </c>
      <c r="D23">
        <v>9</v>
      </c>
    </row>
    <row r="24" spans="1:7" ht="18">
      <c r="A24" s="11" t="s">
        <v>388</v>
      </c>
      <c r="B24" s="12" t="s">
        <v>454</v>
      </c>
    </row>
    <row r="25" spans="1:7" ht="18">
      <c r="A25" s="11" t="s">
        <v>127</v>
      </c>
      <c r="B25" s="12" t="s">
        <v>398</v>
      </c>
      <c r="C25">
        <v>4</v>
      </c>
      <c r="D25">
        <v>10</v>
      </c>
      <c r="E25" s="2">
        <v>1</v>
      </c>
      <c r="F25" s="2">
        <v>1</v>
      </c>
      <c r="G25" s="2">
        <v>0</v>
      </c>
    </row>
    <row r="26" spans="1:7" ht="18">
      <c r="A26" s="11" t="s">
        <v>30</v>
      </c>
      <c r="B26" s="12" t="s">
        <v>399</v>
      </c>
      <c r="C26">
        <v>14</v>
      </c>
      <c r="D26">
        <v>6</v>
      </c>
      <c r="E26" s="2">
        <v>2</v>
      </c>
      <c r="F26" s="2">
        <v>1</v>
      </c>
      <c r="G26" s="2">
        <v>0</v>
      </c>
    </row>
    <row r="27" spans="1:7" ht="18">
      <c r="A27" s="11" t="s">
        <v>169</v>
      </c>
      <c r="B27" s="12" t="s">
        <v>457</v>
      </c>
      <c r="C27">
        <v>0</v>
      </c>
      <c r="D27">
        <v>9</v>
      </c>
      <c r="E27" s="2">
        <v>1</v>
      </c>
      <c r="F27" s="2">
        <v>1</v>
      </c>
      <c r="G27" s="2">
        <v>1</v>
      </c>
    </row>
    <row r="28" spans="1:7" ht="18">
      <c r="A28" s="11" t="s">
        <v>291</v>
      </c>
      <c r="B28" s="12" t="s">
        <v>458</v>
      </c>
      <c r="C28">
        <v>0</v>
      </c>
      <c r="D28">
        <v>13</v>
      </c>
      <c r="E28" s="2">
        <v>1</v>
      </c>
      <c r="F28" s="2">
        <v>2</v>
      </c>
      <c r="G28" s="2">
        <v>2</v>
      </c>
    </row>
    <row r="29" spans="1:7" ht="18">
      <c r="A29" s="11" t="s">
        <v>191</v>
      </c>
      <c r="B29" s="12" t="s">
        <v>402</v>
      </c>
      <c r="C29">
        <v>4</v>
      </c>
      <c r="D29">
        <v>6</v>
      </c>
      <c r="E29" s="2">
        <v>1</v>
      </c>
      <c r="F29" s="2">
        <v>1</v>
      </c>
      <c r="G29" s="2">
        <v>0</v>
      </c>
    </row>
    <row r="30" spans="1:7" ht="18">
      <c r="A30" s="11" t="s">
        <v>0</v>
      </c>
      <c r="B30" s="12" t="s">
        <v>403</v>
      </c>
      <c r="C30">
        <v>3</v>
      </c>
      <c r="D30">
        <v>9</v>
      </c>
      <c r="E30" s="2">
        <v>1</v>
      </c>
      <c r="F30" s="2">
        <v>0</v>
      </c>
      <c r="G30" s="2">
        <v>2</v>
      </c>
    </row>
    <row r="31" spans="1:7" ht="18">
      <c r="A31" s="11" t="s">
        <v>18</v>
      </c>
      <c r="B31" s="12" t="s">
        <v>459</v>
      </c>
      <c r="C31">
        <v>0</v>
      </c>
      <c r="D31">
        <v>11</v>
      </c>
      <c r="E31" s="2">
        <v>1</v>
      </c>
      <c r="F31" s="2">
        <v>0</v>
      </c>
      <c r="G31" s="2">
        <v>0</v>
      </c>
    </row>
    <row r="32" spans="1:7" ht="18">
      <c r="A32" s="11" t="s">
        <v>103</v>
      </c>
      <c r="B32" s="12" t="s">
        <v>460</v>
      </c>
      <c r="D32">
        <v>11</v>
      </c>
      <c r="E32" s="2">
        <v>1</v>
      </c>
      <c r="F32" s="2">
        <v>1</v>
      </c>
      <c r="G32" s="2">
        <v>0</v>
      </c>
    </row>
    <row r="33" spans="1:7" ht="18">
      <c r="A33" s="11" t="s">
        <v>52</v>
      </c>
      <c r="B33" s="12" t="s">
        <v>409</v>
      </c>
      <c r="C33">
        <v>10</v>
      </c>
      <c r="D33">
        <v>8</v>
      </c>
      <c r="E33" s="2">
        <v>1</v>
      </c>
      <c r="F33" s="2">
        <v>1</v>
      </c>
      <c r="G33" s="2">
        <v>2</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Sheet1</vt:lpstr>
      <vt:lpstr>total dataset</vt:lpstr>
      <vt:lpstr>Sheet3</vt:lpstr>
      <vt:lpstr>EQUITYCHALLENGE</vt:lpstr>
      <vt:lpstr>Sheet5</vt:lpstr>
      <vt:lpstr>mtebi pre</vt:lpstr>
      <vt:lpstr>Sheet2</vt:lpstr>
      <vt:lpstr>misconception</vt:lpstr>
    </vt:vector>
  </TitlesOfParts>
  <Company>TexasA&amp;M-KATE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Tugba Oner</dc:creator>
  <cp:lastModifiedBy>Salvatore E. Indiogine</cp:lastModifiedBy>
  <dcterms:created xsi:type="dcterms:W3CDTF">2014-10-15T22:35:44Z</dcterms:created>
  <dcterms:modified xsi:type="dcterms:W3CDTF">2014-10-25T22:33:19Z</dcterms:modified>
</cp:coreProperties>
</file>