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300" yWindow="0" windowWidth="25600" windowHeight="17260" tabRatio="500" activeTab="3"/>
  </bookViews>
  <sheets>
    <sheet name="KATE-pre" sheetId="1" r:id="rId1"/>
    <sheet name="DinnerProblem" sheetId="2" r:id="rId2"/>
    <sheet name="FoodDriveProblem" sheetId="3" r:id="rId3"/>
    <sheet name="KATE-post" sheetId="4" r:id="rId4"/>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E30" i="4" l="1"/>
  <c r="E29" i="4"/>
  <c r="E28" i="4"/>
  <c r="E23" i="4"/>
  <c r="E27" i="4"/>
  <c r="E26" i="4"/>
  <c r="E25" i="4"/>
  <c r="E24" i="4"/>
  <c r="E22" i="4"/>
  <c r="E21" i="4"/>
  <c r="E20" i="4"/>
  <c r="E16" i="4"/>
  <c r="E14" i="4"/>
  <c r="E11" i="4"/>
  <c r="E10" i="4"/>
  <c r="E7" i="4"/>
  <c r="E19" i="4"/>
  <c r="E18" i="4"/>
  <c r="E17" i="4"/>
  <c r="E15" i="4"/>
  <c r="E13" i="4"/>
  <c r="E12" i="4"/>
  <c r="E9" i="4"/>
  <c r="E8" i="4"/>
  <c r="E6" i="4"/>
  <c r="E5" i="4"/>
  <c r="E3" i="4"/>
  <c r="E2" i="4"/>
  <c r="I4" i="3"/>
  <c r="I5" i="3"/>
  <c r="I6" i="3"/>
  <c r="I7" i="3"/>
  <c r="I8" i="3"/>
  <c r="I9" i="3"/>
  <c r="I10" i="3"/>
  <c r="I11" i="3"/>
  <c r="I12" i="3"/>
  <c r="I13" i="3"/>
  <c r="I14" i="3"/>
  <c r="I15" i="3"/>
  <c r="I16" i="3"/>
  <c r="I17" i="3"/>
  <c r="I18" i="3"/>
  <c r="I19" i="3"/>
  <c r="I3" i="3"/>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<sst xmlns="http://schemas.openxmlformats.org/spreadsheetml/2006/main" count="838" uniqueCount="479">
  <si>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</si>
  <si>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</si>
  <si>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</si>
  <si>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</si>
  <si>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</si>
  <si>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</si>
  <si>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</si>
  <si>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</si>
  <si>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</si>
  <si>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</si>
  <si>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</si>
  <si>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</si>
  <si>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</si>
  <si>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</si>
  <si>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</si>
  <si>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</si>
  <si>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</si>
  <si>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</si>
  <si>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</si>
  <si>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</si>
  <si>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</si>
  <si>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</si>
  <si>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</si>
  <si>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</si>
  <si>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</si>
  <si>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</si>
  <si>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</si>
  <si>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</si>
  <si>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</si>
  <si>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</si>
  <si>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</si>
  <si>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</si>
  <si>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</si>
  <si>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</si>
  <si>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</si>
  <si>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</si>
  <si>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</si>
  <si>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</si>
  <si>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</si>
  <si>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</si>
  <si>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</si>
  <si>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</si>
  <si>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</si>
  <si>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</si>
  <si>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</si>
  <si>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</si>
  <si>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</si>
  <si>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</si>
  <si>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</si>
  <si>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</si>
  <si>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</si>
  <si>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</si>
  <si>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</si>
  <si>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</si>
  <si>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</si>
  <si>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</si>
  <si>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</si>
  <si>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</si>
  <si>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</si>
  <si>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</si>
  <si>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</si>
  <si>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</si>
  <si>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</si>
  <si>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</si>
  <si>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</si>
  <si>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</si>
  <si>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</si>
  <si>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</si>
  <si>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</si>
  <si>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</si>
  <si>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</si>
  <si>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</si>
  <si>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</si>
  <si>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</si>
  <si>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</si>
  <si>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</si>
  <si>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</si>
  <si>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</si>
  <si>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</si>
  <si>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</si>
  <si>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</si>
  <si>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</si>
  <si>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</si>
  <si>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</si>
  <si>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</si>
  <si>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</si>
  <si>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</si>
  <si>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</si>
  <si>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</si>
  <si>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</si>
  <si>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</si>
  <si>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</si>
  <si>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</si>
  <si>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</si>
  <si>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</si>
  <si>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</si>
  <si>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</si>
  <si>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</si>
  <si>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</si>
  <si>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</si>
  <si>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</si>
  <si>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</si>
  <si>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</si>
  <si>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</si>
  <si>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</si>
  <si>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</si>
  <si>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</si>
  <si>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</si>
  <si>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</si>
  <si>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</si>
  <si>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</si>
  <si>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</si>
  <si>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</si>
  <si>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</si>
  <si>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</si>
  <si>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</si>
  <si>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</si>
  <si>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</si>
  <si>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</si>
  <si>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</si>
  <si>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</si>
  <si>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</si>
  <si>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</si>
  <si>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</si>
  <si>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</si>
  <si>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</si>
  <si>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</si>
  <si>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</si>
  <si>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</si>
  <si>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</si>
  <si>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</si>
  <si>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</si>
  <si>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</si>
  <si>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</si>
  <si>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</si>
  <si>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</si>
  <si>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</si>
  <si>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</si>
  <si>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</si>
  <si>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</si>
  <si>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</si>
  <si>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</si>
  <si>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</si>
  <si>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</si>
  <si>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</si>
  <si>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</si>
  <si>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</si>
  <si>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</si>
  <si>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</si>
  <si>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</si>
  <si>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</si>
  <si>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</si>
  <si>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</si>
  <si>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</si>
  <si>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</si>
  <si>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</si>
  <si>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</si>
  <si>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</si>
  <si>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</si>
  <si>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</si>
  <si>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</si>
  <si>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</si>
  <si>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</si>
  <si>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</si>
  <si>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</si>
  <si>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</si>
  <si>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</si>
  <si>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</si>
  <si>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</si>
  <si>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</si>
  <si>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</si>
  <si>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</si>
  <si>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</si>
  <si>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</si>
  <si>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</si>
  <si>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</si>
  <si>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</si>
  <si>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</si>
  <si>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</si>
  <si>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</si>
  <si>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</si>
  <si>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</si>
  <si>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</si>
  <si>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</si>
  <si>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</si>
  <si>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</si>
  <si>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</si>
  <si>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</si>
  <si>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</si>
  <si>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</si>
  <si>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</si>
  <si>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</si>
  <si>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</si>
  <si>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</si>
  <si>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</si>
  <si>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</si>
  <si>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</si>
  <si>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</si>
  <si>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</si>
  <si>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</si>
  <si>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</si>
  <si>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</si>
  <si>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</si>
  <si>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</si>
  <si>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</si>
  <si>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</si>
  <si>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</si>
  <si>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</si>
  <si>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</si>
  <si>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</si>
  <si>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</si>
  <si>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</si>
  <si>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</si>
  <si>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</si>
  <si>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</si>
  <si>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</si>
  <si>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</si>
  <si>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</si>
  <si>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</si>
  <si>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</si>
  <si>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</si>
  <si>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</si>
  <si>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</si>
  <si>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</si>
  <si>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</si>
  <si>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</si>
  <si>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</si>
  <si>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</si>
  <si>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</si>
  <si>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</si>
  <si>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</si>
  <si>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</si>
  <si>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</si>
  <si>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</si>
  <si>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</si>
  <si>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</si>
  <si>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</si>
  <si>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</si>
  <si>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</si>
  <si>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</si>
  <si>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</si>
  <si>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</si>
  <si>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</si>
  <si>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</si>
  <si>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</si>
  <si>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</si>
  <si>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</si>
  <si>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</si>
  <si>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</si>
  <si>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</si>
  <si>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</si>
  <si>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</si>
  <si>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</si>
  <si>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</si>
  <si>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</si>
  <si>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</si>
  <si>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</si>
  <si>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</si>
  <si>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</si>
  <si>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</si>
  <si>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</si>
  <si>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</si>
  <si>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</si>
  <si>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</si>
  <si>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</si>
  <si>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</si>
  <si>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</si>
  <si>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</si>
  <si>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</si>
  <si>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</si>
  <si>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</si>
  <si>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</si>
  <si>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</si>
  <si>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</si>
  <si>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</si>
  <si>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</si>
  <si>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</si>
  <si>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</si>
  <si>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</si>
  <si>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</si>
  <si>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</si>
  <si>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</si>
  <si>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</si>
  <si>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</si>
  <si>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</si>
  <si>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</si>
  <si>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</si>
  <si>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</si>
  <si>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</si>
  <si>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</si>
  <si>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</si>
  <si>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</si>
  <si>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</si>
  <si>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</si>
  <si>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</si>
  <si>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</si>
  <si>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</si>
  <si>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</si>
  <si>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</si>
  <si>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</si>
  <si>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</si>
  <si>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</si>
  <si>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</si>
  <si>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</si>
  <si>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</si>
  <si>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</si>
  <si>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</si>
  <si>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</si>
  <si>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</si>
  <si>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</si>
  <si>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</si>
  <si>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</si>
  <si>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</si>
  <si>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</si>
  <si>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</si>
  <si>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</si>
  <si>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</si>
  <si>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</si>
  <si>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</si>
  <si>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</si>
  <si>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</si>
  <si>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</si>
  <si>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</si>
  <si>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</si>
  <si>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</si>
  <si>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</si>
  <si>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</si>
  <si>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</si>
  <si>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</si>
  <si>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</si>
  <si>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</si>
  <si>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</si>
  <si>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</si>
  <si>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</si>
  <si>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</si>
  <si>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</si>
  <si>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</si>
  <si>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</si>
  <si>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</si>
  <si>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</si>
  <si>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</si>
  <si>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</si>
  <si>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</si>
  <si>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</si>
  <si>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</si>
  <si>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</si>
  <si>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</si>
  <si>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</si>
  <si>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</si>
  <si>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</si>
  <si>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</si>
  <si>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</si>
  <si>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</si>
  <si>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</si>
  <si>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</si>
  <si>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</si>
  <si>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</si>
  <si>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</si>
  <si>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</si>
  <si>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</si>
  <si>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</si>
  <si>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</si>
  <si>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</si>
  <si>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</si>
  <si>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</si>
  <si>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</si>
  <si>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</si>
  <si>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</si>
  <si>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</si>
  <si>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</si>
  <si>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</si>
  <si>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</si>
  <si>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</si>
  <si>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</si>
  <si>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</si>
  <si>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</si>
  <si>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</si>
  <si>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</si>
  <si>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</si>
  <si>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</si>
  <si>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</si>
  <si>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</si>
  <si>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</si>
  <si>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</si>
  <si>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</si>
  <si>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</si>
  <si>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</si>
  <si>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</si>
  <si>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</si>
  <si>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</si>
  <si>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</si>
  <si>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</si>
  <si>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</si>
  <si>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</si>
  <si>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</si>
  <si>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</si>
  <si>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</si>
  <si>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</si>
  <si>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</si>
  <si>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</si>
  <si>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</si>
  <si>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</si>
  <si>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</si>
  <si>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</si>
  <si>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</si>
  <si>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</si>
  <si>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</si>
  <si>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</si>
  <si>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</si>
  <si>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</si>
  <si>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</si>
  <si>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</si>
  <si>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</si>
  <si>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</si>
  <si>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</si>
  <si>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</si>
  <si>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</si>
  <si>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</si>
  <si>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</si>
  <si>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</si>
  <si>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</si>
  <si>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</si>
  <si>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</si>
  <si>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</si>
  <si>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</si>
  <si>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</si>
  <si>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</si>
  <si>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</si>
  <si>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</si>
  <si>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</si>
  <si>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</si>
  <si>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</si>
  <si>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</si>
  <si>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</si>
  <si>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</si>
  <si>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</si>
  <si>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</si>
  <si>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</si>
  <si>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</si>
  <si>
    <t>Why?</t>
  </si>
  <si>
    <t>Help</t>
  </si>
  <si>
    <t>Example</t>
  </si>
  <si>
    <t xml:space="preserve">  greater than 100</t>
  </si>
  <si>
    <t xml:space="preserve">   increase of n%</t>
  </si>
  <si>
    <t xml:space="preserve">  24% of 525</t>
  </si>
  <si>
    <t>TOTAL</t>
  </si>
  <si>
    <t>NA</t>
  </si>
  <si>
    <t>ID</t>
  </si>
  <si>
    <t>A16</t>
  </si>
  <si>
    <t>Tell Jaquann that he is right, but teach the class the proper way to do it by setting up equations. You can't express what Jaquann said in numbers.Jaquann's answer is correct because it adds up to $30 which is what the problem asks for. I would set up a 3 variable equation with x, y, and z being pants, shirts and coats, and then solve for each variable to find the answer.</t>
  </si>
  <si>
    <t xml:space="preserve">I would say that Jaquann showed us a great example that there are many ways to solve a problem, but the way I want them to solve these kind of problems in my class is…..4 pants * $5 = $20 / 5 shirts * $2 = $10 / 10 + 20 = $30……. 2s + 5p = 30 / p + s = 9 / then solve for the equations to get p = 4 and s = 5. </t>
  </si>
  <si>
    <t>-</t>
  </si>
  <si>
    <t>Good morning class today we are going to pick up with our problem that we were working on yesterday. Jaquann would you mind explaining your answer again to us?....He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way....I would have solved the problem the same way by working with the numbers to find the answer that best fit....He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way....I would have solved the problem the same way by working with the numbers to find the answer that best fit.</t>
  </si>
  <si>
    <t>I would explain that while Jaquann's method can be used, it is difficult to use on problems with even more variables or numbers which are more difficult to work with. Rather, the method that I am going to show you now is going to be easier to use on other problems...Jaquann's answer is correct because he has arrived at the correct values. His answer works because the numbers are easy enough to work with….I would solve this problem either using Jaquann's method or a system of equations….I would solve this problem either using Jaquann's method or a system of equations.</t>
  </si>
  <si>
    <t>I would figure out what Jaquann worked the problem and go over it with the students….He found what the price would be with all shirts and found how much money would be left and from there he new that it was not only pants so he would take one shirt off and even it out until the price was correct and there was a combination of pants and shirts....x = pants / y = shirts / x+ y = 9 / 2.00x + 5.00y = 30 /  / y = 9 - x / 2x + 5(9 - x) = 30 / x = 10/3 / y = 17/3.</t>
  </si>
  <si>
    <t>I would ask if anyone got another answer that was different or the same as Jaquann's answer. I would also ask if anyone solved it a different way. I then would set up the problem and explain what I am doing. ..because 5 shirts times $2=$10 and 4 pants times $5= $20, then the total cost of the clothes is $30. ...5(2)+4(5)=30</t>
  </si>
  <si>
    <t>I'd address them that Jaquann was accurate in his way of solving and have him explain to the class if he is confident enough after the teacher encourages him that he is correct….It is correct because there are probably many ways to answer this problem. He did 5 shirts ($18) and 4 pants($12) which is a total of $30….I would show the students and make a table showing each as their prices given. I'd show the price per and have the total of 30 at the end.</t>
  </si>
  <si>
    <t xml:space="preserve">I would start over with the problem briefly and then continue with that Jaquann said to see if he was correct….He did the math properly without any misconceptions. ….I would use the chart and work it out as the problem explains.  </t>
  </si>
  <si>
    <t>By starting the class with this questions and addressing the misconceptions….Because he correctly calculated the prices of the shirts and pants...I would solve it the same way to Jaquanns.</t>
  </si>
  <si>
    <t>I would first start by asking the student what they know from the problem and what are we given and looking for. I will then look at the misconception that the student is having and try to explain to them why his or her problem is wrong and how we can fix the problem to make it right...the answer is correct because if i Multiply 5 (2) and 4(5), the answer is 10+20, which is $30. and the total number of items bought it 9. there is more than just one way to solve this problem. ...I would go through each item and see what the max number of each item i could purchase before hitting $30, and then find a combination of items that equals to a total of 9 items totaling $30.</t>
  </si>
  <si>
    <t xml:space="preserve">I would pick up where we left off and start by saying, "Ok class, yesterday, Jaquann explained that there would by 5 shirts and 4 pants for this order that cost $30.  Let's do the math to see if he is correct." ...Jaquann's answer is correct because 5 shirts would cost $10, and 4 pants would cost $20, for a total of $30…..I would solve this problem by setting up an equation.  Something like, S + P + C = T...Shirts, plus pants, plus coats, equals the total.  Since we know the prices for each item of clothing, the equation would really look like: 2S + 5P +7S = T.  Then I  would input what Jaquann suggested for the numbers of shirts and pants.  This would look like, 2(5) + 5(4) + 7(0) = T.  From this equation, we see that taking 5 shirts and 4 pairs of pants would cost $30. </t>
  </si>
  <si>
    <t>I would explain how this could be right for this particular problem but that it won't always be right….Because the math all works out to fit with what we know.,..2s+5p=30 / s+p=9 / p=-s+9 / Substitute for p into the first equation and solve for s. Take s and, in turn, solve for p in the second equation.</t>
  </si>
  <si>
    <t>I would explain this is correct but htere are many other outcomes of shirts ...It is correct because 9x2 is 18 which gives you...I would put all the different combos of shirts pants and coats</t>
  </si>
  <si>
    <t>I will still go over the lesson and make sure that everyone understands how to write two equations for a problem...Jaquann correctly solved the problem by using deductions in class and assuming that all the items were shirts first. There's nothing wrong with his way...Let x represent shirts and y represent pants.  / x+y=9  and  2x+5y=30 / x=9-y    so      2(9-y)+5y=30 /                          18-2y+5y=30 /                           3y=30-18  /                             y= 12/3 = 4 / x+4=9 / x=5</t>
  </si>
  <si>
    <t xml:space="preserve">I would start where we left off last time, and ask Jaquann to keep explaining his answer….He thought out the process and solved it how he wanted to….I would solve it the same way. </t>
  </si>
  <si>
    <t>okay class, at the end of last class Jaquann solved the equation for us and we didnt have time to discuss it so thats where we will start calss today.</t>
  </si>
  <si>
    <t>Bring up the problem and have Jaquann answer the problem again on the board. Tell the class that this is right but ask if anyone else can come up with an answer….We can show the work to explain...I would make an equation such as $30=$2s + $5p + $7c and solve from there.</t>
  </si>
  <si>
    <t>I will go over how Jaquann's method was correct, but I will also instruct on the typical mathematic way to solve for the variables instead. It would be helpful for the students to learn both ways….Jaquann's answer is correct because he did the guess-and-check method. If you work the problem mathematically, the answer is 5 shirts and 4 pants….2s+5p=30 / s+p=9, which can be reduced to s=9-p / so, you can combine them: / 2(9-p)+5p=30 / 18-2p+5p=30 / 3p=12 / p=4 / s+4=9 / S=9-4 / S=5</t>
  </si>
  <si>
    <t>I will address them and ask the class how they thought Jaquann got the answer he did. Then I will explain that his way is only one way to solve it and we will be going over more ways in class today, in case they don't understand Jaquann's thought process....His answer is correct because he worked it out correctly and got the correct answer...I would set up two equations, x+y=9 and 2x+5y = 30. Then i would solve the first for both variables and plug them one at a time into the second equation.This will give me the correct values for x and y.</t>
  </si>
  <si>
    <t xml:space="preserve">I will tell them that we will go through the problem again and explore that different options of how to solve this problem. ...Jaquann's answer is correct because 5 shirts times 2 dollars is 10 dollars and 4 pants times 5 dollars is 20. Together that makes 30 dollars. ...I would solve this problem probably just by guessing and checking. Seeing how many with each would work and what would put me over 9 articles of clothing or 30 dollars. </t>
  </si>
  <si>
    <t>AF1010</t>
  </si>
  <si>
    <t>Hello class, today we will be working with linear equations...He just happened to get the correct answer without actually doing the problem correctly. ...I would have made a table with all of the possible combinations that give me $30 and then used process of elimination to get the correct answer</t>
  </si>
  <si>
    <t>Remind them of the problem that was introduced yesterday, explain that Jaquan was correct, and continue to show them how to solve it...She did come up with the correct answer but the way in which she solved it will not work for every problem given that is like this. It is best to write the equations and solve from there. ...create 2 equations from the information we are given.  / 2x + 5y = 30 / x + y = 9 / From this we can multiply the second equation by -2 in order to cancel out the x's. / 2x + 5y = 30 / -2x - 2y = -18 / leaving us with 3y = 12; y = 4 / then we can plug the 4 into the x + y = 9 giving us x = 5</t>
  </si>
  <si>
    <t>I will tell them that Jaquann did find the correct answer using his method but that there are simpler steps to finding this. ...She did send 4 pants and 5 shirts to the cleaners. His answer was correct because he found how many pants he could take until there was not an even number of shirts as well. ..2x+5y=30 / x+y=9 /  / 9-x=6 -2/5x / 3=3/5x / 5=x /  / So, she sent 5 shirts. / 5+y=9 / y=4 pants</t>
  </si>
  <si>
    <t xml:space="preserve">i would address my class by refreshing their memories of the problem we previously saw. ...if there was 5 shits it would cost $10 / if there was 4 pants it would cost $20 / 10+20=30...i would show it as shown above / </t>
  </si>
  <si>
    <t>Hi. Today we will continue learning about systems of equations...The left over $12 is divided by the difference in cost between shirts and pants ($3). 12/3 = 4….I would make a table that included the total costs of all the different combinations of shirts and pants. All rows would have 9 total items. The column with $30 as the total cost would be the answer.</t>
  </si>
  <si>
    <t>I would go ahead and show how to do the math with the x+y=9 and 30=2x+5y. This way you can just set up a small system of equations and figure out the x and y value…...Jaquann went ahead and dissected the problem instead of following the rigorous math steps. He understood how all the items couldn't be just shirts because it wouldn't be enough money. Therefore, he went on with this. How he got to the exact statement with all the informtation is beyond me. I can see how you can get the first two parts but after that I wasn't able to follow it...I would do exactly as I stated in a. I would to x+y=9 with x being shirts and y being pants. Then I would do 30=2x + 5y since shirts cost 2 and pants cost 5. Then I would get y=9-x and plug in into the big equation of 30=2x+5y and get x=5 which gives me y= 4 since 9 items -5 shirts = 4 pants.</t>
  </si>
  <si>
    <t>That was a very interesting way that you solved the problem yesterday, Jaquann. You came up with the correct answer, too. That was a very unique way that you solved this problem, and I'm glad it worked for you. Now let's all pay attention to the way I show you that you can solve this. That way, we'll have more than one strategy to solve this......I can't really understand the way Jaquann solved this problem, but I do know that they came to the correct answer because I checked it using my method. They used some type of guess and check method, it looks like…..I would solve this problem by creating a system of linear equations. I know that 9 articles of clothing were taken to the dry cleaners, which consisted of only shirts and pants, so I can create the equation s+p=9. I picked s to represent number of shirts and p to represent number of pants. I also know that the combination cost $30, and shirts cost $2 and pants cost $5, so I can create the equation 2s+5p=30. I can then use the first equation, isolate a variable, and substitute it into the second equation, getting s=5 and p=4.</t>
  </si>
  <si>
    <t>I will first address the classroom by explaining the topic and giving a brief discussion and examples about the problems we are going to workout for the day. ….His answer was correct because there are 5 shirts and 4 pants but the way he thought out the problem and explained it was incorrect. because when you add 5(2)+4(5)=30….y=5(2)+4(5)=30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</si>
</sst>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6">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6"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xf numFmtId="0" fontId="8" fillId="0" borderId="0" xfId="0" applyFont="1" applyAlignment="1">
      <alignment horizontal="right"/>
    </xf>
    <xf numFmtId="0" fontId="7" fillId="0" borderId="1" xfId="0" applyFont="1" applyBorder="1"/>
    <xf numFmtId="0" fontId="6" fillId="0" borderId="2" xfId="0" applyFont="1" applyBorder="1"/>
    <xf numFmtId="0" fontId="6" fillId="0" borderId="3" xfId="0" applyFont="1" applyBorder="1"/>
    <xf numFmtId="0" fontId="8" fillId="0" borderId="4" xfId="0" applyFont="1" applyBorder="1" applyAlignment="1">
      <alignment horizontal="center"/>
    </xf>
    <xf numFmtId="0" fontId="8" fillId="0" borderId="5" xfId="0" applyFont="1" applyBorder="1" applyAlignment="1">
      <alignment horizontal="center"/>
    </xf>
    <xf numFmtId="0" fontId="6" fillId="0" borderId="5" xfId="0" applyFont="1" applyBorder="1"/>
    <xf numFmtId="0" fontId="6" fillId="0" borderId="6" xfId="0" applyFont="1" applyBorder="1"/>
    <xf numFmtId="0" fontId="7" fillId="0" borderId="1" xfId="0" applyFont="1" applyBorder="1" applyAlignment="1">
      <alignment horizontal="left"/>
    </xf>
    <xf numFmtId="0" fontId="7" fillId="0" borderId="1"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6" fillId="0" borderId="7" xfId="0" applyFont="1" applyBorder="1"/>
    <xf numFmtId="0" fontId="7" fillId="0" borderId="1" xfId="0" applyFont="1" applyBorder="1" applyAlignment="1">
      <alignment horizontal="left" vertical="top"/>
    </xf>
    <xf numFmtId="0" fontId="6" fillId="0" borderId="3" xfId="0" applyFont="1" applyBorder="1" applyAlignment="1">
      <alignment horizontal="center"/>
    </xf>
    <xf numFmtId="0" fontId="6" fillId="0" borderId="7" xfId="0" applyFont="1" applyBorder="1" applyAlignment="1">
      <alignment horizontal="center"/>
    </xf>
    <xf numFmtId="0" fontId="4" fillId="0" borderId="1" xfId="0" applyFont="1" applyBorder="1"/>
    <xf numFmtId="0" fontId="0" fillId="0" borderId="3" xfId="0" applyBorder="1"/>
    <xf numFmtId="0" fontId="5" fillId="0" borderId="4" xfId="0" applyFont="1" applyBorder="1" applyAlignment="1">
      <alignment horizontal="center"/>
    </xf>
    <xf numFmtId="0" fontId="5" fillId="0" borderId="6" xfId="0" applyFont="1" applyBorder="1" applyAlignment="1">
      <alignment horizontal="center"/>
    </xf>
    <xf numFmtId="0" fontId="6" fillId="0" borderId="8" xfId="0" applyFont="1" applyBorder="1" applyAlignment="1">
      <alignment horizontal="center"/>
    </xf>
    <xf numFmtId="0" fontId="7" fillId="0" borderId="8" xfId="0" applyFont="1" applyBorder="1" applyAlignment="1">
      <alignment horizontal="center"/>
    </xf>
    <xf numFmtId="0" fontId="9" fillId="0" borderId="7" xfId="0" applyFont="1" applyBorder="1"/>
    <xf numFmtId="0" fontId="6" fillId="0" borderId="4"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5" fillId="0" borderId="0" xfId="0" applyFont="1" applyFill="1" applyBorder="1" applyAlignment="1">
      <alignment horizontal="center"/>
    </xf>
    <xf numFmtId="0" fontId="0" fillId="0" borderId="0" xfId="0" applyAlignment="1">
      <alignment horizontal="center"/>
    </xf>
    <xf numFmtId="0" fontId="5" fillId="0" borderId="0" xfId="0" applyFont="1"/>
    <xf numFmtId="0" fontId="5" fillId="3" borderId="0" xfId="0" applyFont="1" applyFill="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13" sqref="A1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L24" sqref="L24"/>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0" width="10.83203125" style="7"/>
    <col min="11" max="11" width="10.83203125" style="8"/>
    <col min="12" max="16384" width="10.83203125" style="7"/>
  </cols>
  <sheetData>
    <row r="1" spans="1:11">
      <c r="B1" s="10" t="s">
        <v>432</v>
      </c>
      <c r="C1" s="20" t="s">
        <v>435</v>
      </c>
      <c r="D1" s="14"/>
      <c r="E1" s="14"/>
      <c r="F1" s="15"/>
      <c r="G1" s="25" t="s">
        <v>436</v>
      </c>
      <c r="H1" s="22"/>
      <c r="I1" s="13" t="s">
        <v>437</v>
      </c>
      <c r="J1" s="15"/>
    </row>
    <row r="2" spans="1:11">
      <c r="A2" s="10" t="s">
        <v>416</v>
      </c>
      <c r="B2" s="10" t="s">
        <v>417</v>
      </c>
      <c r="C2" s="16" t="s">
        <v>434</v>
      </c>
      <c r="D2" s="17"/>
      <c r="E2" s="18"/>
      <c r="F2" s="19"/>
      <c r="G2" s="16" t="s">
        <v>433</v>
      </c>
      <c r="H2" s="23" t="s">
        <v>434</v>
      </c>
      <c r="I2" s="16" t="s">
        <v>433</v>
      </c>
      <c r="J2" s="23" t="s">
        <v>434</v>
      </c>
      <c r="K2" s="35" t="s">
        <v>445</v>
      </c>
    </row>
    <row r="3" spans="1:11">
      <c r="A3" s="9" t="s">
        <v>103</v>
      </c>
      <c r="B3" s="7" t="s">
        <v>418</v>
      </c>
      <c r="C3" s="8">
        <v>3</v>
      </c>
      <c r="D3" s="8"/>
      <c r="F3" s="15"/>
      <c r="G3" s="8">
        <v>5</v>
      </c>
      <c r="H3" s="26">
        <v>5</v>
      </c>
      <c r="I3" s="8">
        <v>5</v>
      </c>
      <c r="J3" s="8">
        <v>4</v>
      </c>
      <c r="K3" s="8">
        <f>SUM(C3:J3)</f>
        <v>22</v>
      </c>
    </row>
    <row r="4" spans="1:11">
      <c r="A4" s="8" t="s">
        <v>68</v>
      </c>
      <c r="C4" s="8"/>
      <c r="D4" s="8"/>
      <c r="F4" s="24"/>
      <c r="G4" s="8"/>
      <c r="H4" s="27"/>
      <c r="I4" s="8"/>
      <c r="J4" s="8"/>
      <c r="K4" s="8">
        <f t="shared" ref="K4:K31" si="0">SUM(C4:J4)</f>
        <v>0</v>
      </c>
    </row>
    <row r="5" spans="1:11">
      <c r="A5" s="8" t="s">
        <v>179</v>
      </c>
      <c r="C5" s="8"/>
      <c r="D5" s="8"/>
      <c r="F5" s="24"/>
      <c r="G5" s="8"/>
      <c r="H5" s="27"/>
      <c r="I5" s="8"/>
      <c r="J5" s="8"/>
      <c r="K5" s="8">
        <f t="shared" si="0"/>
        <v>0</v>
      </c>
    </row>
    <row r="6" spans="1:11">
      <c r="A6" s="8" t="s">
        <v>299</v>
      </c>
      <c r="C6" s="8"/>
      <c r="D6" s="8"/>
      <c r="F6" s="24"/>
      <c r="G6" s="8"/>
      <c r="H6" s="27"/>
      <c r="I6" s="8"/>
      <c r="J6" s="8"/>
      <c r="K6" s="8">
        <f t="shared" si="0"/>
        <v>0</v>
      </c>
    </row>
    <row r="7" spans="1:11">
      <c r="A7" s="9" t="s">
        <v>199</v>
      </c>
      <c r="B7" s="11" t="s">
        <v>419</v>
      </c>
      <c r="C7" s="8">
        <v>4</v>
      </c>
      <c r="D7" s="8"/>
      <c r="F7" s="24"/>
      <c r="G7" s="8">
        <v>5</v>
      </c>
      <c r="H7" s="27">
        <v>3</v>
      </c>
      <c r="I7" s="8">
        <v>4</v>
      </c>
      <c r="J7" s="8">
        <v>4</v>
      </c>
      <c r="K7" s="8">
        <f t="shared" si="0"/>
        <v>20</v>
      </c>
    </row>
    <row r="8" spans="1:11">
      <c r="A8" s="9" t="s">
        <v>335</v>
      </c>
      <c r="B8" s="11" t="s">
        <v>420</v>
      </c>
      <c r="C8" s="8" t="s">
        <v>438</v>
      </c>
      <c r="D8" s="8"/>
      <c r="F8" s="24"/>
      <c r="G8" s="8" t="s">
        <v>438</v>
      </c>
      <c r="H8" s="27"/>
      <c r="I8" s="8" t="s">
        <v>438</v>
      </c>
      <c r="J8" s="8"/>
      <c r="K8" s="8">
        <f t="shared" si="0"/>
        <v>0</v>
      </c>
    </row>
    <row r="9" spans="1:11">
      <c r="A9" s="9" t="s">
        <v>141</v>
      </c>
      <c r="B9" s="11" t="s">
        <v>421</v>
      </c>
      <c r="C9" s="8">
        <v>5</v>
      </c>
      <c r="D9" s="8"/>
      <c r="F9" s="24"/>
      <c r="G9" s="8">
        <v>4</v>
      </c>
      <c r="H9" s="27">
        <v>4</v>
      </c>
      <c r="I9" s="8">
        <v>5</v>
      </c>
      <c r="J9" s="8">
        <v>5</v>
      </c>
      <c r="K9" s="8">
        <f t="shared" si="0"/>
        <v>23</v>
      </c>
    </row>
    <row r="10" spans="1:11">
      <c r="A10" s="9" t="s">
        <v>368</v>
      </c>
      <c r="B10" s="11" t="s">
        <v>422</v>
      </c>
      <c r="C10" s="8">
        <v>3</v>
      </c>
      <c r="D10" s="8"/>
      <c r="F10" s="24"/>
      <c r="G10" s="8">
        <v>4</v>
      </c>
      <c r="H10" s="27">
        <v>3</v>
      </c>
      <c r="I10" s="8">
        <v>5</v>
      </c>
      <c r="J10" s="8">
        <v>3</v>
      </c>
      <c r="K10" s="8">
        <f t="shared" si="0"/>
        <v>18</v>
      </c>
    </row>
    <row r="11" spans="1:11">
      <c r="A11" s="9" t="s">
        <v>81</v>
      </c>
      <c r="B11" s="11" t="s">
        <v>423</v>
      </c>
      <c r="C11" s="8" t="s">
        <v>438</v>
      </c>
      <c r="D11" s="8"/>
      <c r="F11" s="24"/>
      <c r="G11" s="8" t="s">
        <v>438</v>
      </c>
      <c r="H11" s="27"/>
      <c r="I11" s="8" t="s">
        <v>438</v>
      </c>
      <c r="J11" s="8"/>
      <c r="K11" s="8">
        <f t="shared" si="0"/>
        <v>0</v>
      </c>
    </row>
    <row r="12" spans="1:11">
      <c r="A12" s="9" t="s">
        <v>255</v>
      </c>
      <c r="B12" s="11" t="s">
        <v>424</v>
      </c>
      <c r="C12" s="8">
        <v>2</v>
      </c>
      <c r="D12" s="8"/>
      <c r="F12" s="24"/>
      <c r="G12" s="8">
        <v>5</v>
      </c>
      <c r="H12" s="27">
        <v>4</v>
      </c>
      <c r="I12" s="8">
        <v>5</v>
      </c>
      <c r="J12" s="8">
        <v>3</v>
      </c>
      <c r="K12" s="8">
        <f t="shared" si="0"/>
        <v>19</v>
      </c>
    </row>
    <row r="13" spans="1:11">
      <c r="A13" s="9" t="s">
        <v>387</v>
      </c>
      <c r="B13" s="11" t="s">
        <v>425</v>
      </c>
      <c r="C13" s="8">
        <v>5</v>
      </c>
      <c r="D13" s="8"/>
      <c r="F13" s="24"/>
      <c r="G13" s="8">
        <v>5</v>
      </c>
      <c r="H13" s="27">
        <v>0</v>
      </c>
      <c r="I13" s="8">
        <v>5</v>
      </c>
      <c r="J13" s="8">
        <v>4</v>
      </c>
      <c r="K13" s="8">
        <f t="shared" si="0"/>
        <v>19</v>
      </c>
    </row>
    <row r="14" spans="1:11">
      <c r="A14" s="9" t="s">
        <v>210</v>
      </c>
      <c r="B14" s="11" t="s">
        <v>426</v>
      </c>
      <c r="C14" s="8">
        <v>0</v>
      </c>
      <c r="D14" s="8"/>
      <c r="F14" s="24"/>
      <c r="G14" s="8">
        <v>0</v>
      </c>
      <c r="H14" s="27">
        <v>0</v>
      </c>
      <c r="I14" s="8">
        <v>0</v>
      </c>
      <c r="J14" s="8">
        <v>0</v>
      </c>
      <c r="K14" s="8">
        <f t="shared" si="0"/>
        <v>0</v>
      </c>
    </row>
    <row r="15" spans="1:11">
      <c r="A15" s="9" t="s">
        <v>313</v>
      </c>
      <c r="B15" s="11" t="s">
        <v>427</v>
      </c>
      <c r="C15" s="8">
        <v>3</v>
      </c>
      <c r="D15" s="8"/>
      <c r="F15" s="24"/>
      <c r="G15" s="8">
        <v>3</v>
      </c>
      <c r="H15" s="27">
        <v>3</v>
      </c>
      <c r="I15" s="8">
        <v>4</v>
      </c>
      <c r="J15" s="8">
        <v>3</v>
      </c>
      <c r="K15" s="8">
        <f t="shared" si="0"/>
        <v>16</v>
      </c>
    </row>
    <row r="16" spans="1:11">
      <c r="A16" s="9" t="s">
        <v>265</v>
      </c>
      <c r="B16" s="11" t="s">
        <v>428</v>
      </c>
      <c r="C16" s="8">
        <v>3</v>
      </c>
      <c r="D16" s="8"/>
      <c r="F16" s="24"/>
      <c r="G16" s="8">
        <v>5</v>
      </c>
      <c r="H16" s="27">
        <v>5</v>
      </c>
      <c r="I16" s="8">
        <v>5</v>
      </c>
      <c r="J16" s="8">
        <v>3</v>
      </c>
      <c r="K16" s="8">
        <f t="shared" si="0"/>
        <v>21</v>
      </c>
    </row>
    <row r="17" spans="1:11">
      <c r="A17" s="9" t="s">
        <v>347</v>
      </c>
      <c r="B17" s="11" t="s">
        <v>429</v>
      </c>
      <c r="C17" s="8">
        <v>5</v>
      </c>
      <c r="D17" s="8"/>
      <c r="F17" s="24"/>
      <c r="G17" s="8">
        <v>5</v>
      </c>
      <c r="H17" s="27">
        <v>4</v>
      </c>
      <c r="I17" s="8">
        <v>5</v>
      </c>
      <c r="J17" s="8">
        <v>4</v>
      </c>
      <c r="K17" s="8">
        <f t="shared" si="0"/>
        <v>23</v>
      </c>
    </row>
    <row r="18" spans="1:11">
      <c r="A18" s="9" t="s">
        <v>155</v>
      </c>
      <c r="B18" s="11" t="s">
        <v>430</v>
      </c>
      <c r="C18" s="8">
        <v>1</v>
      </c>
      <c r="D18" s="8"/>
      <c r="F18" s="24"/>
      <c r="G18" s="8">
        <v>1</v>
      </c>
      <c r="H18" s="27">
        <v>1</v>
      </c>
      <c r="I18" s="8">
        <v>1</v>
      </c>
      <c r="J18" s="8">
        <v>1</v>
      </c>
      <c r="K18" s="8">
        <f t="shared" si="0"/>
        <v>5</v>
      </c>
    </row>
    <row r="19" spans="1:11">
      <c r="A19" s="9" t="s">
        <v>127</v>
      </c>
      <c r="B19" s="11" t="s">
        <v>431</v>
      </c>
      <c r="C19" s="8">
        <v>3</v>
      </c>
      <c r="D19" s="8"/>
      <c r="F19" s="24"/>
      <c r="G19" s="8">
        <v>3</v>
      </c>
      <c r="H19" s="27">
        <v>4</v>
      </c>
      <c r="I19" s="8">
        <v>1</v>
      </c>
      <c r="J19" s="8">
        <v>2</v>
      </c>
      <c r="K19" s="8">
        <f t="shared" si="0"/>
        <v>13</v>
      </c>
    </row>
    <row r="20" spans="1:11">
      <c r="A20" s="8" t="s">
        <v>321</v>
      </c>
      <c r="F20" s="24"/>
      <c r="H20" s="24"/>
      <c r="I20" s="8"/>
      <c r="J20" s="8"/>
      <c r="K20" s="8">
        <f t="shared" si="0"/>
        <v>0</v>
      </c>
    </row>
    <row r="21" spans="1:11">
      <c r="A21" s="8" t="s">
        <v>114</v>
      </c>
      <c r="C21" s="12"/>
      <c r="F21" s="24"/>
      <c r="H21" s="24"/>
      <c r="I21" s="8"/>
      <c r="J21" s="8"/>
      <c r="K21" s="8">
        <f t="shared" si="0"/>
        <v>0</v>
      </c>
    </row>
    <row r="22" spans="1:11">
      <c r="A22" s="8" t="s">
        <v>356</v>
      </c>
      <c r="C22" s="10"/>
      <c r="D22" s="10"/>
      <c r="F22" s="24"/>
      <c r="H22" s="24"/>
      <c r="I22" s="8"/>
      <c r="J22" s="8"/>
      <c r="K22" s="8">
        <f t="shared" si="0"/>
        <v>0</v>
      </c>
    </row>
    <row r="23" spans="1:11">
      <c r="A23" s="8" t="s">
        <v>166</v>
      </c>
      <c r="F23" s="24"/>
      <c r="H23" s="24"/>
      <c r="I23" s="8"/>
      <c r="J23" s="8"/>
      <c r="K23" s="8">
        <f t="shared" si="0"/>
        <v>0</v>
      </c>
    </row>
    <row r="24" spans="1:11">
      <c r="A24" s="8" t="s">
        <v>230</v>
      </c>
      <c r="F24" s="24"/>
      <c r="H24" s="24"/>
      <c r="I24" s="8"/>
      <c r="J24" s="8"/>
      <c r="K24" s="8">
        <f t="shared" si="0"/>
        <v>0</v>
      </c>
    </row>
    <row r="25" spans="1:11">
      <c r="A25" s="8" t="s">
        <v>288</v>
      </c>
      <c r="F25" s="24"/>
      <c r="H25" s="24"/>
      <c r="K25" s="8">
        <f t="shared" si="0"/>
        <v>0</v>
      </c>
    </row>
    <row r="26" spans="1:11">
      <c r="A26" s="8" t="s">
        <v>189</v>
      </c>
      <c r="F26" s="24"/>
      <c r="H26" s="24"/>
      <c r="K26" s="8">
        <f t="shared" si="0"/>
        <v>0</v>
      </c>
    </row>
    <row r="27" spans="1:11">
      <c r="A27" s="8" t="s">
        <v>91</v>
      </c>
      <c r="F27" s="24"/>
      <c r="H27" s="24"/>
      <c r="K27" s="8">
        <f t="shared" si="0"/>
        <v>0</v>
      </c>
    </row>
    <row r="28" spans="1:11">
      <c r="A28" s="8" t="s">
        <v>243</v>
      </c>
      <c r="F28" s="24"/>
      <c r="H28" s="24"/>
      <c r="K28" s="8">
        <f t="shared" si="0"/>
        <v>0</v>
      </c>
    </row>
    <row r="29" spans="1:11">
      <c r="A29" s="8" t="s">
        <v>276</v>
      </c>
      <c r="F29" s="24"/>
      <c r="H29" s="24"/>
      <c r="K29" s="8">
        <f t="shared" si="0"/>
        <v>0</v>
      </c>
    </row>
    <row r="30" spans="1:11">
      <c r="A30" s="8" t="s">
        <v>219</v>
      </c>
      <c r="F30" s="24"/>
      <c r="H30" s="24"/>
      <c r="K30" s="8">
        <f t="shared" si="0"/>
        <v>0</v>
      </c>
    </row>
    <row r="31" spans="1:11">
      <c r="A31" s="8" t="s">
        <v>378</v>
      </c>
      <c r="F31" s="24"/>
      <c r="H31" s="24"/>
      <c r="K31" s="8">
        <f t="shared" si="0"/>
        <v>0</v>
      </c>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H20" sqref="H20"/>
    </sheetView>
  </sheetViews>
  <sheetFormatPr baseColWidth="10" defaultRowHeight="15" x14ac:dyDescent="0"/>
  <cols>
    <col min="1" max="1" width="12" customWidth="1"/>
    <col min="2" max="2" width="23.6640625" bestFit="1" customWidth="1"/>
  </cols>
  <sheetData>
    <row r="1" spans="1:9" ht="18">
      <c r="A1" s="8"/>
      <c r="B1" s="10" t="s">
        <v>432</v>
      </c>
      <c r="C1" s="28" t="s">
        <v>444</v>
      </c>
      <c r="D1" s="29"/>
      <c r="E1" s="28" t="s">
        <v>443</v>
      </c>
      <c r="F1" s="29"/>
      <c r="G1" s="28" t="s">
        <v>442</v>
      </c>
      <c r="H1" s="29"/>
    </row>
    <row r="2" spans="1:9" ht="18">
      <c r="A2" s="10" t="s">
        <v>416</v>
      </c>
      <c r="B2" s="10" t="s">
        <v>417</v>
      </c>
      <c r="C2" s="30" t="s">
        <v>439</v>
      </c>
      <c r="D2" s="31" t="s">
        <v>440</v>
      </c>
      <c r="E2" s="30" t="s">
        <v>441</v>
      </c>
      <c r="F2" s="31" t="s">
        <v>440</v>
      </c>
      <c r="G2" s="30" t="s">
        <v>439</v>
      </c>
      <c r="H2" s="31" t="s">
        <v>440</v>
      </c>
      <c r="I2" s="42" t="s">
        <v>445</v>
      </c>
    </row>
    <row r="3" spans="1:9" ht="18">
      <c r="A3" s="21" t="s">
        <v>103</v>
      </c>
      <c r="B3" s="15" t="s">
        <v>418</v>
      </c>
      <c r="C3" s="36">
        <v>5</v>
      </c>
      <c r="D3" s="37">
        <v>5</v>
      </c>
      <c r="E3" s="36">
        <v>5</v>
      </c>
      <c r="F3" s="37">
        <v>4</v>
      </c>
      <c r="G3" s="36">
        <v>5</v>
      </c>
      <c r="H3" s="37">
        <v>5</v>
      </c>
      <c r="I3" s="43">
        <f>C3+D3+F3+G3+H3</f>
        <v>24</v>
      </c>
    </row>
    <row r="4" spans="1:9" ht="18">
      <c r="A4" s="32" t="s">
        <v>68</v>
      </c>
      <c r="B4" s="24"/>
      <c r="C4" s="38"/>
      <c r="D4" s="39"/>
      <c r="E4" s="38"/>
      <c r="F4" s="39"/>
      <c r="G4" s="38"/>
      <c r="H4" s="39"/>
      <c r="I4" s="43">
        <f t="shared" ref="I4:I19" si="0">C4+D4+F4+G4+H4</f>
        <v>0</v>
      </c>
    </row>
    <row r="5" spans="1:9" ht="18">
      <c r="A5" s="32" t="s">
        <v>179</v>
      </c>
      <c r="B5" s="24"/>
      <c r="C5" s="38"/>
      <c r="D5" s="39"/>
      <c r="E5" s="38"/>
      <c r="F5" s="39"/>
      <c r="G5" s="38"/>
      <c r="H5" s="39"/>
      <c r="I5" s="43">
        <f t="shared" si="0"/>
        <v>0</v>
      </c>
    </row>
    <row r="6" spans="1:9" ht="18">
      <c r="A6" s="32" t="s">
        <v>299</v>
      </c>
      <c r="B6" s="24"/>
      <c r="C6" s="38"/>
      <c r="D6" s="39"/>
      <c r="E6" s="38"/>
      <c r="F6" s="39"/>
      <c r="G6" s="38"/>
      <c r="H6" s="39"/>
      <c r="I6" s="43">
        <f t="shared" si="0"/>
        <v>0</v>
      </c>
    </row>
    <row r="7" spans="1:9" ht="18">
      <c r="A7" s="33" t="s">
        <v>199</v>
      </c>
      <c r="B7" s="34" t="s">
        <v>419</v>
      </c>
      <c r="C7" s="38">
        <v>5</v>
      </c>
      <c r="D7" s="39">
        <v>5</v>
      </c>
      <c r="E7" s="38">
        <v>5</v>
      </c>
      <c r="F7" s="39">
        <v>5</v>
      </c>
      <c r="G7" s="38">
        <v>3</v>
      </c>
      <c r="H7" s="39">
        <v>3</v>
      </c>
      <c r="I7" s="43">
        <f t="shared" si="0"/>
        <v>21</v>
      </c>
    </row>
    <row r="8" spans="1:9" ht="18">
      <c r="A8" s="33" t="s">
        <v>335</v>
      </c>
      <c r="B8" s="34" t="s">
        <v>420</v>
      </c>
      <c r="C8" s="38">
        <v>4</v>
      </c>
      <c r="D8" s="39">
        <v>4</v>
      </c>
      <c r="E8" s="38">
        <v>5</v>
      </c>
      <c r="F8" s="39">
        <v>5</v>
      </c>
      <c r="G8" s="38">
        <v>5</v>
      </c>
      <c r="H8" s="39">
        <v>5</v>
      </c>
      <c r="I8" s="43">
        <f t="shared" si="0"/>
        <v>23</v>
      </c>
    </row>
    <row r="9" spans="1:9" ht="18">
      <c r="A9" s="33" t="s">
        <v>141</v>
      </c>
      <c r="B9" s="34" t="s">
        <v>421</v>
      </c>
      <c r="C9" s="38">
        <v>4</v>
      </c>
      <c r="D9" s="39">
        <v>4</v>
      </c>
      <c r="E9" s="38">
        <v>5</v>
      </c>
      <c r="F9" s="39">
        <v>5</v>
      </c>
      <c r="G9" s="38">
        <v>5</v>
      </c>
      <c r="H9" s="39">
        <v>4</v>
      </c>
      <c r="I9" s="43">
        <f t="shared" si="0"/>
        <v>22</v>
      </c>
    </row>
    <row r="10" spans="1:9" ht="18">
      <c r="A10" s="33" t="s">
        <v>368</v>
      </c>
      <c r="B10" s="34" t="s">
        <v>422</v>
      </c>
      <c r="C10" s="38">
        <v>5</v>
      </c>
      <c r="D10" s="39">
        <v>3</v>
      </c>
      <c r="E10" s="38">
        <v>5</v>
      </c>
      <c r="F10" s="39">
        <v>2</v>
      </c>
      <c r="G10" s="38">
        <v>5</v>
      </c>
      <c r="H10" s="39">
        <v>2</v>
      </c>
      <c r="I10" s="43">
        <f t="shared" si="0"/>
        <v>17</v>
      </c>
    </row>
    <row r="11" spans="1:9" ht="18">
      <c r="A11" s="33" t="s">
        <v>81</v>
      </c>
      <c r="B11" s="34" t="s">
        <v>423</v>
      </c>
      <c r="C11" s="38">
        <v>3</v>
      </c>
      <c r="D11" s="39">
        <v>3</v>
      </c>
      <c r="E11" s="38">
        <v>2</v>
      </c>
      <c r="F11" s="39">
        <v>2</v>
      </c>
      <c r="G11" s="38">
        <v>4</v>
      </c>
      <c r="H11" s="39">
        <v>2</v>
      </c>
      <c r="I11" s="43">
        <f t="shared" si="0"/>
        <v>14</v>
      </c>
    </row>
    <row r="12" spans="1:9" ht="18">
      <c r="A12" s="33" t="s">
        <v>255</v>
      </c>
      <c r="B12" s="34" t="s">
        <v>424</v>
      </c>
      <c r="C12" s="38">
        <v>5</v>
      </c>
      <c r="D12" s="39">
        <v>4</v>
      </c>
      <c r="E12" s="38">
        <v>5</v>
      </c>
      <c r="F12" s="39">
        <v>5</v>
      </c>
      <c r="G12" s="38">
        <v>5</v>
      </c>
      <c r="H12" s="39">
        <v>3</v>
      </c>
      <c r="I12" s="43">
        <f t="shared" si="0"/>
        <v>22</v>
      </c>
    </row>
    <row r="13" spans="1:9" ht="18">
      <c r="A13" s="33" t="s">
        <v>387</v>
      </c>
      <c r="B13" s="34" t="s">
        <v>425</v>
      </c>
      <c r="C13" s="38">
        <v>5</v>
      </c>
      <c r="D13" s="39">
        <v>5</v>
      </c>
      <c r="E13" s="38">
        <v>5</v>
      </c>
      <c r="F13" s="39">
        <v>5</v>
      </c>
      <c r="G13" s="38">
        <v>5</v>
      </c>
      <c r="H13" s="39">
        <v>3</v>
      </c>
      <c r="I13" s="43">
        <f t="shared" si="0"/>
        <v>23</v>
      </c>
    </row>
    <row r="14" spans="1:9" ht="18">
      <c r="A14" s="33" t="s">
        <v>210</v>
      </c>
      <c r="B14" s="34" t="s">
        <v>426</v>
      </c>
      <c r="C14" s="38">
        <v>5</v>
      </c>
      <c r="D14" s="39">
        <v>4</v>
      </c>
      <c r="E14" s="38">
        <v>5</v>
      </c>
      <c r="F14" s="39">
        <v>5</v>
      </c>
      <c r="G14" s="38">
        <v>5</v>
      </c>
      <c r="H14" s="39">
        <v>2</v>
      </c>
      <c r="I14" s="43">
        <f t="shared" si="0"/>
        <v>21</v>
      </c>
    </row>
    <row r="15" spans="1:9" ht="18">
      <c r="A15" s="33" t="s">
        <v>313</v>
      </c>
      <c r="B15" s="34" t="s">
        <v>427</v>
      </c>
      <c r="C15" s="38">
        <v>5</v>
      </c>
      <c r="D15" s="39">
        <v>3</v>
      </c>
      <c r="E15" s="38">
        <v>4</v>
      </c>
      <c r="F15" s="39">
        <v>4</v>
      </c>
      <c r="G15" s="38">
        <v>5</v>
      </c>
      <c r="H15" s="39">
        <v>4</v>
      </c>
      <c r="I15" s="43">
        <f t="shared" si="0"/>
        <v>21</v>
      </c>
    </row>
    <row r="16" spans="1:9" ht="18">
      <c r="A16" s="33" t="s">
        <v>265</v>
      </c>
      <c r="B16" s="34" t="s">
        <v>428</v>
      </c>
      <c r="C16" s="38">
        <v>3</v>
      </c>
      <c r="D16" s="39">
        <v>4</v>
      </c>
      <c r="E16" s="38" t="s">
        <v>446</v>
      </c>
      <c r="F16" s="39">
        <v>5</v>
      </c>
      <c r="G16" s="38">
        <v>5</v>
      </c>
      <c r="H16" s="39">
        <v>3</v>
      </c>
      <c r="I16" s="43">
        <f t="shared" si="0"/>
        <v>20</v>
      </c>
    </row>
    <row r="17" spans="1:9" ht="18">
      <c r="A17" s="33" t="s">
        <v>347</v>
      </c>
      <c r="B17" s="34" t="s">
        <v>429</v>
      </c>
      <c r="C17" s="38">
        <v>4</v>
      </c>
      <c r="D17" s="39">
        <v>3</v>
      </c>
      <c r="E17" s="38" t="s">
        <v>446</v>
      </c>
      <c r="F17" s="39">
        <v>0</v>
      </c>
      <c r="G17" s="38">
        <v>3</v>
      </c>
      <c r="H17" s="39">
        <v>3</v>
      </c>
      <c r="I17" s="43">
        <f t="shared" si="0"/>
        <v>13</v>
      </c>
    </row>
    <row r="18" spans="1:9" ht="18">
      <c r="A18" s="33" t="s">
        <v>155</v>
      </c>
      <c r="B18" s="34" t="s">
        <v>430</v>
      </c>
      <c r="C18" s="38">
        <v>3</v>
      </c>
      <c r="D18" s="39">
        <v>3</v>
      </c>
      <c r="E18" s="38" t="s">
        <v>446</v>
      </c>
      <c r="F18" s="39">
        <v>2</v>
      </c>
      <c r="G18" s="38">
        <v>5</v>
      </c>
      <c r="H18" s="39">
        <v>4</v>
      </c>
      <c r="I18" s="43">
        <f t="shared" si="0"/>
        <v>17</v>
      </c>
    </row>
    <row r="19" spans="1:9" ht="18">
      <c r="A19" s="33" t="s">
        <v>127</v>
      </c>
      <c r="B19" s="34" t="s">
        <v>431</v>
      </c>
      <c r="C19" s="38">
        <v>5</v>
      </c>
      <c r="D19" s="39">
        <v>5</v>
      </c>
      <c r="E19" s="38" t="s">
        <v>446</v>
      </c>
      <c r="F19" s="39">
        <v>4</v>
      </c>
      <c r="G19" s="38">
        <v>5</v>
      </c>
      <c r="H19" s="39">
        <v>5</v>
      </c>
      <c r="I19" s="43">
        <f t="shared" si="0"/>
        <v>24</v>
      </c>
    </row>
    <row r="20" spans="1:9" ht="18">
      <c r="A20" s="32" t="s">
        <v>321</v>
      </c>
      <c r="B20" s="24"/>
      <c r="C20" s="38"/>
      <c r="D20" s="39"/>
      <c r="E20" s="38"/>
      <c r="F20" s="39"/>
      <c r="G20" s="38"/>
      <c r="H20" s="39"/>
      <c r="I20" s="43"/>
    </row>
    <row r="21" spans="1:9" ht="18">
      <c r="A21" s="32" t="s">
        <v>114</v>
      </c>
      <c r="B21" s="24"/>
      <c r="C21" s="38"/>
      <c r="D21" s="39"/>
      <c r="E21" s="38"/>
      <c r="F21" s="39"/>
      <c r="G21" s="38"/>
      <c r="H21" s="39"/>
    </row>
    <row r="22" spans="1:9" ht="18">
      <c r="A22" s="32" t="s">
        <v>356</v>
      </c>
      <c r="B22" s="24"/>
      <c r="C22" s="38"/>
      <c r="D22" s="39"/>
      <c r="E22" s="38"/>
      <c r="F22" s="39"/>
      <c r="G22" s="38"/>
      <c r="H22" s="39"/>
    </row>
    <row r="23" spans="1:9" ht="18">
      <c r="A23" s="32" t="s">
        <v>166</v>
      </c>
      <c r="B23" s="24"/>
      <c r="C23" s="38"/>
      <c r="D23" s="39"/>
      <c r="E23" s="38"/>
      <c r="F23" s="39"/>
      <c r="G23" s="38"/>
      <c r="H23" s="39"/>
    </row>
    <row r="24" spans="1:9" ht="18">
      <c r="A24" s="32" t="s">
        <v>230</v>
      </c>
      <c r="B24" s="24"/>
      <c r="C24" s="38"/>
      <c r="D24" s="39"/>
      <c r="E24" s="38"/>
      <c r="F24" s="39"/>
      <c r="G24" s="38"/>
      <c r="H24" s="39"/>
    </row>
    <row r="25" spans="1:9" ht="18">
      <c r="A25" s="32" t="s">
        <v>288</v>
      </c>
      <c r="B25" s="24"/>
      <c r="C25" s="38"/>
      <c r="D25" s="39"/>
      <c r="E25" s="38"/>
      <c r="F25" s="39"/>
      <c r="G25" s="38"/>
      <c r="H25" s="39"/>
    </row>
    <row r="26" spans="1:9" ht="18">
      <c r="A26" s="32" t="s">
        <v>189</v>
      </c>
      <c r="B26" s="24"/>
      <c r="C26" s="38"/>
      <c r="D26" s="39"/>
      <c r="E26" s="38"/>
      <c r="F26" s="39"/>
      <c r="G26" s="38"/>
      <c r="H26" s="39"/>
    </row>
    <row r="27" spans="1:9" ht="18">
      <c r="A27" s="32" t="s">
        <v>91</v>
      </c>
      <c r="B27" s="24"/>
      <c r="C27" s="38"/>
      <c r="D27" s="39"/>
      <c r="E27" s="38"/>
      <c r="F27" s="39"/>
      <c r="G27" s="38"/>
      <c r="H27" s="39"/>
    </row>
    <row r="28" spans="1:9" ht="18">
      <c r="A28" s="32" t="s">
        <v>243</v>
      </c>
      <c r="B28" s="24"/>
      <c r="C28" s="38"/>
      <c r="D28" s="39"/>
      <c r="E28" s="38"/>
      <c r="F28" s="39"/>
      <c r="G28" s="38"/>
      <c r="H28" s="39"/>
    </row>
    <row r="29" spans="1:9" ht="18">
      <c r="A29" s="32" t="s">
        <v>276</v>
      </c>
      <c r="B29" s="24"/>
      <c r="C29" s="38"/>
      <c r="D29" s="39"/>
      <c r="E29" s="38"/>
      <c r="F29" s="39"/>
      <c r="G29" s="38"/>
      <c r="H29" s="39"/>
    </row>
    <row r="30" spans="1:9" ht="18">
      <c r="A30" s="32" t="s">
        <v>219</v>
      </c>
      <c r="B30" s="24"/>
      <c r="C30" s="38"/>
      <c r="D30" s="39"/>
      <c r="E30" s="38"/>
      <c r="F30" s="39"/>
      <c r="G30" s="38"/>
      <c r="H30" s="39"/>
    </row>
    <row r="31" spans="1:9" ht="18">
      <c r="A31" s="35" t="s">
        <v>378</v>
      </c>
      <c r="B31" s="19"/>
      <c r="C31" s="40"/>
      <c r="D31" s="41"/>
      <c r="E31" s="40"/>
      <c r="F31" s="41"/>
      <c r="G31" s="40"/>
      <c r="H31" s="4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abSelected="1" workbookViewId="0">
      <selection activeCell="E31" sqref="E31"/>
    </sheetView>
  </sheetViews>
  <sheetFormatPr baseColWidth="10" defaultRowHeight="15" x14ac:dyDescent="0"/>
  <cols>
    <col min="2" max="2" width="54.5" customWidth="1"/>
    <col min="3" max="3" width="45" customWidth="1"/>
    <col min="4" max="4" width="50.33203125" customWidth="1"/>
  </cols>
  <sheetData>
    <row r="1" spans="1:5">
      <c r="A1" s="44" t="s">
        <v>447</v>
      </c>
      <c r="B1" s="44" t="s">
        <v>409</v>
      </c>
      <c r="C1" s="44" t="s">
        <v>410</v>
      </c>
      <c r="D1" s="44" t="s">
        <v>411</v>
      </c>
      <c r="E1" s="45" t="s">
        <v>448</v>
      </c>
    </row>
    <row r="2" spans="1:5">
      <c r="A2" t="s">
        <v>55</v>
      </c>
      <c r="B2" s="1" t="s">
        <v>449</v>
      </c>
      <c r="C2" s="1"/>
      <c r="D2" s="1"/>
      <c r="E2" s="2">
        <f>1+1+1+1</f>
        <v>4</v>
      </c>
    </row>
    <row r="3" spans="1:5">
      <c r="A3" t="s">
        <v>219</v>
      </c>
      <c r="B3" s="1" t="s">
        <v>450</v>
      </c>
      <c r="C3" s="1"/>
      <c r="D3" s="1"/>
      <c r="E3" s="2">
        <f>2+3+2+2</f>
        <v>9</v>
      </c>
    </row>
    <row r="4" spans="1:5">
      <c r="A4" t="s">
        <v>189</v>
      </c>
      <c r="B4" s="1" t="s">
        <v>451</v>
      </c>
      <c r="C4" s="1"/>
      <c r="D4" s="1"/>
      <c r="E4" s="2">
        <v>0</v>
      </c>
    </row>
    <row r="5" spans="1:5">
      <c r="A5" t="s">
        <v>199</v>
      </c>
      <c r="B5" s="1" t="s">
        <v>452</v>
      </c>
      <c r="C5" s="1"/>
      <c r="D5" s="1"/>
      <c r="E5" s="2">
        <f>1+1+1+1</f>
        <v>4</v>
      </c>
    </row>
    <row r="6" spans="1:5">
      <c r="A6" t="s">
        <v>378</v>
      </c>
      <c r="B6" s="1" t="s">
        <v>453</v>
      </c>
      <c r="C6" s="1"/>
      <c r="D6" s="1"/>
      <c r="E6" s="2">
        <f>1+1+1+1</f>
        <v>4</v>
      </c>
    </row>
    <row r="7" spans="1:5">
      <c r="A7" t="s">
        <v>255</v>
      </c>
      <c r="B7" s="1" t="s">
        <v>454</v>
      </c>
      <c r="C7" s="1"/>
      <c r="D7" s="1"/>
      <c r="E7" s="2">
        <f>2+2+2+2</f>
        <v>8</v>
      </c>
    </row>
    <row r="8" spans="1:5">
      <c r="A8" t="s">
        <v>103</v>
      </c>
      <c r="B8" s="1" t="s">
        <v>455</v>
      </c>
      <c r="C8" s="1"/>
      <c r="D8" s="1"/>
      <c r="E8" s="2">
        <f>1+0+0+0</f>
        <v>1</v>
      </c>
    </row>
    <row r="9" spans="1:5">
      <c r="A9" t="s">
        <v>321</v>
      </c>
      <c r="B9" s="1" t="s">
        <v>456</v>
      </c>
      <c r="C9" s="1"/>
      <c r="D9" s="1"/>
      <c r="E9" s="2">
        <f>1+0+0+0</f>
        <v>1</v>
      </c>
    </row>
    <row r="10" spans="1:5">
      <c r="A10" t="s">
        <v>23</v>
      </c>
      <c r="B10" s="1" t="s">
        <v>457</v>
      </c>
      <c r="C10" s="1"/>
      <c r="D10" s="1"/>
      <c r="E10" s="2">
        <f>0+0+0+0</f>
        <v>0</v>
      </c>
    </row>
    <row r="11" spans="1:5">
      <c r="A11" t="s">
        <v>127</v>
      </c>
      <c r="B11" s="1" t="s">
        <v>458</v>
      </c>
      <c r="C11" s="1"/>
      <c r="D11" s="1"/>
      <c r="E11" s="2">
        <f>0+0+0+0</f>
        <v>0</v>
      </c>
    </row>
    <row r="12" spans="1:5">
      <c r="A12" t="s">
        <v>288</v>
      </c>
      <c r="B12" s="1" t="s">
        <v>459</v>
      </c>
      <c r="C12" s="1"/>
      <c r="D12" s="1"/>
      <c r="E12" s="2">
        <f>1+2+1+1</f>
        <v>5</v>
      </c>
    </row>
    <row r="13" spans="1:5">
      <c r="A13" t="s">
        <v>299</v>
      </c>
      <c r="B13" s="1" t="s">
        <v>460</v>
      </c>
      <c r="C13" s="1"/>
      <c r="D13" s="1"/>
      <c r="E13" s="2">
        <f>1+1+1+1</f>
        <v>4</v>
      </c>
    </row>
    <row r="14" spans="1:5">
      <c r="A14" t="s">
        <v>155</v>
      </c>
      <c r="B14" s="1" t="s">
        <v>461</v>
      </c>
      <c r="C14" s="1"/>
      <c r="D14" s="1"/>
      <c r="E14" s="2">
        <f>2+1+1+1</f>
        <v>5</v>
      </c>
    </row>
    <row r="15" spans="1:5">
      <c r="A15" t="s">
        <v>81</v>
      </c>
      <c r="B15" s="1" t="s">
        <v>462</v>
      </c>
      <c r="C15" s="1"/>
      <c r="D15" s="1"/>
      <c r="E15" s="2">
        <f>1+2+1+1</f>
        <v>5</v>
      </c>
    </row>
    <row r="16" spans="1:5">
      <c r="A16" t="s">
        <v>91</v>
      </c>
      <c r="B16" s="1" t="s">
        <v>463</v>
      </c>
      <c r="C16" s="1"/>
      <c r="D16" s="1"/>
      <c r="E16" s="2">
        <f>2+3+2+3</f>
        <v>10</v>
      </c>
    </row>
    <row r="17" spans="1:5">
      <c r="A17" t="s">
        <v>68</v>
      </c>
      <c r="B17" s="1" t="s">
        <v>464</v>
      </c>
      <c r="C17" s="1"/>
      <c r="D17" s="1"/>
      <c r="E17" s="2">
        <f>1+0+0+0</f>
        <v>1</v>
      </c>
    </row>
    <row r="18" spans="1:5">
      <c r="A18" t="s">
        <v>276</v>
      </c>
      <c r="B18" s="1" t="s">
        <v>465</v>
      </c>
      <c r="C18" s="1"/>
      <c r="D18" s="1"/>
      <c r="E18" s="2">
        <f>0+0+0+0</f>
        <v>0</v>
      </c>
    </row>
    <row r="19" spans="1:5">
      <c r="A19" t="s">
        <v>141</v>
      </c>
      <c r="B19" s="1" t="s">
        <v>466</v>
      </c>
      <c r="C19" s="1"/>
      <c r="D19" s="1"/>
      <c r="E19" s="2">
        <f>1+2+1+1</f>
        <v>5</v>
      </c>
    </row>
    <row r="20" spans="1:5">
      <c r="A20" t="s">
        <v>387</v>
      </c>
      <c r="B20" s="1" t="s">
        <v>467</v>
      </c>
      <c r="C20" s="1"/>
      <c r="D20" s="1"/>
      <c r="E20" s="2">
        <f>2+3+3+3</f>
        <v>11</v>
      </c>
    </row>
    <row r="21" spans="1:5">
      <c r="A21" t="s">
        <v>265</v>
      </c>
      <c r="B21" s="1" t="s">
        <v>468</v>
      </c>
      <c r="C21" s="1"/>
      <c r="D21" s="1"/>
      <c r="E21" s="2">
        <f>2+2+1+1</f>
        <v>6</v>
      </c>
    </row>
    <row r="22" spans="1:5">
      <c r="A22" t="s">
        <v>210</v>
      </c>
      <c r="B22" s="1" t="s">
        <v>469</v>
      </c>
      <c r="C22" s="1"/>
      <c r="D22" s="1"/>
      <c r="E22" s="2">
        <f>0+0+0+0</f>
        <v>0</v>
      </c>
    </row>
    <row r="23" spans="1:5">
      <c r="A23" t="s">
        <v>470</v>
      </c>
      <c r="B23" s="1" t="s">
        <v>471</v>
      </c>
      <c r="C23" s="1"/>
      <c r="D23" s="1"/>
      <c r="E23" s="2">
        <f>0+2+0+0</f>
        <v>2</v>
      </c>
    </row>
    <row r="24" spans="1:5">
      <c r="A24" t="s">
        <v>335</v>
      </c>
      <c r="B24" s="1" t="s">
        <v>472</v>
      </c>
      <c r="C24" s="1"/>
      <c r="D24" s="1"/>
      <c r="E24" s="2">
        <f>3+3+2+3</f>
        <v>11</v>
      </c>
    </row>
    <row r="25" spans="1:5">
      <c r="A25" t="s">
        <v>313</v>
      </c>
      <c r="B25" s="1" t="s">
        <v>473</v>
      </c>
      <c r="C25" s="1"/>
      <c r="D25" s="1"/>
      <c r="E25" s="2">
        <f>2+3+2+3</f>
        <v>10</v>
      </c>
    </row>
    <row r="26" spans="1:5">
      <c r="A26" t="s">
        <v>368</v>
      </c>
      <c r="B26" s="1" t="s">
        <v>474</v>
      </c>
      <c r="C26" s="1"/>
      <c r="D26" s="1"/>
      <c r="E26" s="2">
        <f>0+0+0+0</f>
        <v>0</v>
      </c>
    </row>
    <row r="27" spans="1:5">
      <c r="A27" t="s">
        <v>243</v>
      </c>
      <c r="B27" s="1" t="s">
        <v>475</v>
      </c>
      <c r="C27" s="1"/>
      <c r="D27" s="1"/>
      <c r="E27" s="2">
        <f>1+2+1+1</f>
        <v>5</v>
      </c>
    </row>
    <row r="28" spans="1:5">
      <c r="A28" t="s">
        <v>114</v>
      </c>
      <c r="B28" s="1" t="s">
        <v>476</v>
      </c>
      <c r="C28" s="1"/>
      <c r="D28" s="1"/>
      <c r="E28" s="2">
        <f>2+3+2+3</f>
        <v>10</v>
      </c>
    </row>
    <row r="29" spans="1:5">
      <c r="A29" t="s">
        <v>347</v>
      </c>
      <c r="B29" s="1" t="s">
        <v>477</v>
      </c>
      <c r="C29" s="1"/>
      <c r="D29" s="1"/>
      <c r="E29" s="2">
        <f>2+3+2+2</f>
        <v>9</v>
      </c>
    </row>
    <row r="30" spans="1:5">
      <c r="A30" t="s">
        <v>356</v>
      </c>
      <c r="B30" s="1" t="s">
        <v>478</v>
      </c>
      <c r="C30" s="1"/>
      <c r="D30" s="1"/>
      <c r="E30" s="2">
        <f>0+0+0+0</f>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KATE-pre</vt:lpstr>
      <vt:lpstr>DinnerProblem</vt:lpstr>
      <vt:lpstr>FoodDriveProblem</vt:lpstr>
      <vt:lpstr>KATE-post</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2014-10-22T19:43:53Z</dcterms:modified>
</cp:coreProperties>
</file>