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AE306543-4931-40A6-9C53-0526B22ADF48}" xr6:coauthVersionLast="47" xr6:coauthVersionMax="47" xr10:uidLastSave="{00000000-0000-0000-0000-000000000000}"/>
  <bookViews>
    <workbookView xWindow="0" yWindow="0" windowWidth="14400" windowHeight="15600" activeTab="1" xr2:uid="{2550429F-9493-4251-B52B-9C2FB0146E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1" i="2"/>
  <c r="M20" i="2"/>
  <c r="M19" i="2"/>
  <c r="M18" i="2"/>
  <c r="M15" i="2"/>
  <c r="M16" i="2"/>
  <c r="M14" i="2"/>
  <c r="M13" i="2"/>
  <c r="M12" i="2"/>
  <c r="M11" i="2"/>
  <c r="M10" i="2"/>
  <c r="M9" i="2"/>
  <c r="M8" i="2"/>
  <c r="M7" i="2"/>
  <c r="M6" i="2"/>
  <c r="M5" i="2"/>
  <c r="M4" i="2"/>
  <c r="M3" i="2"/>
  <c r="Z23" i="2"/>
  <c r="Z9" i="2"/>
  <c r="Z5" i="2"/>
  <c r="Z18" i="2" s="1"/>
  <c r="AA23" i="2"/>
  <c r="AA9" i="2"/>
  <c r="AA5" i="2"/>
  <c r="AB23" i="2"/>
  <c r="AB9" i="2"/>
  <c r="AB5" i="2"/>
  <c r="AB18" i="2" s="1"/>
  <c r="P21" i="2"/>
  <c r="O21" i="2"/>
  <c r="N21" i="2"/>
  <c r="L21" i="2"/>
  <c r="K21" i="2"/>
  <c r="J21" i="2"/>
  <c r="J23" i="2"/>
  <c r="J9" i="2"/>
  <c r="J5" i="2"/>
  <c r="J18" i="2" s="1"/>
  <c r="N23" i="2"/>
  <c r="N9" i="2"/>
  <c r="N5" i="2"/>
  <c r="N18" i="2" s="1"/>
  <c r="K23" i="2"/>
  <c r="K9" i="2"/>
  <c r="K5" i="2"/>
  <c r="O23" i="2"/>
  <c r="O9" i="2"/>
  <c r="O5" i="2"/>
  <c r="O18" i="2" s="1"/>
  <c r="L23" i="2"/>
  <c r="L9" i="2"/>
  <c r="L5" i="2"/>
  <c r="L18" i="2" s="1"/>
  <c r="P23" i="2"/>
  <c r="P9" i="2"/>
  <c r="P5" i="2"/>
  <c r="P18" i="2" s="1"/>
  <c r="L8" i="1"/>
  <c r="L6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Z10" i="2" l="1"/>
  <c r="AA10" i="2"/>
  <c r="AA12" i="2" s="1"/>
  <c r="AA18" i="2"/>
  <c r="AB10" i="2"/>
  <c r="J10" i="2"/>
  <c r="J19" i="2" s="1"/>
  <c r="J12" i="2"/>
  <c r="J14" i="2" s="1"/>
  <c r="N10" i="2"/>
  <c r="K10" i="2"/>
  <c r="K19" i="2" s="1"/>
  <c r="K18" i="2"/>
  <c r="O10" i="2"/>
  <c r="P10" i="2"/>
  <c r="L10" i="2"/>
  <c r="Z12" i="2" l="1"/>
  <c r="Z19" i="2"/>
  <c r="AA19" i="2"/>
  <c r="AA21" i="2"/>
  <c r="AA14" i="2"/>
  <c r="AB19" i="2"/>
  <c r="AB12" i="2"/>
  <c r="J20" i="2"/>
  <c r="J15" i="2"/>
  <c r="N19" i="2"/>
  <c r="N12" i="2"/>
  <c r="N14" i="2" s="1"/>
  <c r="K12" i="2"/>
  <c r="K14" i="2" s="1"/>
  <c r="K15" i="2" s="1"/>
  <c r="O19" i="2"/>
  <c r="O12" i="2"/>
  <c r="O14" i="2" s="1"/>
  <c r="P19" i="2"/>
  <c r="P12" i="2"/>
  <c r="P14" i="2" s="1"/>
  <c r="L19" i="2"/>
  <c r="L12" i="2"/>
  <c r="L14" i="2" s="1"/>
  <c r="Z21" i="2" l="1"/>
  <c r="Z14" i="2"/>
  <c r="AA20" i="2"/>
  <c r="AA15" i="2"/>
  <c r="AB21" i="2"/>
  <c r="AB14" i="2"/>
  <c r="N20" i="2"/>
  <c r="N15" i="2"/>
  <c r="K20" i="2"/>
  <c r="O20" i="2"/>
  <c r="O15" i="2"/>
  <c r="P20" i="2"/>
  <c r="P15" i="2"/>
  <c r="L20" i="2"/>
  <c r="L15" i="2"/>
  <c r="Z20" i="2" l="1"/>
  <c r="Z15" i="2"/>
  <c r="AB20" i="2"/>
  <c r="AB15" i="2"/>
</calcChain>
</file>

<file path=xl/sharedStrings.xml><?xml version="1.0" encoding="utf-8"?>
<sst xmlns="http://schemas.openxmlformats.org/spreadsheetml/2006/main" count="41" uniqueCount="40">
  <si>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</si>
  <si>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</si>
  <si>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</si>
  <si>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</si>
  <si>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</si>
  <si>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</si>
  <si>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</si>
  <si>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</si>
  <si>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</si>
  <si>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</si>
  <si>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</si>
  <si>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</si>
  <si>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</si>
  <si>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</si>
  <si>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</si>
  <si>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</si>
  <si>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</si>
  <si>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</si>
  <si>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</si>
  <si>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</si>
  <si>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</si>
  <si>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</si>
  <si>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</si>
  <si>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</si>
  <si>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</si>
  <si>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</si>
  <si>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</si>
  <si>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</si>
  <si>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</si>
  <si>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</si>
  <si>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</si>
  <si>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</si>
  <si>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</si>
  <si>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</si>
  <si>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</si>
  <si>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</si>
  <si>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</si>
  <si>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</si>
  <si>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S&amp;M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</si>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</sst>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6" fontId="0" fillId="0" borderId="0" xfId="0" applyNumberFormat="1"/>
    <xf numFmtId="2" fontId="0" fillId="0" borderId="0" xfId="0" applyNumberFormat="1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10" fontId="0" fillId="0" borderId="0" xfId="0" applyNumberFormat="1" applyBorder="1"/>
    <xf numFmtId="4" fontId="0" fillId="0" borderId="0" xfId="0" applyNumberFormat="1" applyBorder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19050</xdr:colOff>
      <xdr:row>26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745909F-1C4A-512B-E2B6-B98DA21755E3}"/>
            </a:ext>
          </a:extLst>
        </xdr:cNvPr>
        <xdr:cNvCxnSpPr/>
      </xdr:nvCxnSpPr>
      <xdr:spPr>
        <a:xfrm>
          <a:off x="10334625" y="0"/>
          <a:ext cx="0" cy="432435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9525</xdr:rowOff>
    </xdr:from>
    <xdr:to>
      <xdr:col>28</xdr:col>
      <xdr:colOff>9525</xdr:colOff>
      <xdr:row>36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2CD9BE5-2C88-4B18-A2F6-39027054A0F5}"/>
            </a:ext>
          </a:extLst>
        </xdr:cNvPr>
        <xdr:cNvCxnSpPr/>
      </xdr:nvCxnSpPr>
      <xdr:spPr>
        <a:xfrm>
          <a:off x="17802225" y="9525"/>
          <a:ext cx="0" cy="5838825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8A09-1242-4F74-BBFB-6F4DCB50B8D1}">
  <dimension ref="K3:L8"/>
  <sheetViews>
    <sheetView workbookViewId="0">
      <selection activeCell="L9" sqref="L9"/>
    </sheetView>
  </sheetViews>
  <sheetFormatPr defaultRowHeight="12.75" x14ac:dyDescent="0.2"/>
  <sheetData>
    <row r="3" spans="11:12" x14ac:dyDescent="0.2">
      <c r="K3" t="s">
        <v>33</v>
      </c>
      <c r="L3">
        <v>32.5</v>
      </c>
    </row>
    <row r="4" spans="11:12" x14ac:dyDescent="0.2">
      <c r="K4" t="s">
        <v>11</v>
      </c>
      <c r="L4" s="1">
        <v>143.70376899999999</v>
      </c>
    </row>
    <row r="5" spans="11:12" x14ac:dyDescent="0.2">
      <c r="K5" t="s">
        <v>34</v>
      </c>
      <c r="L5" s="1">
        <f>+L3*L4</f>
        <v>4670.3724924999997</v>
      </c>
    </row>
    <row r="6" spans="11:12" x14ac:dyDescent="0.2">
      <c r="K6" t="s">
        <v>35</v>
      </c>
      <c r="L6" s="1">
        <f>608.765+89.15</f>
        <v>697.91499999999996</v>
      </c>
    </row>
    <row r="7" spans="11:12" x14ac:dyDescent="0.2">
      <c r="K7" t="s">
        <v>36</v>
      </c>
      <c r="L7" s="1">
        <v>651.67499999999995</v>
      </c>
    </row>
    <row r="8" spans="11:12" x14ac:dyDescent="0.2">
      <c r="K8" t="s">
        <v>37</v>
      </c>
      <c r="L8" s="1">
        <f>+L5-L6+L7</f>
        <v>4624.1324924999999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E5DE-50EF-4E0D-9E38-9BCBB524403A}">
  <dimension ref="A2:AM64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R29" sqref="R29"/>
    </sheetView>
  </sheetViews>
  <sheetFormatPr defaultRowHeight="12.75" x14ac:dyDescent="0.2"/>
  <cols>
    <col min="1" max="1" width="17.5703125" style="1" bestFit="1" customWidth="1"/>
    <col min="2" max="8" width="9.140625" style="1"/>
    <col min="9" max="9" width="11.140625" style="1" bestFit="1" customWidth="1"/>
    <col min="10" max="15" width="9.140625" style="1"/>
    <col min="16" max="16" width="9.5703125" style="1" bestFit="1" customWidth="1"/>
    <col min="17" max="16384" width="9.140625" style="1"/>
  </cols>
  <sheetData>
    <row r="2" spans="1:39" x14ac:dyDescent="0.2">
      <c r="A2" s="3"/>
      <c r="B2" s="3" t="s">
        <v>17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18</v>
      </c>
      <c r="H2" s="3" t="s">
        <v>19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S2" s="2">
        <v>2014</v>
      </c>
      <c r="T2" s="2">
        <f>+S2+1</f>
        <v>2015</v>
      </c>
      <c r="U2" s="2">
        <f t="shared" ref="U2:AM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</row>
    <row r="3" spans="1:39" s="6" customFormat="1" x14ac:dyDescent="0.2">
      <c r="A3" s="6" t="s">
        <v>0</v>
      </c>
      <c r="J3" s="6">
        <v>251.898</v>
      </c>
      <c r="K3" s="6">
        <v>261.428</v>
      </c>
      <c r="L3" s="6">
        <v>261.53699999999998</v>
      </c>
      <c r="M3" s="6">
        <f>+AB3-SUM(J3:L3)</f>
        <v>262.87799999999993</v>
      </c>
      <c r="N3" s="6">
        <v>264.65800000000002</v>
      </c>
      <c r="O3" s="6">
        <v>270.03899999999999</v>
      </c>
      <c r="P3" s="6">
        <v>275.91300000000001</v>
      </c>
      <c r="Z3" s="6">
        <v>874.33199999999999</v>
      </c>
      <c r="AA3" s="6">
        <v>990.87400000000002</v>
      </c>
      <c r="AB3" s="6">
        <v>1037.741</v>
      </c>
    </row>
    <row r="4" spans="1:39" x14ac:dyDescent="0.2">
      <c r="A4" s="1" t="s">
        <v>1</v>
      </c>
      <c r="J4" s="1">
        <v>61.651000000000003</v>
      </c>
      <c r="K4" s="1">
        <v>67.013000000000005</v>
      </c>
      <c r="L4" s="1">
        <v>69.227000000000004</v>
      </c>
      <c r="M4" s="14">
        <f>+AB4-SUM(J4:L4)</f>
        <v>62.721000000000004</v>
      </c>
      <c r="N4" s="1">
        <v>58.252000000000002</v>
      </c>
      <c r="O4" s="1">
        <v>55.512999999999998</v>
      </c>
      <c r="P4" s="1">
        <v>55.555999999999997</v>
      </c>
      <c r="Z4" s="1">
        <v>249.48400000000001</v>
      </c>
      <c r="AA4" s="1">
        <v>252.55600000000001</v>
      </c>
      <c r="AB4" s="1">
        <v>260.61200000000002</v>
      </c>
    </row>
    <row r="5" spans="1:39" s="6" customFormat="1" x14ac:dyDescent="0.2">
      <c r="A5" s="6" t="s">
        <v>2</v>
      </c>
      <c r="J5" s="6">
        <f>+J3-J4</f>
        <v>190.24699999999999</v>
      </c>
      <c r="K5" s="6">
        <f>+K3-K4</f>
        <v>194.41499999999999</v>
      </c>
      <c r="L5" s="6">
        <f>+L3-L4</f>
        <v>192.30999999999997</v>
      </c>
      <c r="M5" s="6">
        <f>+M3-M4</f>
        <v>200.15699999999993</v>
      </c>
      <c r="N5" s="6">
        <f>+N3-N4</f>
        <v>206.40600000000001</v>
      </c>
      <c r="O5" s="6">
        <f>+O3-O4</f>
        <v>214.52599999999998</v>
      </c>
      <c r="P5" s="6">
        <f>+P3-P4</f>
        <v>220.35700000000003</v>
      </c>
      <c r="Z5" s="6">
        <f>+Z3-Z4</f>
        <v>624.84799999999996</v>
      </c>
      <c r="AA5" s="6">
        <f>+AA3-AA4</f>
        <v>738.31799999999998</v>
      </c>
      <c r="AB5" s="6">
        <f>+AB3-AB4</f>
        <v>777.12899999999991</v>
      </c>
    </row>
    <row r="6" spans="1:39" x14ac:dyDescent="0.2">
      <c r="A6" s="1" t="s">
        <v>3</v>
      </c>
      <c r="J6" s="1">
        <v>62.518000000000001</v>
      </c>
      <c r="K6" s="1">
        <v>63.316000000000003</v>
      </c>
      <c r="L6" s="1">
        <v>61.026000000000003</v>
      </c>
      <c r="M6" s="14">
        <f t="shared" ref="M6:M8" si="1">+AB6-SUM(J6:L6)</f>
        <v>61.906999999999982</v>
      </c>
      <c r="N6" s="1">
        <v>62.673000000000002</v>
      </c>
      <c r="O6" s="1">
        <v>65.444999999999993</v>
      </c>
      <c r="P6" s="1">
        <v>95.406999999999996</v>
      </c>
      <c r="Z6" s="1">
        <v>218.523</v>
      </c>
      <c r="AA6" s="1">
        <v>243.529</v>
      </c>
      <c r="AB6" s="1">
        <v>248.767</v>
      </c>
    </row>
    <row r="7" spans="1:39" x14ac:dyDescent="0.2">
      <c r="A7" s="1" t="s">
        <v>38</v>
      </c>
      <c r="J7" s="1">
        <v>86.21</v>
      </c>
      <c r="K7" s="1">
        <v>88.605000000000004</v>
      </c>
      <c r="L7" s="1">
        <v>87.93</v>
      </c>
      <c r="M7" s="14">
        <f t="shared" si="1"/>
        <v>85.892999999999972</v>
      </c>
      <c r="N7" s="1">
        <v>92.673000000000002</v>
      </c>
      <c r="O7" s="1">
        <v>95.234999999999999</v>
      </c>
      <c r="P7" s="1">
        <v>67.864999999999995</v>
      </c>
      <c r="Z7" s="1">
        <v>298.63499999999999</v>
      </c>
      <c r="AA7" s="1">
        <v>331.4</v>
      </c>
      <c r="AB7" s="1">
        <v>348.63799999999998</v>
      </c>
    </row>
    <row r="8" spans="1:39" x14ac:dyDescent="0.2">
      <c r="A8" s="1" t="s">
        <v>39</v>
      </c>
      <c r="J8" s="1">
        <v>33.183999999999997</v>
      </c>
      <c r="K8" s="1">
        <v>32.619</v>
      </c>
      <c r="L8" s="1">
        <v>31.975000000000001</v>
      </c>
      <c r="M8" s="14">
        <f t="shared" si="1"/>
        <v>31.193000000000012</v>
      </c>
      <c r="N8" s="1">
        <v>33.052999999999997</v>
      </c>
      <c r="O8" s="1">
        <v>33.566000000000003</v>
      </c>
      <c r="P8" s="1">
        <v>33.673999999999999</v>
      </c>
      <c r="Z8" s="1">
        <v>135.316</v>
      </c>
      <c r="AA8" s="1">
        <v>126.54900000000001</v>
      </c>
      <c r="AB8" s="1">
        <v>128.971</v>
      </c>
    </row>
    <row r="9" spans="1:39" x14ac:dyDescent="0.2">
      <c r="A9" s="1" t="s">
        <v>4</v>
      </c>
      <c r="J9" s="1">
        <f>+SUM(J6:J8)</f>
        <v>181.91200000000001</v>
      </c>
      <c r="K9" s="1">
        <f>+SUM(K6:K8)</f>
        <v>184.54</v>
      </c>
      <c r="L9" s="1">
        <f>+SUM(L6:L8)</f>
        <v>180.93100000000001</v>
      </c>
      <c r="M9" s="1">
        <f>+SUM(M6:M8)</f>
        <v>178.99299999999997</v>
      </c>
      <c r="N9" s="1">
        <f>+SUM(N6:N8)</f>
        <v>188.399</v>
      </c>
      <c r="O9" s="1">
        <f>+SUM(O6:O8)</f>
        <v>194.24600000000001</v>
      </c>
      <c r="P9" s="1">
        <f>+SUM(P6:P8)</f>
        <v>196.946</v>
      </c>
      <c r="Z9" s="1">
        <f>+SUM(Z6:Z8)</f>
        <v>652.47400000000005</v>
      </c>
      <c r="AA9" s="1">
        <f>+SUM(AA6:AA8)</f>
        <v>701.47799999999995</v>
      </c>
      <c r="AB9" s="1">
        <f>+SUM(AB6:AB8)</f>
        <v>726.37599999999998</v>
      </c>
    </row>
    <row r="10" spans="1:39" s="6" customFormat="1" x14ac:dyDescent="0.2">
      <c r="A10" s="6" t="s">
        <v>5</v>
      </c>
      <c r="J10" s="6">
        <f>+J5-J9</f>
        <v>8.3349999999999795</v>
      </c>
      <c r="K10" s="6">
        <f>+K5-K9</f>
        <v>9.875</v>
      </c>
      <c r="L10" s="6">
        <f>+L5-L9</f>
        <v>11.378999999999962</v>
      </c>
      <c r="M10" s="6">
        <f>+M5-M9</f>
        <v>21.163999999999959</v>
      </c>
      <c r="N10" s="6">
        <f>+N5-N9</f>
        <v>18.007000000000005</v>
      </c>
      <c r="O10" s="6">
        <f>+O5-O9</f>
        <v>20.279999999999973</v>
      </c>
      <c r="P10" s="6">
        <f>+P5-P9</f>
        <v>23.41100000000003</v>
      </c>
      <c r="Z10" s="6">
        <f>+Z5-Z9</f>
        <v>-27.62600000000009</v>
      </c>
      <c r="AA10" s="6">
        <f>+AA5-AA9</f>
        <v>36.840000000000032</v>
      </c>
      <c r="AB10" s="6">
        <f>+AB5-AB9</f>
        <v>50.752999999999929</v>
      </c>
    </row>
    <row r="11" spans="1:39" x14ac:dyDescent="0.2">
      <c r="A11" s="1" t="s">
        <v>6</v>
      </c>
      <c r="J11" s="1">
        <v>2.3180000000000001</v>
      </c>
      <c r="K11" s="1">
        <v>3.2930000000000001</v>
      </c>
      <c r="L11" s="1">
        <v>1.8009999999999999</v>
      </c>
      <c r="M11" s="14">
        <f t="shared" ref="M11:M13" si="2">+AB11-SUM(J11:L11)</f>
        <v>4.4209999999999994</v>
      </c>
      <c r="N11" s="1">
        <v>3.8580000000000001</v>
      </c>
      <c r="O11" s="1">
        <v>4.6989999999999998</v>
      </c>
      <c r="P11" s="1">
        <v>-6.1189999999999998</v>
      </c>
      <c r="Z11" s="1">
        <v>-9.8379999999999992</v>
      </c>
      <c r="AA11" s="1">
        <v>-2.4329999999999998</v>
      </c>
      <c r="AB11" s="1">
        <v>11.833</v>
      </c>
    </row>
    <row r="12" spans="1:39" x14ac:dyDescent="0.2">
      <c r="A12" s="1" t="s">
        <v>7</v>
      </c>
      <c r="J12" s="1">
        <f>+J10+J11</f>
        <v>10.652999999999979</v>
      </c>
      <c r="K12" s="1">
        <f>+K10+K11</f>
        <v>13.167999999999999</v>
      </c>
      <c r="L12" s="1">
        <f>+L10+L11</f>
        <v>13.179999999999962</v>
      </c>
      <c r="M12" s="1">
        <f>+M10+M11</f>
        <v>25.584999999999958</v>
      </c>
      <c r="N12" s="1">
        <f>+N10+N11</f>
        <v>21.865000000000006</v>
      </c>
      <c r="O12" s="1">
        <f>+O10+O11</f>
        <v>24.978999999999971</v>
      </c>
      <c r="P12" s="1">
        <f>+P10+P11</f>
        <v>17.29200000000003</v>
      </c>
      <c r="Z12" s="1">
        <f>+Z10+Z11</f>
        <v>-37.464000000000091</v>
      </c>
      <c r="AA12" s="1">
        <f>+AA10+AA11</f>
        <v>34.407000000000032</v>
      </c>
      <c r="AB12" s="1">
        <f>+AB10+AB11</f>
        <v>62.585999999999927</v>
      </c>
    </row>
    <row r="13" spans="1:39" x14ac:dyDescent="0.2">
      <c r="A13" s="1" t="s">
        <v>8</v>
      </c>
      <c r="J13" s="1">
        <v>2.3029999999999999</v>
      </c>
      <c r="K13" s="1">
        <v>2.3769999999999998</v>
      </c>
      <c r="L13" s="1">
        <v>2.524</v>
      </c>
      <c r="M13" s="14">
        <f t="shared" si="2"/>
        <v>-73.649999999999991</v>
      </c>
      <c r="N13" s="1">
        <v>4.6429999999999998</v>
      </c>
      <c r="O13" s="1">
        <v>4.4829999999999997</v>
      </c>
      <c r="P13" s="1">
        <v>4.399</v>
      </c>
      <c r="Z13" s="1">
        <v>3.9950000000000001</v>
      </c>
      <c r="AA13" s="1">
        <v>7.6239999999999997</v>
      </c>
      <c r="AB13" s="1">
        <v>-66.445999999999998</v>
      </c>
    </row>
    <row r="14" spans="1:39" s="6" customFormat="1" x14ac:dyDescent="0.2">
      <c r="A14" s="6" t="s">
        <v>9</v>
      </c>
      <c r="J14" s="6">
        <f>+J12-J13</f>
        <v>8.3499999999999801</v>
      </c>
      <c r="K14" s="6">
        <f>+K12-K13</f>
        <v>10.791</v>
      </c>
      <c r="L14" s="6">
        <f>+L12-L13</f>
        <v>10.655999999999963</v>
      </c>
      <c r="M14" s="6">
        <f>+M12-M13</f>
        <v>99.234999999999957</v>
      </c>
      <c r="N14" s="6">
        <f>+N12-N13</f>
        <v>17.222000000000005</v>
      </c>
      <c r="O14" s="6">
        <f>+O12-O13</f>
        <v>20.49599999999997</v>
      </c>
      <c r="P14" s="6">
        <f>+P12-P13</f>
        <v>12.893000000000029</v>
      </c>
      <c r="Z14" s="6">
        <f>+Z12-Z13</f>
        <v>-41.459000000000088</v>
      </c>
      <c r="AA14" s="6">
        <f>+AA12-AA13</f>
        <v>26.783000000000033</v>
      </c>
      <c r="AB14" s="6">
        <f>+AB12-AB13</f>
        <v>129.03199999999993</v>
      </c>
    </row>
    <row r="15" spans="1:39" s="5" customFormat="1" x14ac:dyDescent="0.2">
      <c r="A15" s="5" t="s">
        <v>10</v>
      </c>
      <c r="J15" s="5">
        <f>+J14/J16</f>
        <v>5.5505331170730275E-2</v>
      </c>
      <c r="K15" s="5">
        <f>+K14/K16</f>
        <v>7.4808662858410521E-2</v>
      </c>
      <c r="L15" s="5">
        <f>+L14/L16</f>
        <v>7.2182895850973497E-2</v>
      </c>
      <c r="M15" s="5">
        <f>+M14/M16</f>
        <v>0.67307018396641238</v>
      </c>
      <c r="N15" s="5">
        <f>+N14/N16</f>
        <v>0.11577270313329796</v>
      </c>
      <c r="O15" s="5">
        <f>+O14/O16</f>
        <v>0.13988056645623592</v>
      </c>
      <c r="P15" s="5">
        <f>+P14/P16</f>
        <v>8.6488988468582287E-2</v>
      </c>
      <c r="Z15" s="5">
        <f>+Z14/Z16</f>
        <v>-0.26644944022416794</v>
      </c>
      <c r="AA15" s="5">
        <f>+AA14/AA16</f>
        <v>0.17832507723447341</v>
      </c>
      <c r="AB15" s="5">
        <f>+AB14/AB16</f>
        <v>0.86839944543900449</v>
      </c>
    </row>
    <row r="16" spans="1:39" x14ac:dyDescent="0.2">
      <c r="A16" s="1" t="s">
        <v>11</v>
      </c>
      <c r="J16" s="1">
        <v>150.43600000000001</v>
      </c>
      <c r="K16" s="1">
        <v>144.24799999999999</v>
      </c>
      <c r="L16" s="1">
        <v>147.625</v>
      </c>
      <c r="M16" s="1">
        <f>+AVERAGE(J16:L16)</f>
        <v>147.43633333333332</v>
      </c>
      <c r="N16" s="1">
        <v>148.75700000000001</v>
      </c>
      <c r="O16" s="1">
        <v>146.52500000000001</v>
      </c>
      <c r="P16" s="1">
        <v>149.071</v>
      </c>
      <c r="Z16" s="1">
        <v>155.59800000000001</v>
      </c>
      <c r="AA16" s="1">
        <v>150.19200000000001</v>
      </c>
      <c r="AB16" s="1">
        <v>148.58600000000001</v>
      </c>
    </row>
    <row r="18" spans="1:28" s="4" customFormat="1" x14ac:dyDescent="0.2">
      <c r="A18" s="4" t="s">
        <v>12</v>
      </c>
      <c r="J18" s="4">
        <f>+J5/J3</f>
        <v>0.75525411079087568</v>
      </c>
      <c r="K18" s="4">
        <f>+K5/K3</f>
        <v>0.74366555992472116</v>
      </c>
      <c r="L18" s="4">
        <f>+L5/L3</f>
        <v>0.73530705024528076</v>
      </c>
      <c r="M18" s="4">
        <f>+M5/M3</f>
        <v>0.76140643188094848</v>
      </c>
      <c r="N18" s="4">
        <f>+N5/N3</f>
        <v>0.7798970747152929</v>
      </c>
      <c r="O18" s="4">
        <f>+O5/O3</f>
        <v>0.79442599031991668</v>
      </c>
      <c r="P18" s="4">
        <f>+P5/P3</f>
        <v>0.7986466748576545</v>
      </c>
      <c r="Z18" s="4">
        <f>+Z5/Z3</f>
        <v>0.71465759002301177</v>
      </c>
      <c r="AA18" s="4">
        <f>+AA5/AA3</f>
        <v>0.74511794637865159</v>
      </c>
      <c r="AB18" s="4">
        <f>+AB5/AB3</f>
        <v>0.74886604653762345</v>
      </c>
    </row>
    <row r="19" spans="1:28" s="4" customFormat="1" x14ac:dyDescent="0.2">
      <c r="A19" s="4" t="s">
        <v>13</v>
      </c>
      <c r="J19" s="4">
        <f>+J10/J3</f>
        <v>3.3088789907025781E-2</v>
      </c>
      <c r="K19" s="4">
        <f>+K10/K3</f>
        <v>3.7773306608320456E-2</v>
      </c>
      <c r="L19" s="4">
        <f>+L10/L3</f>
        <v>4.3508184310441594E-2</v>
      </c>
      <c r="M19" s="4">
        <f>+M10/M3</f>
        <v>8.0508829190727119E-2</v>
      </c>
      <c r="N19" s="4">
        <f>+N10/N3</f>
        <v>6.8038751898676794E-2</v>
      </c>
      <c r="O19" s="4">
        <f>+O10/O3</f>
        <v>7.5100263295301686E-2</v>
      </c>
      <c r="P19" s="4">
        <f>+P10/P3</f>
        <v>8.4849209714656537E-2</v>
      </c>
      <c r="Z19" s="4">
        <f>+Z10/Z3</f>
        <v>-3.1596693246958928E-2</v>
      </c>
      <c r="AA19" s="4">
        <f>+AA10/AA3</f>
        <v>3.7179298276067425E-2</v>
      </c>
      <c r="AB19" s="4">
        <f>+AB10/AB3</f>
        <v>4.8907193606111669E-2</v>
      </c>
    </row>
    <row r="20" spans="1:28" s="4" customFormat="1" x14ac:dyDescent="0.2">
      <c r="A20" s="4" t="s">
        <v>14</v>
      </c>
      <c r="J20" s="4">
        <f>+J14/J3</f>
        <v>3.314833781927598E-2</v>
      </c>
      <c r="K20" s="4">
        <f>+K14/K3</f>
        <v>4.12771394035834E-2</v>
      </c>
      <c r="L20" s="4">
        <f>+L14/L3</f>
        <v>4.0743757097465999E-2</v>
      </c>
      <c r="M20" s="4">
        <f>+M14/M3</f>
        <v>0.37749450315355404</v>
      </c>
      <c r="N20" s="4">
        <f>+N14/N3</f>
        <v>6.5072659810018987E-2</v>
      </c>
      <c r="O20" s="4">
        <f>+O14/O3</f>
        <v>7.5900147756435069E-2</v>
      </c>
      <c r="P20" s="4">
        <f>+P14/P3</f>
        <v>4.6728497751102806E-2</v>
      </c>
      <c r="Z20" s="4">
        <f>+Z14/Z3</f>
        <v>-4.7417914476423247E-2</v>
      </c>
      <c r="AA20" s="4">
        <f>+AA14/AA3</f>
        <v>2.7029672793917322E-2</v>
      </c>
      <c r="AB20" s="4">
        <f>+AB14/AB3</f>
        <v>0.12433931009760617</v>
      </c>
    </row>
    <row r="21" spans="1:28" s="4" customFormat="1" x14ac:dyDescent="0.2">
      <c r="A21" s="4" t="s">
        <v>15</v>
      </c>
      <c r="J21" s="4">
        <f>+J13/J12</f>
        <v>0.2161832347695489</v>
      </c>
      <c r="K21" s="4">
        <f t="shared" ref="K21:P21" si="3">+K13/K12</f>
        <v>0.18051336573511542</v>
      </c>
      <c r="L21" s="4">
        <f t="shared" si="3"/>
        <v>0.19150227617602483</v>
      </c>
      <c r="M21" s="4">
        <f t="shared" ref="M21" si="4">+M13/M12</f>
        <v>-2.8786398280242373</v>
      </c>
      <c r="N21" s="4">
        <f t="shared" si="3"/>
        <v>0.21234850217242163</v>
      </c>
      <c r="O21" s="4">
        <f t="shared" si="3"/>
        <v>0.17947075543456523</v>
      </c>
      <c r="P21" s="4">
        <f t="shared" si="3"/>
        <v>0.25439509599814897</v>
      </c>
      <c r="Z21" s="4">
        <f t="shared" ref="Z21" si="5">+Z13/Z12</f>
        <v>-0.10663570360879752</v>
      </c>
      <c r="AA21" s="4">
        <f t="shared" ref="AA21:AB21" si="6">+AA13/AA12</f>
        <v>0.2215828174499373</v>
      </c>
      <c r="AB21" s="4">
        <f t="shared" si="6"/>
        <v>-1.0616751350142217</v>
      </c>
    </row>
    <row r="22" spans="1:28" s="4" customFormat="1" x14ac:dyDescent="0.2"/>
    <row r="23" spans="1:28" s="7" customFormat="1" x14ac:dyDescent="0.2">
      <c r="A23" s="7" t="s">
        <v>16</v>
      </c>
      <c r="J23" s="7" t="e">
        <f>+J3/F3-1</f>
        <v>#DIV/0!</v>
      </c>
      <c r="K23" s="7" t="e">
        <f>+K3/G3-1</f>
        <v>#DIV/0!</v>
      </c>
      <c r="L23" s="7" t="e">
        <f>+L3/H3-1</f>
        <v>#DIV/0!</v>
      </c>
      <c r="M23" s="7" t="e">
        <f>+M3/I3-1</f>
        <v>#DIV/0!</v>
      </c>
      <c r="N23" s="7">
        <f>+N3/J3-1</f>
        <v>5.0655424020833895E-2</v>
      </c>
      <c r="O23" s="7">
        <f>+O3/K3-1</f>
        <v>3.2938323362455391E-2</v>
      </c>
      <c r="P23" s="7">
        <f>+P3/L3-1</f>
        <v>5.4967365994104123E-2</v>
      </c>
      <c r="Z23" s="7" t="e">
        <f>+Z3/Y3-1</f>
        <v>#DIV/0!</v>
      </c>
      <c r="AA23" s="7">
        <f>+AA3/Z3-1</f>
        <v>0.13329261653468016</v>
      </c>
      <c r="AB23" s="7">
        <f>+AB3/AA3-1</f>
        <v>4.7298647456689658E-2</v>
      </c>
    </row>
    <row r="33" spans="9:16" x14ac:dyDescent="0.2">
      <c r="I33" s="10"/>
      <c r="J33" s="10"/>
      <c r="K33" s="10"/>
      <c r="L33" s="10"/>
      <c r="M33" s="10"/>
      <c r="N33" s="10"/>
      <c r="O33" s="10"/>
    </row>
    <row r="34" spans="9:16" x14ac:dyDescent="0.2">
      <c r="I34" s="10"/>
      <c r="J34" s="10"/>
      <c r="K34" s="10"/>
      <c r="L34" s="11"/>
      <c r="M34" s="11"/>
      <c r="N34" s="11"/>
      <c r="O34" s="11"/>
    </row>
    <row r="35" spans="9:16" x14ac:dyDescent="0.2">
      <c r="I35" s="10"/>
      <c r="J35" s="12"/>
      <c r="K35" s="10"/>
      <c r="L35" s="10"/>
      <c r="M35" s="10"/>
      <c r="N35" s="10"/>
      <c r="O35" s="9"/>
      <c r="P35" s="8"/>
    </row>
    <row r="36" spans="9:16" x14ac:dyDescent="0.2">
      <c r="I36" s="10"/>
      <c r="J36" s="12"/>
      <c r="K36" s="10"/>
      <c r="L36" s="10"/>
      <c r="M36" s="10"/>
      <c r="N36" s="10"/>
      <c r="O36" s="9"/>
      <c r="P36" s="8"/>
    </row>
    <row r="37" spans="9:16" x14ac:dyDescent="0.2">
      <c r="I37" s="10"/>
      <c r="J37" s="10"/>
      <c r="K37" s="10"/>
      <c r="L37" s="10"/>
      <c r="M37" s="10"/>
      <c r="N37" s="10"/>
      <c r="O37" s="9"/>
      <c r="P37" s="8"/>
    </row>
    <row r="38" spans="9:16" x14ac:dyDescent="0.2">
      <c r="I38" s="10"/>
      <c r="J38" s="10"/>
      <c r="K38" s="10"/>
      <c r="L38" s="10"/>
      <c r="M38" s="10"/>
      <c r="N38" s="10"/>
      <c r="O38" s="9"/>
      <c r="P38" s="8"/>
    </row>
    <row r="39" spans="9:16" x14ac:dyDescent="0.2">
      <c r="I39" s="10"/>
      <c r="J39" s="10"/>
      <c r="K39" s="10"/>
      <c r="L39" s="10"/>
      <c r="M39" s="10"/>
      <c r="N39" s="10"/>
      <c r="O39" s="9"/>
      <c r="P39" s="5"/>
    </row>
    <row r="40" spans="9:16" x14ac:dyDescent="0.2">
      <c r="I40" s="10"/>
      <c r="J40" s="10"/>
      <c r="K40" s="10"/>
      <c r="L40" s="10"/>
      <c r="M40" s="10"/>
      <c r="N40" s="10"/>
      <c r="O40" s="9"/>
      <c r="P40" s="5"/>
    </row>
    <row r="41" spans="9:16" x14ac:dyDescent="0.2">
      <c r="I41" s="10"/>
      <c r="J41" s="10"/>
      <c r="K41" s="10"/>
      <c r="L41" s="10"/>
      <c r="M41" s="10"/>
      <c r="N41" s="10"/>
      <c r="O41" s="9"/>
      <c r="P41" s="5"/>
    </row>
    <row r="42" spans="9:16" x14ac:dyDescent="0.2">
      <c r="I42" s="10"/>
      <c r="J42" s="10"/>
      <c r="K42" s="10"/>
      <c r="L42" s="10"/>
      <c r="M42" s="10"/>
      <c r="N42" s="10"/>
      <c r="O42" s="9"/>
      <c r="P42" s="5"/>
    </row>
    <row r="43" spans="9:16" x14ac:dyDescent="0.2">
      <c r="I43" s="10"/>
      <c r="J43" s="10"/>
      <c r="K43" s="10"/>
      <c r="L43" s="10"/>
      <c r="M43" s="10"/>
      <c r="N43" s="10"/>
      <c r="O43" s="9"/>
      <c r="P43" s="5"/>
    </row>
    <row r="44" spans="9:16" x14ac:dyDescent="0.2">
      <c r="I44" s="10"/>
      <c r="J44" s="10"/>
      <c r="K44" s="10"/>
      <c r="L44" s="10"/>
      <c r="M44" s="10"/>
      <c r="N44" s="10"/>
      <c r="O44" s="9"/>
      <c r="P44" s="5"/>
    </row>
    <row r="45" spans="9:16" x14ac:dyDescent="0.2">
      <c r="I45" s="10"/>
      <c r="J45" s="10"/>
      <c r="K45" s="10"/>
      <c r="L45" s="10"/>
      <c r="M45" s="10"/>
      <c r="N45" s="10"/>
      <c r="O45" s="9"/>
      <c r="P45" s="5"/>
    </row>
    <row r="46" spans="9:16" x14ac:dyDescent="0.2">
      <c r="I46" s="10"/>
      <c r="J46" s="10"/>
      <c r="K46" s="10"/>
      <c r="L46" s="10"/>
      <c r="M46" s="10"/>
      <c r="N46" s="10"/>
      <c r="O46" s="9"/>
      <c r="P46" s="5"/>
    </row>
    <row r="47" spans="9:16" x14ac:dyDescent="0.2">
      <c r="I47" s="10"/>
      <c r="J47" s="10"/>
      <c r="K47" s="10"/>
      <c r="L47" s="10"/>
      <c r="M47" s="10"/>
      <c r="N47" s="10"/>
      <c r="O47" s="13"/>
    </row>
    <row r="48" spans="9:16" x14ac:dyDescent="0.2">
      <c r="I48" s="10"/>
      <c r="J48" s="10"/>
      <c r="K48" s="10"/>
      <c r="L48" s="10"/>
      <c r="M48" s="10"/>
      <c r="N48" s="10"/>
      <c r="O48" s="13"/>
    </row>
    <row r="49" spans="9:15" x14ac:dyDescent="0.2">
      <c r="I49" s="10"/>
      <c r="J49" s="10"/>
      <c r="K49" s="10"/>
      <c r="L49" s="10"/>
      <c r="M49" s="10"/>
      <c r="N49" s="10"/>
      <c r="O49" s="10"/>
    </row>
    <row r="50" spans="9:15" x14ac:dyDescent="0.2">
      <c r="I50" s="10"/>
      <c r="J50" s="10"/>
      <c r="K50" s="10"/>
      <c r="L50" s="10"/>
      <c r="M50" s="10"/>
      <c r="N50" s="10"/>
      <c r="O50" s="9"/>
    </row>
    <row r="51" spans="9:15" x14ac:dyDescent="0.2">
      <c r="I51" s="10"/>
      <c r="J51" s="10"/>
      <c r="K51" s="10"/>
      <c r="L51" s="10"/>
      <c r="M51" s="10"/>
      <c r="N51" s="10"/>
      <c r="O51" s="9"/>
    </row>
    <row r="52" spans="9:15" x14ac:dyDescent="0.2">
      <c r="I52" s="10"/>
      <c r="J52" s="10"/>
      <c r="K52" s="10"/>
      <c r="L52" s="10"/>
      <c r="M52" s="10"/>
      <c r="N52" s="10"/>
      <c r="O52" s="9"/>
    </row>
    <row r="53" spans="9:15" x14ac:dyDescent="0.2">
      <c r="I53" s="10"/>
      <c r="J53" s="10"/>
      <c r="K53" s="10"/>
      <c r="L53" s="10"/>
      <c r="M53" s="10"/>
      <c r="N53" s="10"/>
      <c r="O53" s="9"/>
    </row>
    <row r="54" spans="9:15" x14ac:dyDescent="0.2">
      <c r="I54" s="10"/>
      <c r="J54" s="10"/>
      <c r="K54" s="10"/>
      <c r="L54" s="10"/>
      <c r="M54" s="10"/>
      <c r="N54" s="10"/>
      <c r="O54" s="9"/>
    </row>
    <row r="55" spans="9:15" x14ac:dyDescent="0.2">
      <c r="I55" s="10"/>
      <c r="J55" s="10"/>
      <c r="K55" s="10"/>
      <c r="L55" s="10"/>
      <c r="M55" s="10"/>
      <c r="N55" s="10"/>
      <c r="O55" s="9"/>
    </row>
    <row r="56" spans="9:15" x14ac:dyDescent="0.2">
      <c r="I56" s="10"/>
      <c r="J56" s="10"/>
      <c r="K56" s="10"/>
      <c r="L56" s="10"/>
      <c r="M56" s="10"/>
      <c r="N56" s="10"/>
      <c r="O56" s="9"/>
    </row>
    <row r="57" spans="9:15" x14ac:dyDescent="0.2">
      <c r="I57" s="10"/>
      <c r="J57" s="10"/>
      <c r="K57" s="10"/>
      <c r="L57" s="10"/>
      <c r="M57" s="10"/>
      <c r="N57" s="10"/>
      <c r="O57" s="9"/>
    </row>
    <row r="58" spans="9:15" x14ac:dyDescent="0.2">
      <c r="I58" s="10"/>
      <c r="J58" s="10"/>
      <c r="K58" s="10"/>
      <c r="L58" s="10"/>
      <c r="M58" s="10"/>
      <c r="N58" s="10"/>
      <c r="O58" s="9"/>
    </row>
    <row r="59" spans="9:15" x14ac:dyDescent="0.2">
      <c r="I59" s="10"/>
      <c r="J59" s="10"/>
      <c r="K59" s="10"/>
      <c r="L59" s="10"/>
      <c r="M59" s="10"/>
      <c r="N59" s="10"/>
      <c r="O59" s="9"/>
    </row>
    <row r="60" spans="9:15" x14ac:dyDescent="0.2">
      <c r="I60" s="10"/>
      <c r="J60" s="10"/>
      <c r="K60" s="10"/>
      <c r="L60" s="10"/>
      <c r="M60" s="10"/>
      <c r="N60" s="10"/>
      <c r="O60" s="9"/>
    </row>
    <row r="61" spans="9:15" x14ac:dyDescent="0.2">
      <c r="I61" s="10"/>
      <c r="J61" s="10"/>
      <c r="K61" s="10"/>
      <c r="L61" s="10"/>
      <c r="M61" s="10"/>
      <c r="N61" s="10"/>
      <c r="O61" s="9"/>
    </row>
    <row r="62" spans="9:15" x14ac:dyDescent="0.2">
      <c r="I62" s="10"/>
      <c r="J62" s="10"/>
      <c r="K62" s="10"/>
      <c r="L62" s="10"/>
      <c r="M62" s="10"/>
      <c r="N62" s="10"/>
      <c r="O62" s="10"/>
    </row>
    <row r="63" spans="9:15" x14ac:dyDescent="0.2">
      <c r="I63" s="10"/>
      <c r="J63" s="10"/>
      <c r="K63" s="10"/>
      <c r="L63" s="10"/>
      <c r="M63" s="10"/>
      <c r="N63" s="10"/>
      <c r="O63" s="10"/>
    </row>
    <row r="64" spans="9:15" x14ac:dyDescent="0.2">
      <c r="I64" s="10"/>
      <c r="J64" s="10"/>
      <c r="K64" s="10"/>
      <c r="L64" s="10"/>
      <c r="M64" s="10"/>
      <c r="N64" s="10"/>
      <c r="O6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2024-12-07T15:01:01Z</dcterms:created>
  <dcterms:modified xsi:type="dcterms:W3CDTF">2024-12-07T19:42:10Z</dcterms:modified>
</cp:coreProperties>
</file>