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0A82924C-D2C6-42E2-98B6-7F6CDFFD752B}" xr6:coauthVersionLast="47" xr6:coauthVersionMax="47" xr10:uidLastSave="{00000000-0000-0000-0000-000000000000}"/>
  <bookViews>
    <workbookView xWindow="0" yWindow="0" windowWidth="14400" windowHeight="15600" activeTab="1" xr2:uid="{89B6896A-BB0F-42C7-9FF2-B197CB641749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" l="1"/>
  <c r="P20" i="2" s="1"/>
  <c r="L11" i="2"/>
  <c r="L22" i="2"/>
  <c r="L8" i="2"/>
  <c r="L5" i="2"/>
  <c r="P22" i="2"/>
  <c r="P18" i="2"/>
  <c r="P17" i="2"/>
  <c r="P9" i="2"/>
  <c r="P8" i="2"/>
  <c r="P5" i="2"/>
  <c r="L7" i="1"/>
  <c r="L6" i="1"/>
  <c r="L3" i="1"/>
  <c r="L5" i="1" s="1"/>
  <c r="L8" i="1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P13" i="2" l="1"/>
  <c r="P19" i="2" s="1"/>
  <c r="P14" i="2"/>
  <c r="L9" i="2"/>
  <c r="L17" i="2"/>
  <c r="L18" i="2"/>
  <c r="L20" i="2" l="1"/>
  <c r="L13" i="2"/>
  <c r="L19" i="2" l="1"/>
  <c r="L14" i="2"/>
</calcChain>
</file>

<file path=xl/sharedStrings.xml><?xml version="1.0" encoding="utf-8"?>
<sst xmlns="http://schemas.openxmlformats.org/spreadsheetml/2006/main" count="44" uniqueCount="43">
  <si>
    <t>Revenue</t>
  </si>
  <si>
    <t>COGS</t>
  </si>
  <si>
    <t>Gross profit</t>
  </si>
  <si>
    <t>SG&amp;A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</si>
  <si>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</si>
  <si>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</si>
  <si>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</si>
  <si>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</si>
  <si>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</si>
  <si>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</si>
  <si>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</si>
  <si>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</si>
  <si>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</si>
  <si>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</si>
  <si>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</si>
  <si>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</si>
  <si>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</si>
  <si>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</si>
  <si>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</si>
  <si>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</si>
  <si>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</si>
  <si>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</si>
  <si>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</si>
  <si>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</si>
  <si>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</si>
  <si>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</si>
  <si>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</si>
  <si>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</si>
  <si>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</si>
  <si>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</si>
  <si>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</si>
  <si>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</si>
  <si>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</si>
  <si>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</si>
  <si>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</si>
  <si>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</si>
  <si>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</si>
  <si>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</si>
  <si>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</si>
  <si>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CFFO</t>
  </si>
  <si>
    <t>CapEx</t>
  </si>
  <si>
    <t>FCF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</si>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</sst>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3]d/mmm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16</xdr:col>
      <xdr:colOff>19050</xdr:colOff>
      <xdr:row>35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854F33A-FA8B-0702-5AF7-67436BD46E4D}"/>
            </a:ext>
          </a:extLst>
        </xdr:cNvPr>
        <xdr:cNvCxnSpPr/>
      </xdr:nvCxnSpPr>
      <xdr:spPr>
        <a:xfrm>
          <a:off x="10277475" y="0"/>
          <a:ext cx="0" cy="56769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0</xdr:row>
      <xdr:rowOff>0</xdr:rowOff>
    </xdr:from>
    <xdr:to>
      <xdr:col>28</xdr:col>
      <xdr:colOff>28575</xdr:colOff>
      <xdr:row>35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A423954-71DF-42B7-A217-71C1C1FD4A09}"/>
            </a:ext>
          </a:extLst>
        </xdr:cNvPr>
        <xdr:cNvCxnSpPr/>
      </xdr:nvCxnSpPr>
      <xdr:spPr>
        <a:xfrm>
          <a:off x="17602200" y="0"/>
          <a:ext cx="0" cy="56769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AllCompanies.xlsx" TargetMode="External"/><Relationship Id="rId1" Type="http://schemas.openxmlformats.org/officeDocument/2006/relationships/externalLinkPath" Target="AllCompan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rnet"/>
      <sheetName val="Semiconductors"/>
      <sheetName val="Home Builders"/>
      <sheetName val="Tech"/>
      <sheetName val="EU Tech"/>
      <sheetName val="Cybersecurity"/>
      <sheetName val="Sportswear"/>
      <sheetName val="Travel Service"/>
      <sheetName val="Medical Devices"/>
    </sheetNames>
    <sheetDataSet>
      <sheetData sheetId="0"/>
      <sheetData sheetId="1">
        <row r="7">
          <cell r="E7">
            <v>185.74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64A2-C82B-4C9F-BDBE-F033EFEA9213}">
  <dimension ref="K3:L8"/>
  <sheetViews>
    <sheetView workbookViewId="0">
      <selection activeCell="L9" sqref="L9"/>
    </sheetView>
  </sheetViews>
  <sheetFormatPr defaultRowHeight="12.75" x14ac:dyDescent="0.2"/>
  <sheetData>
    <row r="3" spans="11:12" x14ac:dyDescent="0.2">
      <c r="K3" t="s">
        <v>34</v>
      </c>
      <c r="L3" s="4">
        <f>+[1]Semiconductors!$E$7</f>
        <v>185.74</v>
      </c>
    </row>
    <row r="4" spans="11:12" x14ac:dyDescent="0.2">
      <c r="K4" t="s">
        <v>12</v>
      </c>
      <c r="L4" s="1">
        <v>912.21661400000005</v>
      </c>
    </row>
    <row r="5" spans="11:12" x14ac:dyDescent="0.2">
      <c r="K5" t="s">
        <v>35</v>
      </c>
      <c r="L5" s="1">
        <f>+L3*L4</f>
        <v>169435.11388436001</v>
      </c>
    </row>
    <row r="6" spans="11:12" x14ac:dyDescent="0.2">
      <c r="K6" t="s">
        <v>36</v>
      </c>
      <c r="L6" s="1">
        <f>2589+6163</f>
        <v>8752</v>
      </c>
    </row>
    <row r="7" spans="11:12" x14ac:dyDescent="0.2">
      <c r="K7" t="s">
        <v>37</v>
      </c>
      <c r="L7" s="1">
        <f>1049+12844</f>
        <v>13893</v>
      </c>
    </row>
    <row r="8" spans="11:12" x14ac:dyDescent="0.2">
      <c r="K8" t="s">
        <v>38</v>
      </c>
      <c r="L8" s="1">
        <f>+L5-L6+L7</f>
        <v>174576.11388436001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D284-165B-486F-8DE5-B278B5B6EF96}">
  <dimension ref="A1:AM29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39" s="7" customFormat="1" x14ac:dyDescent="0.2">
      <c r="P1" s="7">
        <v>45930</v>
      </c>
    </row>
    <row r="2" spans="1:39" x14ac:dyDescent="0.2">
      <c r="A2" s="2"/>
      <c r="B2" s="2" t="s">
        <v>18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19</v>
      </c>
      <c r="H2" s="2" t="s">
        <v>20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S2">
        <v>2014</v>
      </c>
      <c r="T2">
        <f>+S2+1</f>
        <v>2015</v>
      </c>
      <c r="U2">
        <f t="shared" ref="U2:AM2" si="0">+T2+1</f>
        <v>2016</v>
      </c>
      <c r="V2">
        <f t="shared" si="0"/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</row>
    <row r="3" spans="1:39" s="5" customFormat="1" x14ac:dyDescent="0.2">
      <c r="A3" s="5" t="s">
        <v>0</v>
      </c>
      <c r="L3" s="5">
        <v>4532</v>
      </c>
      <c r="P3" s="5">
        <v>4151</v>
      </c>
    </row>
    <row r="4" spans="1:39" x14ac:dyDescent="0.2">
      <c r="A4" s="1" t="s">
        <v>1</v>
      </c>
      <c r="L4" s="1">
        <v>1717</v>
      </c>
      <c r="P4" s="1">
        <v>1677</v>
      </c>
    </row>
    <row r="5" spans="1:39" x14ac:dyDescent="0.2">
      <c r="A5" s="1" t="s">
        <v>2</v>
      </c>
      <c r="L5" s="1">
        <f>+L3-L4</f>
        <v>2815</v>
      </c>
      <c r="P5" s="1">
        <f>+P3-P4</f>
        <v>2474</v>
      </c>
    </row>
    <row r="6" spans="1:39" x14ac:dyDescent="0.2">
      <c r="A6" s="1" t="s">
        <v>4</v>
      </c>
      <c r="L6" s="1">
        <v>471</v>
      </c>
      <c r="P6" s="1">
        <v>492</v>
      </c>
    </row>
    <row r="7" spans="1:39" x14ac:dyDescent="0.2">
      <c r="A7" s="1" t="s">
        <v>3</v>
      </c>
      <c r="L7" s="1">
        <v>452</v>
      </c>
      <c r="P7" s="1">
        <v>428</v>
      </c>
    </row>
    <row r="8" spans="1:39" x14ac:dyDescent="0.2">
      <c r="A8" s="1" t="s">
        <v>5</v>
      </c>
      <c r="L8" s="1">
        <f>+SUM(L6:L7)</f>
        <v>923</v>
      </c>
      <c r="P8" s="1">
        <f>+SUM(P6:P7)</f>
        <v>920</v>
      </c>
    </row>
    <row r="9" spans="1:39" x14ac:dyDescent="0.2">
      <c r="A9" s="1" t="s">
        <v>6</v>
      </c>
      <c r="L9" s="1">
        <f>+L5-L8</f>
        <v>1892</v>
      </c>
      <c r="P9" s="1">
        <f>+P5-P8</f>
        <v>1554</v>
      </c>
    </row>
    <row r="10" spans="1:39" x14ac:dyDescent="0.2">
      <c r="A10" s="1" t="s">
        <v>7</v>
      </c>
      <c r="L10" s="1">
        <v>98</v>
      </c>
      <c r="P10" s="1">
        <v>131</v>
      </c>
    </row>
    <row r="11" spans="1:39" x14ac:dyDescent="0.2">
      <c r="A11" s="1" t="s">
        <v>8</v>
      </c>
      <c r="L11" s="1">
        <f>+L9-L10</f>
        <v>1794</v>
      </c>
      <c r="P11" s="1">
        <f>+P9-P10</f>
        <v>1423</v>
      </c>
    </row>
    <row r="12" spans="1:39" x14ac:dyDescent="0.2">
      <c r="A12" s="1" t="s">
        <v>9</v>
      </c>
      <c r="L12" s="1">
        <v>213</v>
      </c>
      <c r="P12" s="1">
        <v>192</v>
      </c>
    </row>
    <row r="13" spans="1:39" x14ac:dyDescent="0.2">
      <c r="A13" s="1" t="s">
        <v>10</v>
      </c>
      <c r="L13" s="1">
        <f>+L11-L12</f>
        <v>1581</v>
      </c>
      <c r="P13" s="1">
        <f>+P11-P12</f>
        <v>1231</v>
      </c>
    </row>
    <row r="14" spans="1:39" s="4" customFormat="1" x14ac:dyDescent="0.2">
      <c r="A14" s="4" t="s">
        <v>11</v>
      </c>
      <c r="L14" s="4">
        <f>+L13/L15</f>
        <v>1.7259825327510918</v>
      </c>
      <c r="P14" s="4">
        <f>+P13/P15</f>
        <v>1.3380434782608697</v>
      </c>
    </row>
    <row r="15" spans="1:39" x14ac:dyDescent="0.2">
      <c r="A15" s="1" t="s">
        <v>12</v>
      </c>
      <c r="L15" s="1">
        <v>916</v>
      </c>
      <c r="P15" s="1">
        <v>920</v>
      </c>
    </row>
    <row r="17" spans="1:16" s="3" customFormat="1" x14ac:dyDescent="0.2">
      <c r="A17" s="3" t="s">
        <v>13</v>
      </c>
      <c r="L17" s="3">
        <f>+L5/L3</f>
        <v>0.62113857016769636</v>
      </c>
      <c r="P17" s="3">
        <f>+P5/P3</f>
        <v>0.5960009636232233</v>
      </c>
    </row>
    <row r="18" spans="1:16" s="3" customFormat="1" x14ac:dyDescent="0.2">
      <c r="A18" s="3" t="s">
        <v>14</v>
      </c>
      <c r="L18" s="3">
        <f>+L9/L3</f>
        <v>0.41747572815533979</v>
      </c>
      <c r="P18" s="3">
        <f>+P9/P3</f>
        <v>0.37436762225969644</v>
      </c>
    </row>
    <row r="19" spans="1:16" s="3" customFormat="1" x14ac:dyDescent="0.2">
      <c r="A19" s="3" t="s">
        <v>15</v>
      </c>
      <c r="L19" s="3">
        <f>+L13/L3</f>
        <v>0.34885260370697263</v>
      </c>
      <c r="P19" s="3">
        <f>+P13/P3</f>
        <v>0.29655504697663215</v>
      </c>
    </row>
    <row r="20" spans="1:16" s="3" customFormat="1" x14ac:dyDescent="0.2">
      <c r="A20" s="3" t="s">
        <v>16</v>
      </c>
      <c r="L20" s="3">
        <f>+L12/L11</f>
        <v>0.11872909698996656</v>
      </c>
      <c r="P20" s="3">
        <f>+P12/P11</f>
        <v>0.13492621222768797</v>
      </c>
    </row>
    <row r="21" spans="1:16" s="3" customFormat="1" x14ac:dyDescent="0.2"/>
    <row r="22" spans="1:16" s="6" customFormat="1" x14ac:dyDescent="0.2">
      <c r="A22" s="6" t="s">
        <v>17</v>
      </c>
      <c r="L22" s="6" t="e">
        <f>+L3/H3-1</f>
        <v>#DIV/0!</v>
      </c>
      <c r="P22" s="6">
        <f>+P3/L3-1</f>
        <v>-8.4068843777581614E-2</v>
      </c>
    </row>
    <row r="24" spans="1:16" x14ac:dyDescent="0.2">
      <c r="A24" s="1" t="s">
        <v>39</v>
      </c>
    </row>
    <row r="26" spans="1:16" x14ac:dyDescent="0.2">
      <c r="A26" s="1" t="s">
        <v>40</v>
      </c>
    </row>
    <row r="28" spans="1:16" x14ac:dyDescent="0.2">
      <c r="A28" s="1" t="s">
        <v>41</v>
      </c>
    </row>
    <row r="29" spans="1:16" x14ac:dyDescent="0.2">
      <c r="A29" s="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2025-01-02T19:09:21Z</dcterms:created>
  <dcterms:modified xsi:type="dcterms:W3CDTF">2025-01-03T19:08:51Z</dcterms:modified>
</cp:coreProperties>
</file>