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"/>
    </mc:Choice>
  </mc:AlternateContent>
  <xr:revisionPtr revIDLastSave="0" documentId="8_{539E5FCA-0E6C-49DF-9288-AEE8E710C36A}" xr6:coauthVersionLast="47" xr6:coauthVersionMax="47" xr10:uidLastSave="{00000000-0000-0000-0000-000000000000}"/>
  <bookViews>
    <workbookView xWindow="0" yWindow="0" windowWidth="14400" windowHeight="15600" activeTab="1" xr2:uid="{BE6B7EE4-6D84-4570-94F5-835DAA505EB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2" l="1"/>
  <c r="K9" i="2"/>
  <c r="K6" i="2"/>
  <c r="L11" i="2"/>
  <c r="P11" i="2"/>
  <c r="O11" i="2"/>
  <c r="O17" i="2"/>
  <c r="O9" i="2"/>
  <c r="O6" i="2"/>
  <c r="L17" i="2"/>
  <c r="L9" i="2"/>
  <c r="L6" i="2"/>
  <c r="L14" i="2" s="1"/>
  <c r="P17" i="2"/>
  <c r="P9" i="2"/>
  <c r="P6" i="2"/>
  <c r="P14" i="2" s="1"/>
  <c r="K10" i="2" l="1"/>
  <c r="K15" i="2" s="1"/>
  <c r="K14" i="2"/>
  <c r="P10" i="2"/>
  <c r="P15" i="2" s="1"/>
  <c r="O10" i="2"/>
  <c r="O15" i="2" s="1"/>
  <c r="O14" i="2"/>
  <c r="L10" i="2"/>
  <c r="L15" i="2" s="1"/>
  <c r="B7" i="1"/>
  <c r="L5" i="1"/>
  <c r="L8" i="1" s="1"/>
  <c r="T3" i="2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K11" i="2" l="1"/>
</calcChain>
</file>

<file path=xl/sharedStrings.xml><?xml version="1.0" encoding="utf-8"?>
<sst xmlns="http://schemas.openxmlformats.org/spreadsheetml/2006/main" count="39" uniqueCount="38">
  <si>
    <t>Revenue</t>
  </si>
  <si>
    <t>COGS</t>
  </si>
  <si>
    <t>Gross profit</t>
  </si>
  <si>
    <t>Operating expense</t>
  </si>
  <si>
    <t>EPS</t>
  </si>
  <si>
    <t>Shares</t>
  </si>
  <si>
    <t>Gross margin</t>
  </si>
  <si>
    <t>Operating margin</t>
  </si>
  <si>
    <t>Revenue y/y</t>
  </si>
  <si>
    <t>Q121</t>
  </si>
  <si>
    <t>Q222</t>
  </si>
  <si>
    <t>Q322</t>
  </si>
  <si>
    <t>Q221</t>
  </si>
  <si>
    <t>Q321</t>
  </si>
  <si>
    <t>Q421</t>
  </si>
  <si>
    <t>Q122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</si>
  <si>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</si>
  <si>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</si>
  <si>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</si>
  <si>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</si>
  <si>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</si>
  <si>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</si>
  <si>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</si>
  <si>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</si>
  <si>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</si>
  <si>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Price</t>
  </si>
  <si>
    <t>MC</t>
  </si>
  <si>
    <t>Cash</t>
  </si>
  <si>
    <t>Debt</t>
  </si>
  <si>
    <t>EV</t>
  </si>
  <si>
    <t>NAVER  U.Hub Inc. Purchase 2.380.965  shares of common stock</t>
  </si>
  <si>
    <t>for an aggregate price of $50M</t>
  </si>
  <si>
    <t>/share</t>
  </si>
  <si>
    <t>Webtoon Entertainment</t>
  </si>
  <si>
    <t>(WBTN)</t>
  </si>
  <si>
    <t>G&amp;A</t>
  </si>
  <si>
    <t>Marketing</t>
  </si>
  <si>
    <t>EBIT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</si>
</sst>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13]d/mmm;@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2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4" fontId="0" fillId="0" borderId="0" xfId="0" applyNumberFormat="1"/>
    <xf numFmtId="0" fontId="0" fillId="0" borderId="0" xfId="0" quotePrefix="1"/>
    <xf numFmtId="3" fontId="1" fillId="0" borderId="0" xfId="0" applyNumberFormat="1" applyFont="1"/>
    <xf numFmtId="3" fontId="2" fillId="0" borderId="0" xfId="0" applyNumberFormat="1" applyFont="1"/>
    <xf numFmtId="166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</xdr:colOff>
      <xdr:row>0</xdr:row>
      <xdr:rowOff>133350</xdr:rowOff>
    </xdr:from>
    <xdr:to>
      <xdr:col>16</xdr:col>
      <xdr:colOff>28575</xdr:colOff>
      <xdr:row>40</xdr:row>
      <xdr:rowOff>123825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ADD4FABA-48A7-5EDF-6CC3-2AEF56C2F74B}"/>
            </a:ext>
          </a:extLst>
        </xdr:cNvPr>
        <xdr:cNvCxnSpPr/>
      </xdr:nvCxnSpPr>
      <xdr:spPr>
        <a:xfrm>
          <a:off x="10287000" y="133350"/>
          <a:ext cx="0" cy="76581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38100</xdr:colOff>
      <xdr:row>1</xdr:row>
      <xdr:rowOff>0</xdr:rowOff>
    </xdr:from>
    <xdr:to>
      <xdr:col>29</xdr:col>
      <xdr:colOff>38100</xdr:colOff>
      <xdr:row>39</xdr:row>
      <xdr:rowOff>104775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FFD606B-47A9-49EA-8BEF-78DF220188BF}"/>
            </a:ext>
          </a:extLst>
        </xdr:cNvPr>
        <xdr:cNvCxnSpPr/>
      </xdr:nvCxnSpPr>
      <xdr:spPr>
        <a:xfrm>
          <a:off x="18221325" y="0"/>
          <a:ext cx="0" cy="7229475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9FAE9-53C3-40D5-B46A-FC691C1B016C}">
  <dimension ref="B3:L8"/>
  <sheetViews>
    <sheetView workbookViewId="0">
      <selection activeCell="E3" sqref="E3"/>
    </sheetView>
  </sheetViews>
  <sheetFormatPr defaultRowHeight="12.75" x14ac:dyDescent="0.2"/>
  <sheetData>
    <row r="3" spans="2:12" x14ac:dyDescent="0.2">
      <c r="B3" t="s">
        <v>30</v>
      </c>
      <c r="K3" t="s">
        <v>25</v>
      </c>
      <c r="L3">
        <v>11.96</v>
      </c>
    </row>
    <row r="4" spans="2:12" x14ac:dyDescent="0.2">
      <c r="B4" t="s">
        <v>31</v>
      </c>
      <c r="K4" t="s">
        <v>5</v>
      </c>
      <c r="L4" s="1">
        <v>130.81787600000001</v>
      </c>
    </row>
    <row r="5" spans="2:12" x14ac:dyDescent="0.2">
      <c r="B5" s="5">
        <v>2.3809650000000002</v>
      </c>
      <c r="K5" t="s">
        <v>26</v>
      </c>
      <c r="L5" s="1">
        <f>+L3*L4</f>
        <v>1564.5817969600002</v>
      </c>
    </row>
    <row r="6" spans="2:12" x14ac:dyDescent="0.2">
      <c r="B6" s="5">
        <v>50</v>
      </c>
      <c r="K6" t="s">
        <v>27</v>
      </c>
      <c r="L6" s="1">
        <v>585.51599999999996</v>
      </c>
    </row>
    <row r="7" spans="2:12" x14ac:dyDescent="0.2">
      <c r="B7" s="5">
        <f>+B6/B5</f>
        <v>20.999888700589885</v>
      </c>
      <c r="C7" s="6" t="s">
        <v>32</v>
      </c>
      <c r="K7" t="s">
        <v>28</v>
      </c>
      <c r="L7" s="1">
        <v>0</v>
      </c>
    </row>
    <row r="8" spans="2:12" x14ac:dyDescent="0.2">
      <c r="K8" t="s">
        <v>29</v>
      </c>
      <c r="L8" s="1">
        <f>+L5-L6</f>
        <v>979.06579696000028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906B2-C71B-4B6B-B880-FE3B11BCB822}">
  <dimension ref="A1:AM17"/>
  <sheetViews>
    <sheetView tabSelected="1" zoomScaleNormal="100" workbookViewId="0">
      <pane xSplit="1" ySplit="3" topLeftCell="H4" activePane="bottomRight" state="frozen"/>
      <selection pane="topRight" activeCell="B1" sqref="B1"/>
      <selection pane="bottomLeft" activeCell="A3" sqref="A3"/>
      <selection pane="bottomRight" activeCell="L26" sqref="L26"/>
    </sheetView>
  </sheetViews>
  <sheetFormatPr defaultRowHeight="12.75" x14ac:dyDescent="0.2"/>
  <cols>
    <col min="1" max="1" width="16.7109375" style="1" bestFit="1" customWidth="1"/>
    <col min="2" max="16384" width="9.140625" style="1"/>
  </cols>
  <sheetData>
    <row r="1" spans="1:39" ht="30" x14ac:dyDescent="0.4">
      <c r="A1" s="8" t="s">
        <v>33</v>
      </c>
    </row>
    <row r="2" spans="1:39" s="9" customFormat="1" x14ac:dyDescent="0.2">
      <c r="A2" s="9" t="s">
        <v>34</v>
      </c>
      <c r="K2" s="9">
        <v>45473</v>
      </c>
      <c r="L2" s="9">
        <v>45565</v>
      </c>
      <c r="O2" s="9">
        <v>45473</v>
      </c>
      <c r="P2" s="9">
        <v>45565</v>
      </c>
    </row>
    <row r="3" spans="1:39" x14ac:dyDescent="0.2">
      <c r="A3" s="3"/>
      <c r="B3" s="3" t="s">
        <v>9</v>
      </c>
      <c r="C3" s="3" t="s">
        <v>12</v>
      </c>
      <c r="D3" s="3" t="s">
        <v>13</v>
      </c>
      <c r="E3" s="3" t="s">
        <v>14</v>
      </c>
      <c r="F3" s="3" t="s">
        <v>15</v>
      </c>
      <c r="G3" s="3" t="s">
        <v>10</v>
      </c>
      <c r="H3" s="3" t="s">
        <v>11</v>
      </c>
      <c r="I3" s="3" t="s">
        <v>16</v>
      </c>
      <c r="J3" s="3" t="s">
        <v>17</v>
      </c>
      <c r="K3" s="3" t="s">
        <v>18</v>
      </c>
      <c r="L3" s="3" t="s">
        <v>19</v>
      </c>
      <c r="M3" s="3" t="s">
        <v>20</v>
      </c>
      <c r="N3" s="3" t="s">
        <v>21</v>
      </c>
      <c r="O3" s="3" t="s">
        <v>22</v>
      </c>
      <c r="P3" s="3" t="s">
        <v>23</v>
      </c>
      <c r="Q3" s="3" t="s">
        <v>24</v>
      </c>
      <c r="S3" s="2">
        <v>2014</v>
      </c>
      <c r="T3" s="2">
        <f>+S3+1</f>
        <v>2015</v>
      </c>
      <c r="U3" s="2">
        <f t="shared" ref="U3:AN3" si="0">+T3+1</f>
        <v>2016</v>
      </c>
      <c r="V3" s="2">
        <f t="shared" si="0"/>
        <v>2017</v>
      </c>
      <c r="W3" s="2">
        <f t="shared" si="0"/>
        <v>2018</v>
      </c>
      <c r="X3" s="2">
        <f t="shared" si="0"/>
        <v>2019</v>
      </c>
      <c r="Y3" s="2">
        <f t="shared" si="0"/>
        <v>2020</v>
      </c>
      <c r="Z3" s="2">
        <f t="shared" si="0"/>
        <v>2021</v>
      </c>
      <c r="AA3" s="2">
        <f t="shared" si="0"/>
        <v>2022</v>
      </c>
      <c r="AB3" s="2">
        <f t="shared" si="0"/>
        <v>2023</v>
      </c>
      <c r="AC3" s="2">
        <f t="shared" si="0"/>
        <v>2024</v>
      </c>
      <c r="AD3" s="2">
        <f t="shared" si="0"/>
        <v>2025</v>
      </c>
      <c r="AE3" s="2">
        <f t="shared" si="0"/>
        <v>2026</v>
      </c>
      <c r="AF3" s="2">
        <f t="shared" si="0"/>
        <v>2027</v>
      </c>
      <c r="AG3" s="2">
        <f t="shared" si="0"/>
        <v>2028</v>
      </c>
      <c r="AH3" s="2">
        <f t="shared" si="0"/>
        <v>2029</v>
      </c>
      <c r="AI3" s="2">
        <f t="shared" si="0"/>
        <v>2030</v>
      </c>
      <c r="AJ3" s="2">
        <f t="shared" si="0"/>
        <v>2031</v>
      </c>
      <c r="AK3" s="2">
        <f t="shared" si="0"/>
        <v>2032</v>
      </c>
      <c r="AL3" s="2">
        <f t="shared" si="0"/>
        <v>2033</v>
      </c>
      <c r="AM3" s="2">
        <f t="shared" si="0"/>
        <v>2034</v>
      </c>
    </row>
    <row r="4" spans="1:39" s="7" customFormat="1" x14ac:dyDescent="0.2">
      <c r="A4" s="7" t="s">
        <v>0</v>
      </c>
      <c r="K4" s="7">
        <v>320.66300000000001</v>
      </c>
      <c r="L4" s="7">
        <v>317.76400000000001</v>
      </c>
      <c r="O4" s="7">
        <v>320.97199999999998</v>
      </c>
      <c r="P4" s="7">
        <v>347.91500000000002</v>
      </c>
    </row>
    <row r="5" spans="1:39" x14ac:dyDescent="0.2">
      <c r="A5" s="1" t="s">
        <v>1</v>
      </c>
      <c r="K5" s="1">
        <v>239.518</v>
      </c>
      <c r="L5" s="1">
        <v>245.666</v>
      </c>
      <c r="O5" s="1">
        <v>237.91499999999999</v>
      </c>
      <c r="P5" s="1">
        <v>256.53399999999999</v>
      </c>
    </row>
    <row r="6" spans="1:39" x14ac:dyDescent="0.2">
      <c r="A6" s="1" t="s">
        <v>2</v>
      </c>
      <c r="K6" s="1">
        <f>+K4-K5</f>
        <v>81.14500000000001</v>
      </c>
      <c r="L6" s="1">
        <f>+L4-L5</f>
        <v>72.098000000000013</v>
      </c>
      <c r="O6" s="1">
        <f>+O4-O5</f>
        <v>83.056999999999988</v>
      </c>
      <c r="P6" s="1">
        <f>+P4-P5</f>
        <v>91.381000000000029</v>
      </c>
    </row>
    <row r="7" spans="1:39" x14ac:dyDescent="0.2">
      <c r="A7" s="1" t="s">
        <v>36</v>
      </c>
      <c r="K7" s="1">
        <v>33.142000000000003</v>
      </c>
      <c r="L7" s="1">
        <v>33.066000000000003</v>
      </c>
      <c r="O7" s="1">
        <v>23.448</v>
      </c>
      <c r="P7" s="1">
        <v>32.719000000000001</v>
      </c>
    </row>
    <row r="8" spans="1:39" x14ac:dyDescent="0.2">
      <c r="A8" s="1" t="s">
        <v>35</v>
      </c>
      <c r="K8" s="1">
        <v>53.469000000000001</v>
      </c>
      <c r="L8" s="1">
        <v>45.779000000000003</v>
      </c>
      <c r="O8" s="1">
        <v>138.70500000000001</v>
      </c>
      <c r="P8" s="1">
        <v>66.747</v>
      </c>
    </row>
    <row r="9" spans="1:39" x14ac:dyDescent="0.2">
      <c r="A9" s="1" t="s">
        <v>3</v>
      </c>
      <c r="K9" s="1">
        <f>+SUM(K7:K8)</f>
        <v>86.611000000000004</v>
      </c>
      <c r="L9" s="1">
        <f>+SUM(L7:L8)</f>
        <v>78.844999999999999</v>
      </c>
      <c r="O9" s="1">
        <f>+SUM(O7:O8)</f>
        <v>162.15300000000002</v>
      </c>
      <c r="P9" s="1">
        <f>+SUM(P7:P8)</f>
        <v>99.466000000000008</v>
      </c>
    </row>
    <row r="10" spans="1:39" s="7" customFormat="1" x14ac:dyDescent="0.2">
      <c r="A10" s="7" t="s">
        <v>37</v>
      </c>
      <c r="K10" s="7">
        <f>+K6-K9</f>
        <v>-5.465999999999994</v>
      </c>
      <c r="L10" s="7">
        <f>+L6-L9</f>
        <v>-6.7469999999999857</v>
      </c>
      <c r="O10" s="7">
        <f>+O6-O9</f>
        <v>-79.096000000000032</v>
      </c>
      <c r="P10" s="7">
        <f>+P6-P9</f>
        <v>-8.0849999999999795</v>
      </c>
    </row>
    <row r="11" spans="1:39" s="5" customFormat="1" x14ac:dyDescent="0.2">
      <c r="A11" s="5" t="s">
        <v>4</v>
      </c>
      <c r="K11" s="5">
        <f>+K10/K12</f>
        <v>-4.991546059705862E-2</v>
      </c>
      <c r="L11" s="5">
        <f>+L10/L12</f>
        <v>-6.1613540550375809E-2</v>
      </c>
      <c r="O11" s="5">
        <f>+O10/O12</f>
        <v>-0.71838274003906988</v>
      </c>
      <c r="P11" s="5">
        <f>+P10/P12</f>
        <v>-6.1803480129886672E-2</v>
      </c>
    </row>
    <row r="12" spans="1:39" x14ac:dyDescent="0.2">
      <c r="A12" s="1" t="s">
        <v>5</v>
      </c>
      <c r="K12" s="1">
        <v>109.50515</v>
      </c>
      <c r="L12" s="1">
        <v>109.50515</v>
      </c>
      <c r="O12" s="1">
        <v>110.102868</v>
      </c>
      <c r="P12" s="1">
        <v>130.81787600000001</v>
      </c>
    </row>
    <row r="14" spans="1:39" s="4" customFormat="1" x14ac:dyDescent="0.2">
      <c r="A14" s="4" t="s">
        <v>6</v>
      </c>
      <c r="K14" s="4">
        <f>+K6/K4</f>
        <v>0.25305382909783797</v>
      </c>
      <c r="L14" s="4">
        <f>+L6/L4</f>
        <v>0.22689165544240383</v>
      </c>
      <c r="O14" s="4">
        <f>+O6/O4</f>
        <v>0.25876711987338458</v>
      </c>
      <c r="P14" s="4">
        <f>+P6/P4</f>
        <v>0.26265323426699055</v>
      </c>
    </row>
    <row r="15" spans="1:39" s="4" customFormat="1" x14ac:dyDescent="0.2">
      <c r="A15" s="4" t="s">
        <v>7</v>
      </c>
      <c r="K15" s="4">
        <f>+K10/K4</f>
        <v>-1.7045932957653342E-2</v>
      </c>
      <c r="L15" s="4">
        <f>+L10/L4</f>
        <v>-2.1232738762100131E-2</v>
      </c>
      <c r="O15" s="4">
        <f>+O10/O4</f>
        <v>-0.24642647956831137</v>
      </c>
      <c r="P15" s="4">
        <f>+P10/P4</f>
        <v>-2.3238434675136109E-2</v>
      </c>
    </row>
    <row r="16" spans="1:39" s="4" customFormat="1" x14ac:dyDescent="0.2"/>
    <row r="17" spans="1:16" s="10" customFormat="1" x14ac:dyDescent="0.2">
      <c r="A17" s="10" t="s">
        <v>8</v>
      </c>
      <c r="K17" s="10" t="e">
        <f>+K4/G4-1</f>
        <v>#DIV/0!</v>
      </c>
      <c r="L17" s="10" t="e">
        <f>+L4/H4-1</f>
        <v>#DIV/0!</v>
      </c>
      <c r="O17" s="10">
        <f>+O4/K4-1</f>
        <v>9.63628482238299E-4</v>
      </c>
      <c r="P17" s="10">
        <f>+P4/L4-1</f>
        <v>9.4884883120806673E-2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2024-11-21T09:15:00Z</dcterms:created>
  <dcterms:modified xsi:type="dcterms:W3CDTF">2024-11-21T10:07:44Z</dcterms:modified>
</cp:coreProperties>
</file>