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232868A1-6B1A-4EF3-8F09-B67DB4567C19}" xr6:coauthVersionLast="47" xr6:coauthVersionMax="47" xr10:uidLastSave="{00000000-0000-0000-0000-000000000000}"/>
  <bookViews>
    <workbookView xWindow="1050" yWindow="885" windowWidth="23985" windowHeight="15660"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c r="DN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7"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B12" i="34" l="1"/>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<sst xmlns="http://schemas.openxmlformats.org/spreadsheetml/2006/main" count="10546" uniqueCount="4558">
  <si>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</si>
  <si>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</si>
  <si>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</si>
  <si>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</si>
  <si>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</si>
  <si>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</si>
  <si>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</si>
  <si>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</si>
  <si>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</si>
  <si>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</si>
  <si>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</si>
  <si>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</si>
  <si>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</si>
  <si>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</si>
  <si>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</si>
  <si>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</si>
  <si>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</si>
  <si>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</si>
  <si>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</si>
  <si>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</si>
  <si>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</si>
  <si>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</si>
  <si>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</si>
  <si>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</si>
  <si>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</si>
  <si>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</si>
  <si>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</si>
  <si>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</si>
  <si>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</si>
  <si>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</si>
  <si>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</si>
  <si>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</si>
  <si>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</si>
  <si>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</si>
  <si>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</si>
  <si>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</si>
  <si>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</si>
  <si>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</si>
  <si>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</si>
  <si>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</si>
  <si>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</si>
  <si>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</si>
  <si>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</si>
  <si>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</si>
  <si>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</si>
  <si>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</si>
  <si>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</si>
  <si>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</si>
  <si>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</si>
  <si>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</si>
  <si>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</si>
  <si>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</si>
  <si>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</si>
  <si>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</si>
  <si>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</si>
  <si>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</si>
  <si>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</si>
  <si>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</si>
  <si>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</si>
  <si>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</si>
  <si>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</si>
  <si>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</si>
  <si>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</si>
  <si>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</si>
  <si>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</si>
  <si>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</si>
  <si>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</si>
  <si>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</si>
  <si>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</si>
  <si>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</si>
  <si>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</si>
  <si>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</si>
  <si>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</si>
  <si>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</si>
  <si>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</si>
  <si>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</si>
  <si>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</si>
  <si>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</si>
  <si>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</si>
  <si>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</si>
  <si>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</si>
  <si>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</si>
  <si>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</si>
  <si>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</si>
  <si>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</si>
  <si>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</si>
  <si>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</si>
  <si>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</si>
  <si>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</si>
  <si>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</si>
  <si>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</si>
  <si>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</si>
  <si>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</si>
  <si>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</si>
  <si>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</si>
  <si>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</si>
  <si>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</si>
  <si>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</si>
  <si>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</si>
  <si>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</si>
  <si>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</si>
  <si>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</si>
  <si>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</si>
  <si>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</si>
  <si>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</si>
  <si>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</si>
  <si>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</si>
  <si>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</si>
  <si>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</si>
  <si>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</si>
  <si>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</si>
  <si>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</si>
  <si>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</si>
  <si>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</si>
  <si>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</si>
  <si>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</si>
  <si>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</si>
  <si>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</si>
  <si>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</si>
  <si>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</si>
  <si>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</si>
  <si>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</si>
  <si>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</si>
  <si>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</si>
  <si>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</si>
  <si>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</si>
  <si>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</si>
  <si>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</si>
  <si>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</si>
  <si>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</si>
  <si>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</si>
  <si>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</si>
  <si>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</si>
  <si>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</si>
  <si>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</si>
  <si>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</si>
  <si>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</si>
  <si>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</si>
  <si>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</si>
  <si>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</si>
  <si>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</si>
  <si>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</si>
  <si>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</si>
  <si>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</si>
  <si>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</si>
  <si>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</si>
  <si>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</si>
  <si>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</si>
  <si>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</si>
  <si>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</si>
  <si>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</si>
  <si>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</si>
  <si>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</si>
  <si>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</si>
  <si>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</si>
  <si>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</si>
  <si>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</si>
  <si>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</si>
  <si>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</si>
  <si>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</si>
  <si>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</si>
  <si>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</si>
  <si>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</si>
  <si>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</si>
  <si>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</si>
  <si>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</si>
  <si>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</si>
  <si>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</si>
  <si>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</si>
  <si>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</si>
  <si>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</si>
  <si>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</si>
  <si>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</si>
  <si>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</si>
  <si>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</si>
  <si>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</si>
  <si>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</si>
  <si>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</si>
  <si>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</si>
  <si>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</si>
  <si>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</si>
  <si>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</si>
  <si>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</si>
  <si>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</si>
  <si>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</si>
  <si>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</si>
  <si>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</si>
  <si>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</si>
  <si>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</si>
  <si>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</si>
  <si>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</si>
  <si>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</si>
  <si>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</si>
  <si>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</si>
  <si>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</si>
  <si>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</si>
  <si>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</si>
  <si>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</si>
  <si>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</si>
  <si>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</si>
  <si>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</si>
  <si>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</si>
  <si>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</si>
  <si>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</si>
  <si>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</si>
  <si>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</si>
  <si>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</si>
  <si>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</si>
  <si>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</si>
  <si>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</si>
  <si>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</si>
  <si>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</si>
  <si>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</si>
  <si>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</si>
  <si>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</si>
  <si>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</si>
  <si>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</si>
  <si>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</si>
  <si>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</si>
  <si>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</si>
  <si>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</si>
  <si>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</si>
  <si>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</si>
  <si>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</si>
  <si>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</si>
  <si>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</si>
  <si>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</si>
  <si>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</si>
  <si>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</si>
  <si>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</si>
  <si>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</si>
  <si>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</si>
  <si>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</si>
  <si>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</si>
  <si>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</si>
  <si>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</si>
  <si>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</si>
  <si>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</si>
  <si>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</si>
  <si>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</si>
  <si>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</si>
  <si>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</si>
  <si>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</si>
  <si>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</si>
  <si>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</si>
  <si>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</si>
  <si>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</si>
  <si>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</si>
  <si>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</si>
  <si>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</si>
  <si>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</si>
  <si>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</si>
  <si>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</si>
  <si>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</si>
  <si>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</si>
  <si>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</si>
  <si>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</si>
  <si>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</si>
  <si>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</si>
  <si>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</si>
  <si>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</si>
  <si>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</si>
  <si>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</si>
  <si>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</si>
  <si>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</si>
  <si>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</si>
  <si>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</si>
  <si>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</si>
  <si>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</si>
  <si>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</si>
  <si>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</si>
  <si>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</si>
  <si>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</si>
  <si>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</si>
  <si>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</si>
  <si>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</si>
  <si>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</si>
  <si>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</si>
  <si>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</si>
  <si>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</si>
  <si>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</si>
  <si>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</si>
  <si>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</si>
  <si>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</si>
  <si>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</si>
  <si>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</si>
  <si>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</si>
  <si>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</si>
  <si>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</si>
  <si>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</si>
  <si>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</si>
  <si>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</si>
  <si>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</si>
  <si>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</si>
  <si>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</si>
  <si>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</si>
  <si>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</si>
  <si>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</si>
  <si>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</si>
  <si>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</si>
  <si>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</si>
  <si>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</si>
  <si>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</si>
  <si>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</si>
  <si>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</si>
  <si>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</si>
  <si>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</si>
  <si>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</si>
  <si>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</si>
  <si>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</si>
  <si>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</si>
  <si>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</si>
  <si>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</si>
  <si>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</si>
  <si>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</si>
  <si>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</si>
  <si>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</si>
  <si>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</si>
  <si>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</si>
  <si>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</si>
  <si>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</si>
  <si>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</si>
  <si>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</si>
  <si>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</si>
  <si>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</si>
  <si>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</si>
  <si>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</si>
  <si>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</si>
  <si>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</si>
  <si>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</si>
  <si>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</si>
  <si>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</si>
  <si>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</si>
  <si>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</si>
  <si>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</si>
  <si>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</si>
  <si>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</si>
  <si>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</si>
  <si>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</si>
  <si>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</si>
  <si>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</si>
  <si>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</si>
  <si>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</si>
  <si>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</si>
  <si>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</si>
  <si>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</si>
  <si>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</si>
  <si>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</si>
  <si>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</si>
  <si>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</si>
  <si>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</si>
  <si>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</si>
  <si>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</si>
  <si>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</si>
  <si>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</si>
  <si>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</si>
  <si>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</si>
  <si>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</si>
  <si>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</si>
  <si>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</si>
  <si>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</si>
  <si>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</si>
  <si>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</si>
  <si>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</si>
  <si>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</si>
  <si>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</si>
  <si>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</si>
  <si>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</si>
  <si>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</si>
  <si>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</si>
  <si>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</si>
  <si>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</si>
  <si>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</si>
  <si>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</si>
  <si>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</si>
  <si>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</si>
  <si>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</si>
  <si>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</si>
  <si>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</si>
  <si>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</si>
  <si>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</si>
  <si>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</si>
  <si>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</si>
  <si>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</si>
  <si>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</si>
  <si>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</si>
  <si>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</si>
  <si>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</si>
  <si>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</si>
  <si>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</si>
  <si>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</si>
  <si>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</si>
  <si>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</si>
  <si>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</si>
  <si>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</si>
  <si>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</si>
  <si>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</si>
  <si>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</si>
  <si>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</si>
  <si>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</si>
  <si>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</si>
  <si>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</si>
  <si>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</si>
  <si>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</si>
  <si>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</si>
  <si>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</si>
  <si>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</si>
  <si>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</si>
  <si>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</si>
  <si>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</si>
  <si>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</si>
  <si>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</si>
  <si>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</si>
  <si>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</si>
  <si>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</si>
  <si>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</si>
  <si>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</si>
  <si>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</si>
  <si>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</si>
  <si>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</si>
  <si>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</si>
  <si>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</si>
  <si>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</si>
  <si>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</si>
  <si>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</si>
  <si>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</si>
  <si>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</si>
  <si>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</si>
  <si>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</si>
  <si>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</si>
  <si>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</si>
  <si>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</si>
  <si>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</si>
  <si>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</si>
  <si>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</si>
  <si>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</si>
  <si>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</si>
  <si>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</si>
  <si>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</si>
  <si>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</si>
  <si>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</si>
  <si>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</si>
  <si>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</si>
  <si>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</si>
  <si>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</si>
  <si>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</si>
  <si>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</si>
  <si>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</si>
  <si>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</si>
  <si>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</si>
  <si>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</si>
  <si>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</si>
  <si>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</si>
  <si>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</si>
  <si>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</si>
  <si>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</si>
  <si>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</si>
  <si>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</si>
  <si>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</si>
  <si>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</si>
  <si>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</si>
  <si>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</si>
  <si>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</si>
  <si>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</si>
  <si>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</si>
  <si>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</si>
  <si>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</si>
  <si>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</si>
  <si>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</si>
  <si>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</si>
  <si>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</si>
  <si>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</si>
  <si>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</si>
  <si>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</si>
  <si>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</si>
  <si>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</si>
  <si>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</si>
  <si>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</si>
  <si>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</si>
  <si>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</si>
  <si>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</si>
  <si>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</si>
  <si>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</si>
  <si>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</si>
  <si>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</si>
  <si>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</si>
  <si>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</si>
  <si>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</si>
  <si>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</si>
  <si>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</si>
  <si>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</si>
  <si>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</si>
  <si>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</si>
  <si>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</si>
  <si>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</si>
  <si>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</si>
  <si>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</si>
  <si>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</si>
  <si>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</si>
  <si>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</si>
  <si>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</si>
  <si>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</si>
  <si>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</si>
  <si>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</si>
  <si>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</si>
  <si>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</si>
  <si>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</si>
  <si>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</si>
  <si>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</si>
  <si>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</si>
  <si>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</si>
  <si>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</si>
  <si>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</si>
  <si>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</si>
  <si>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</si>
  <si>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</si>
  <si>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</si>
  <si>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</si>
  <si>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</si>
  <si>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</si>
  <si>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</si>
  <si>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</si>
  <si>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</si>
  <si>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</si>
  <si>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</si>
  <si>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</si>
  <si>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</si>
  <si>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</si>
  <si>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</si>
  <si>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</si>
  <si>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</si>
  <si>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</si>
  <si>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</si>
  <si>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</si>
  <si>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</si>
  <si>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</si>
  <si>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</si>
  <si>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</si>
  <si>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</si>
  <si>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</si>
  <si>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</si>
  <si>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</si>
  <si>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</si>
  <si>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</si>
  <si>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</si>
  <si>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</si>
  <si>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</si>
  <si>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</si>
  <si>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</si>
  <si>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</si>
  <si>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</si>
  <si>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</si>
  <si>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</si>
  <si>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</si>
  <si>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</si>
  <si>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</si>
  <si>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</si>
  <si>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</si>
  <si>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</si>
  <si>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</si>
  <si>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</si>
  <si>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</si>
  <si>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</si>
  <si>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</si>
  <si>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</si>
  <si>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</si>
  <si>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</si>
  <si>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</si>
  <si>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</si>
  <si>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</si>
  <si>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</si>
  <si>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</si>
  <si>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</si>
  <si>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</si>
  <si>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</si>
  <si>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</si>
  <si>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</si>
  <si>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</si>
  <si>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</si>
  <si>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</si>
  <si>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</si>
  <si>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</si>
  <si>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</si>
  <si>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</si>
  <si>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</si>
  <si>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</si>
  <si>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</si>
  <si>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</si>
  <si>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</si>
  <si>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</si>
  <si>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</si>
  <si>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</si>
  <si>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</si>
  <si>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</si>
  <si>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</si>
  <si>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</si>
  <si>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</si>
  <si>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</si>
  <si>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</si>
  <si>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</si>
  <si>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</si>
  <si>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</si>
  <si>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</si>
  <si>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</si>
  <si>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</si>
  <si>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</si>
  <si>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</si>
  <si>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</si>
  <si>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</si>
  <si>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</si>
  <si>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</si>
  <si>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</si>
  <si>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</si>
  <si>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</si>
  <si>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</si>
  <si>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</si>
  <si>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</si>
  <si>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</si>
  <si>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</si>
  <si>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</si>
  <si>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</si>
  <si>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</si>
  <si>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</si>
  <si>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</si>
  <si>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</si>
  <si>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</si>
  <si>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</si>
  <si>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</si>
  <si>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</si>
  <si>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</si>
  <si>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</si>
  <si>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</si>
  <si>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</si>
  <si>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</si>
  <si>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</si>
  <si>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</si>
  <si>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</si>
  <si>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</si>
  <si>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</si>
  <si>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</si>
  <si>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</si>
  <si>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</si>
  <si>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</si>
  <si>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</si>
  <si>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</si>
  <si>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</si>
  <si>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</si>
  <si>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</si>
  <si>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</si>
  <si>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</si>
  <si>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</si>
  <si>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</si>
  <si>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</si>
  <si>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</si>
  <si>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</si>
  <si>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</si>
  <si>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</si>
  <si>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</si>
  <si>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</si>
  <si>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</si>
  <si>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</si>
  <si>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</si>
  <si>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</si>
  <si>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</si>
  <si>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</si>
  <si>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</si>
  <si>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</si>
  <si>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</si>
  <si>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</si>
  <si>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</si>
  <si>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</si>
  <si>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</si>
  <si>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</si>
  <si>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</si>
  <si>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</si>
  <si>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</si>
  <si>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</si>
  <si>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</si>
  <si>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</si>
  <si>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</si>
  <si>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</si>
  <si>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</si>
  <si>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</si>
  <si>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</si>
  <si>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</si>
  <si>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</si>
  <si>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</si>
  <si>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</si>
  <si>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</si>
  <si>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</si>
  <si>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</si>
  <si>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</si>
  <si>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</si>
  <si>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</si>
  <si>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</si>
  <si>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</si>
  <si>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</si>
  <si>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</si>
  <si>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</si>
  <si>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</si>
  <si>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</si>
  <si>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</si>
  <si>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</si>
  <si>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</si>
  <si>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</si>
  <si>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</si>
  <si>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</si>
  <si>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</si>
  <si>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</si>
  <si>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</si>
  <si>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</si>
  <si>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</si>
  <si>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</si>
  <si>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</si>
  <si>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</si>
  <si>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</si>
  <si>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</si>
  <si>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</si>
  <si>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</si>
  <si>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</si>
  <si>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</si>
  <si>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</si>
  <si>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</si>
  <si>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</si>
  <si>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</si>
  <si>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</si>
  <si>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</si>
  <si>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</si>
  <si>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</si>
  <si>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</si>
  <si>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</si>
  <si>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</si>
  <si>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</si>
  <si>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</si>
  <si>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</si>
  <si>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</si>
  <si>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</si>
  <si>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</si>
  <si>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</si>
  <si>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</si>
  <si>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</si>
  <si>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</si>
  <si>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</si>
  <si>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</si>
  <si>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</si>
  <si>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</si>
  <si>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</si>
  <si>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</si>
  <si>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</si>
  <si>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</si>
  <si>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</si>
  <si>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</si>
  <si>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</si>
  <si>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</si>
  <si>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</si>
  <si>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</si>
  <si>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</si>
  <si>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</si>
  <si>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</si>
  <si>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</si>
  <si>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</si>
  <si>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</si>
  <si>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</si>
  <si>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</si>
  <si>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</si>
  <si>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</si>
  <si>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</si>
  <si>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</si>
  <si>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</si>
  <si>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</si>
  <si>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</si>
  <si>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</si>
  <si>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</si>
  <si>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</si>
  <si>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</si>
  <si>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</si>
  <si>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</si>
  <si>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</si>
  <si>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</si>
  <si>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</si>
  <si>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</si>
  <si>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</si>
  <si>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</si>
  <si>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</si>
  <si>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</si>
  <si>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</si>
  <si>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</si>
  <si>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</si>
  <si>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</si>
  <si>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</si>
  <si>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</si>
  <si>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</si>
  <si>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</si>
  <si>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</si>
  <si>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</si>
  <si>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</si>
  <si>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</si>
  <si>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</si>
  <si>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</si>
  <si>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</si>
  <si>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</si>
  <si>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</si>
  <si>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</si>
  <si>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</si>
  <si>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</si>
  <si>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</si>
  <si>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</si>
  <si>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</si>
  <si>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</si>
  <si>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</si>
  <si>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</si>
  <si>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</si>
  <si>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</si>
  <si>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</si>
  <si>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</si>
  <si>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</si>
  <si>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</si>
  <si>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</si>
  <si>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</si>
  <si>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</si>
  <si>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</si>
  <si>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</si>
  <si>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</si>
  <si>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</si>
  <si>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</si>
  <si>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</si>
  <si>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</si>
  <si>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</si>
  <si>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</si>
  <si>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</si>
  <si>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</si>
  <si>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</si>
  <si>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</si>
  <si>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</si>
  <si>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</si>
  <si>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</si>
  <si>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</si>
  <si>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</si>
  <si>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</si>
  <si>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</si>
  <si>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</si>
  <si>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</si>
  <si>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</si>
  <si>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</si>
  <si>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</si>
  <si>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</si>
  <si>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</si>
  <si>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</si>
  <si>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</si>
  <si>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</si>
  <si>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</si>
  <si>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</si>
  <si>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</si>
  <si>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</si>
  <si>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</si>
  <si>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</si>
  <si>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</si>
  <si>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</si>
  <si>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</si>
  <si>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</si>
  <si>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</si>
  <si>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</si>
  <si>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</si>
  <si>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</si>
  <si>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</si>
  <si>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</si>
  <si>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</si>
  <si>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</si>
  <si>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</si>
  <si>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</si>
  <si>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</si>
  <si>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</si>
  <si>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</si>
  <si>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</si>
  <si>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</si>
  <si>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</si>
  <si>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</si>
  <si>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</si>
  <si>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</si>
  <si>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</si>
  <si>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</si>
  <si>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</si>
  <si>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</si>
  <si>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</si>
  <si>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</si>
  <si>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</si>
  <si>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</si>
  <si>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</si>
  <si>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</si>
  <si>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</si>
  <si>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</si>
  <si>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</si>
  <si>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</si>
  <si>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</si>
  <si>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</si>
  <si>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</si>
  <si>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</si>
  <si>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</si>
  <si>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</si>
  <si>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</si>
  <si>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</si>
  <si>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</si>
  <si>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</si>
  <si>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</si>
  <si>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</si>
  <si>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</si>
  <si>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</si>
  <si>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</si>
  <si>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</si>
  <si>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</si>
  <si>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</si>
  <si>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</si>
  <si>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</si>
  <si>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</si>
  <si>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</si>
  <si>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</si>
  <si>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</si>
  <si>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</si>
  <si>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</si>
  <si>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</si>
  <si>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</si>
  <si>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</si>
  <si>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</si>
  <si>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</si>
  <si>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</si>
  <si>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</si>
  <si>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</si>
  <si>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</si>
  <si>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</si>
  <si>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</si>
  <si>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</si>
  <si>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</si>
  <si>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</si>
  <si>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</si>
  <si>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</si>
  <si>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</si>
  <si>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</si>
  <si>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</si>
  <si>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</si>
  <si>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</si>
  <si>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</si>
  <si>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</si>
  <si>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</si>
  <si>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</si>
  <si>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</si>
  <si>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</si>
  <si>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</si>
  <si>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</si>
  <si>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</si>
  <si>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</si>
  <si>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</si>
  <si>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</si>
  <si>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</si>
  <si>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</si>
  <si>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</si>
  <si>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</si>
  <si>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</si>
  <si>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</si>
  <si>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</si>
  <si>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</si>
  <si>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</si>
  <si>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</si>
  <si>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</si>
  <si>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</si>
  <si>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</si>
  <si>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</si>
  <si>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</si>
  <si>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</si>
  <si>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</si>
  <si>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</si>
  <si>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</si>
  <si>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</si>
  <si>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</si>
  <si>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</si>
  <si>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</si>
  <si>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</si>
  <si>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</si>
  <si>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</si>
  <si>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</si>
  <si>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</si>
  <si>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</si>
  <si>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</si>
  <si>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</si>
  <si>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</si>
  <si>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</si>
  <si>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</si>
  <si>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</si>
  <si>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</si>
  <si>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</si>
  <si>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</si>
  <si>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</si>
  <si>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</si>
  <si>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</si>
  <si>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</si>
  <si>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</si>
  <si>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</si>
  <si>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</si>
  <si>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</si>
  <si>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</si>
  <si>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</si>
  <si>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</si>
  <si>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</si>
  <si>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</si>
  <si>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</si>
  <si>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</si>
  <si>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</si>
  <si>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</si>
  <si>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</si>
  <si>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</si>
  <si>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</si>
  <si>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</si>
  <si>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</si>
  <si>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</si>
  <si>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</si>
  <si>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</si>
  <si>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</si>
  <si>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</si>
  <si>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</si>
  <si>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</si>
  <si>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</si>
  <si>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</si>
  <si>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</si>
  <si>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</si>
  <si>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</si>
  <si>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</si>
  <si>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</si>
  <si>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</si>
  <si>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</si>
  <si>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</si>
  <si>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</si>
  <si>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</si>
  <si>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</si>
  <si>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</si>
  <si>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</si>
  <si>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</si>
  <si>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</si>
  <si>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</si>
  <si>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</si>
  <si>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</si>
  <si>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</si>
  <si>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</si>
  <si>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</si>
  <si>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</si>
  <si>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</si>
  <si>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</si>
  <si>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</si>
  <si>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</si>
  <si>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</si>
  <si>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</si>
  <si>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</si>
  <si>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</si>
  <si>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</si>
  <si>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</si>
  <si>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</si>
  <si>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</si>
  <si>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</si>
  <si>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</si>
  <si>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</si>
  <si>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</si>
  <si>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</si>
  <si>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</si>
  <si>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</si>
  <si>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</si>
  <si>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</si>
  <si>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</si>
  <si>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</si>
  <si>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</si>
  <si>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</si>
  <si>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</si>
  <si>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</si>
  <si>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</si>
  <si>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</si>
  <si>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</si>
  <si>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</si>
  <si>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</si>
  <si>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</si>
  <si>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</si>
  <si>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</si>
  <si>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</si>
  <si>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</si>
  <si>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</si>
  <si>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</si>
  <si>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</si>
  <si>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</si>
  <si>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</si>
  <si>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</si>
  <si>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</si>
  <si>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</si>
  <si>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</si>
  <si>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</si>
  <si>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</si>
  <si>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</si>
  <si>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</si>
  <si>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</si>
  <si>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</si>
  <si>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</si>
  <si>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</si>
  <si>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</si>
  <si>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</si>
  <si>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</si>
  <si>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</si>
  <si>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</si>
  <si>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</si>
  <si>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</si>
  <si>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</si>
  <si>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</si>
  <si>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</si>
  <si>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</si>
  <si>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</si>
  <si>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</si>
  <si>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</si>
  <si>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</si>
  <si>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</si>
  <si>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</si>
  <si>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</si>
  <si>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</si>
  <si>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</si>
  <si>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</si>
  <si>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</si>
  <si>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</si>
  <si>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</si>
  <si>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</si>
  <si>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</si>
  <si>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</si>
  <si>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</si>
  <si>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</si>
  <si>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</si>
  <si>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</si>
  <si>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</si>
  <si>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</si>
  <si>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</si>
  <si>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</si>
  <si>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</si>
  <si>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</si>
  <si>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</si>
  <si>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</si>
  <si>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</si>
  <si>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</si>
  <si>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</si>
  <si>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</si>
  <si>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</si>
  <si>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</si>
  <si>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</si>
  <si>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</si>
  <si>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</si>
  <si>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</si>
  <si>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</si>
  <si>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</si>
  <si>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</si>
  <si>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</si>
  <si>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</si>
  <si>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</si>
  <si>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</si>
  <si>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</si>
  <si>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</si>
  <si>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</si>
  <si>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</si>
  <si>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</si>
  <si>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</si>
  <si>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</si>
  <si>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</si>
  <si>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</si>
  <si>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</si>
  <si>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</si>
  <si>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</si>
  <si>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</si>
  <si>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</si>
  <si>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</si>
  <si>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</si>
  <si>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</si>
  <si>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</si>
  <si>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</si>
  <si>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</si>
  <si>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</si>
  <si>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</si>
  <si>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</si>
  <si>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</si>
  <si>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</si>
  <si>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</si>
  <si>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</si>
  <si>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</si>
  <si>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</si>
  <si>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</si>
  <si>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</si>
  <si>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</si>
  <si>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</si>
  <si>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</si>
  <si>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</si>
  <si>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</si>
  <si>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</si>
  <si>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</si>
  <si>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</si>
  <si>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</si>
  <si>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</si>
  <si>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</si>
  <si>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</si>
  <si>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</si>
  <si>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</si>
  <si>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</si>
  <si>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</si>
  <si>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</si>
  <si>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</si>
  <si>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</si>
  <si>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</si>
  <si>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</si>
  <si>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</si>
  <si>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</si>
  <si>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</si>
  <si>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</si>
  <si>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</si>
  <si>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</si>
  <si>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</si>
  <si>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</si>
  <si>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</si>
  <si>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</si>
  <si>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</si>
  <si>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</si>
  <si>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</si>
  <si>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</si>
  <si>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</si>
  <si>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</si>
  <si>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</si>
  <si>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</si>
  <si>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</si>
  <si>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</si>
  <si>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</si>
  <si>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</si>
  <si>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</si>
  <si>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</si>
  <si>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</si>
  <si>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</si>
  <si>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</si>
  <si>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</si>
  <si>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</si>
  <si>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</si>
  <si>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</si>
  <si>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</si>
  <si>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</si>
  <si>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</si>
  <si>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</si>
  <si>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</si>
  <si>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</si>
  <si>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</si>
  <si>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</si>
  <si>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</si>
  <si>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</si>
  <si>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</si>
  <si>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</si>
  <si>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</si>
  <si>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</si>
  <si>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</si>
  <si>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</si>
  <si>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</si>
  <si>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</si>
  <si>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</si>
  <si>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</si>
  <si>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</si>
  <si>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</si>
  <si>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</si>
  <si>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</si>
  <si>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</si>
  <si>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</si>
  <si>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</si>
  <si>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</si>
  <si>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</si>
  <si>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</si>
  <si>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</si>
  <si>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</si>
  <si>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</si>
  <si>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</si>
  <si>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</si>
  <si>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</si>
  <si>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</si>
  <si>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</si>
  <si>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</si>
  <si>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</si>
  <si>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</si>
  <si>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</si>
  <si>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</si>
  <si>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</si>
  <si>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</si>
  <si>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</si>
  <si>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</si>
  <si>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</si>
  <si>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</si>
  <si>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</si>
  <si>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</si>
  <si>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</si>
  <si>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</si>
  <si>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</si>
  <si>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</si>
  <si>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</si>
  <si>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</si>
  <si>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</si>
  <si>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</si>
  <si>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</si>
  <si>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</si>
  <si>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</si>
  <si>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</si>
  <si>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</si>
  <si>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</si>
  <si>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</si>
  <si>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</si>
  <si>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</si>
  <si>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</si>
  <si>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</si>
  <si>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</si>
  <si>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</si>
  <si>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</si>
  <si>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</si>
  <si>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</si>
  <si>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</si>
  <si>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</si>
  <si>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</si>
  <si>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</si>
  <si>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</si>
  <si>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</si>
  <si>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</si>
  <si>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</si>
  <si>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</si>
  <si>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</si>
  <si>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</si>
  <si>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</si>
  <si>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</si>
  <si>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</si>
  <si>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</si>
  <si>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</si>
  <si>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</si>
  <si>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</si>
  <si>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</si>
  <si>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</si>
  <si>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</si>
  <si>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</si>
  <si>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</si>
  <si>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</si>
  <si>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</si>
  <si>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</si>
  <si>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</si>
  <si>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</si>
  <si>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</si>
  <si>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</si>
  <si>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</si>
  <si>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</si>
  <si>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</si>
  <si>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</si>
  <si>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</si>
  <si>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</si>
  <si>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</si>
  <si>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</si>
  <si>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</si>
  <si>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</si>
  <si>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</si>
  <si>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</si>
  <si>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</si>
  <si>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</si>
  <si>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</si>
  <si>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</si>
  <si>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</si>
  <si>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</si>
  <si>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</si>
  <si>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</si>
  <si>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</si>
  <si>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</si>
  <si>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</si>
  <si>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</si>
  <si>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</si>
  <si>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</si>
  <si>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</si>
  <si>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</si>
  <si>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</si>
  <si>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</si>
  <si>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</si>
  <si>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</si>
  <si>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</si>
  <si>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</si>
  <si>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</si>
  <si>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</si>
  <si>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</si>
  <si>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</si>
  <si>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</si>
  <si>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</si>
  <si>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</si>
  <si>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</si>
  <si>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</si>
  <si>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</si>
  <si>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</si>
  <si>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</si>
  <si>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</si>
  <si>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</si>
  <si>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</si>
  <si>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</si>
  <si>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</si>
  <si>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</si>
  <si>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</si>
  <si>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</si>
  <si>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</si>
  <si>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</si>
  <si>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</si>
  <si>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</si>
  <si>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</si>
  <si>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</si>
  <si>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</si>
  <si>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</si>
  <si>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</si>
  <si>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</si>
  <si>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</si>
  <si>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</si>
  <si>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</si>
  <si>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</si>
  <si>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</si>
  <si>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</si>
  <si>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</si>
  <si>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</si>
  <si>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</si>
  <si>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</si>
  <si>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</si>
  <si>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</si>
  <si>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</si>
  <si>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</si>
  <si>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</si>
  <si>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</si>
  <si>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</si>
  <si>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</si>
  <si>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</si>
  <si>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</si>
  <si>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</si>
  <si>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</si>
  <si>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</si>
  <si>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</si>
  <si>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</si>
  <si>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</si>
  <si>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</si>
  <si>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</si>
  <si>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</si>
  <si>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</si>
  <si>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</si>
  <si>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</si>
  <si>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</si>
  <si>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</si>
  <si>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</si>
  <si>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</si>
  <si>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</si>
  <si>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</si>
  <si>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</si>
  <si>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</si>
  <si>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</si>
  <si>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</si>
  <si>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</si>
  <si>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</si>
  <si>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</si>
  <si>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</si>
  <si>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</si>
  <si>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</si>
  <si>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</si>
  <si>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</si>
  <si>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</si>
  <si>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</si>
  <si>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</si>
  <si>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</si>
  <si>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</si>
  <si>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</si>
  <si>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</si>
  <si>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</si>
  <si>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</si>
  <si>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</si>
  <si>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</si>
  <si>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</si>
  <si>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</si>
  <si>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</si>
  <si>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</si>
  <si>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</si>
  <si>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</si>
  <si>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</si>
  <si>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</si>
  <si>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</si>
  <si>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</si>
  <si>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</si>
  <si>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</si>
  <si>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</si>
  <si>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</si>
  <si>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</si>
  <si>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</si>
  <si>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</si>
  <si>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</si>
  <si>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</si>
  <si>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</si>
  <si>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</si>
  <si>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</si>
  <si>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</si>
  <si>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</si>
  <si>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</si>
  <si>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</si>
  <si>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</si>
  <si>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</si>
  <si>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</si>
  <si>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</si>
  <si>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</si>
  <si>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</si>
  <si>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</si>
  <si>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</si>
  <si>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</si>
  <si>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</si>
  <si>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</si>
  <si>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</si>
  <si>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</si>
  <si>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</si>
  <si>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</si>
  <si>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</si>
  <si>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</si>
  <si>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</si>
  <si>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</si>
  <si>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</si>
  <si>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</si>
  <si>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</si>
  <si>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</si>
  <si>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</si>
  <si>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</si>
  <si>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</si>
  <si>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</si>
  <si>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</si>
  <si>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</si>
  <si>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</si>
  <si>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</si>
  <si>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</si>
  <si>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</si>
  <si>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</si>
  <si>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</si>
  <si>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</si>
  <si>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</si>
  <si>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</si>
  <si>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</si>
  <si>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</si>
  <si>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</si>
  <si>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</si>
  <si>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</si>
  <si>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</si>
  <si>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</si>
  <si>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</si>
  <si>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</si>
  <si>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</si>
  <si>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</si>
  <si>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</si>
  <si>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</si>
  <si>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</si>
  <si>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</si>
  <si>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</si>
  <si>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</si>
  <si>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</si>
  <si>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</si>
  <si>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</si>
  <si>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</si>
  <si>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</si>
  <si>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</si>
  <si>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</si>
  <si>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</si>
  <si>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</si>
  <si>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</si>
  <si>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</si>
  <si>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</si>
  <si>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</si>
  <si>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</si>
  <si>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</si>
  <si>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</si>
  <si>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</si>
  <si>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</si>
  <si>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</si>
  <si>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</si>
  <si>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</si>
  <si>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</si>
  <si>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</si>
  <si>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</si>
  <si>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</si>
  <si>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</si>
  <si>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</si>
  <si>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</si>
  <si>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</si>
  <si>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</si>
  <si>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</si>
  <si>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</si>
  <si>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</si>
  <si>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</si>
  <si>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</si>
  <si>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</si>
  <si>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</si>
  <si>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</si>
  <si>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</si>
  <si>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</si>
  <si>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</si>
  <si>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</si>
  <si>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</si>
  <si>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</si>
  <si>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</si>
  <si>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</si>
  <si>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</si>
  <si>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</si>
  <si>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</si>
  <si>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</si>
  <si>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</si>
  <si>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</si>
  <si>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</si>
  <si>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</si>
  <si>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</si>
  <si>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</si>
  <si>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</si>
  <si>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</si>
  <si>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</si>
  <si>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</si>
  <si>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</si>
  <si>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</si>
  <si>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</si>
  <si>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</si>
  <si>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</si>
  <si>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</si>
  <si>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</si>
  <si>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</si>
  <si>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</si>
  <si>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</si>
  <si>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</si>
  <si>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</si>
  <si>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</si>
  <si>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</si>
  <si>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</si>
  <si>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</si>
  <si>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</si>
  <si>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</si>
  <si>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</si>
  <si>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</si>
  <si>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</si>
  <si>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</si>
  <si>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</si>
  <si>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</si>
  <si>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</si>
  <si>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</si>
  <si>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</si>
  <si>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</si>
  <si>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</si>
  <si>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</si>
  <si>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</si>
  <si>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</si>
  <si>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</si>
  <si>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</si>
  <si>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</si>
  <si>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</si>
  <si>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</si>
  <si>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</si>
  <si>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</si>
  <si>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</si>
  <si>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</si>
  <si>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</si>
  <si>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</si>
  <si>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</si>
  <si>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</si>
  <si>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</si>
  <si>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</si>
  <si>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</si>
  <si>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</si>
  <si>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</si>
  <si>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</si>
  <si>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</si>
  <si>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</si>
  <si>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</si>
  <si>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</si>
  <si>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</si>
  <si>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</si>
  <si>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</si>
  <si>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</si>
  <si>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</si>
  <si>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</si>
  <si>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</si>
  <si>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</si>
  <si>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</si>
  <si>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</si>
  <si>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</si>
  <si>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</si>
  <si>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</si>
  <si>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</si>
  <si>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</si>
  <si>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</si>
  <si>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</si>
  <si>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</si>
  <si>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</si>
  <si>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</si>
  <si>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</si>
  <si>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</si>
  <si>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</si>
  <si>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</si>
  <si>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</si>
  <si>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</si>
  <si>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</si>
  <si>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</si>
  <si>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</si>
  <si>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</si>
  <si>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</si>
  <si>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</si>
  <si>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</si>
  <si>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</si>
  <si>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</si>
  <si>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</si>
  <si>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</si>
  <si>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</si>
  <si>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</si>
  <si>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</si>
  <si>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</si>
  <si>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</si>
  <si>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</si>
  <si>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</si>
  <si>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</si>
  <si>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</si>
  <si>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</si>
  <si>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</si>
  <si>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</si>
  <si>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</si>
  <si>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</si>
  <si>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</si>
  <si>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</si>
  <si>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</si>
  <si>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</si>
  <si>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</si>
  <si>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</si>
  <si>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</si>
  <si>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</si>
  <si>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</si>
  <si>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</si>
  <si>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</si>
  <si>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</si>
  <si>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</si>
  <si>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</si>
  <si>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</si>
  <si>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</si>
  <si>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</si>
  <si>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</si>
  <si>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</si>
  <si>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</si>
  <si>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</si>
  <si>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</si>
  <si>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</si>
  <si>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</si>
  <si>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</si>
  <si>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</si>
  <si>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</si>
  <si>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</si>
  <si>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</si>
  <si>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</si>
  <si>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</si>
  <si>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</si>
  <si>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</si>
  <si>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</si>
  <si>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</si>
  <si>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</si>
  <si>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</si>
  <si>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</si>
  <si>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</si>
  <si>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</si>
  <si>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</si>
  <si>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</si>
  <si>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</si>
  <si>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</si>
  <si>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</si>
  <si>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</si>
  <si>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</si>
  <si>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</si>
  <si>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</si>
  <si>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</si>
  <si>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</si>
  <si>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</si>
  <si>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</si>
  <si>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</si>
  <si>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</si>
  <si>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</si>
  <si>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</si>
  <si>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</si>
  <si>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</si>
  <si>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</si>
  <si>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</si>
  <si>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</si>
  <si>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</si>
  <si>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</si>
  <si>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</si>
  <si>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</si>
  <si>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</si>
  <si>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</si>
  <si>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</si>
  <si>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</si>
  <si>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</si>
  <si>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</si>
  <si>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</si>
  <si>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</si>
  <si>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</si>
  <si>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</si>
  <si>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</si>
  <si>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</si>
  <si>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</si>
  <si>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</si>
  <si>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</si>
  <si>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</si>
  <si>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</si>
  <si>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</si>
  <si>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</si>
  <si>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</si>
  <si>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</si>
  <si>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</si>
  <si>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</si>
  <si>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</si>
  <si>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</si>
  <si>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</si>
  <si>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</si>
  <si>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</si>
  <si>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</si>
  <si>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</si>
  <si>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</si>
  <si>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</si>
  <si>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</si>
  <si>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</si>
  <si>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</si>
  <si>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</si>
  <si>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</si>
  <si>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</si>
  <si>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</si>
  <si>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</si>
  <si>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</si>
  <si>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</si>
  <si>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</si>
  <si>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</si>
  <si>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</si>
  <si>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</si>
  <si>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</si>
  <si>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</si>
  <si>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</si>
  <si>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</si>
  <si>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</si>
  <si>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</si>
  <si>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</si>
  <si>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</si>
  <si>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</si>
  <si>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</si>
  <si>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</si>
  <si>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</si>
  <si>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</si>
  <si>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</si>
  <si>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</si>
  <si>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</si>
  <si>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</si>
  <si>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</si>
  <si>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</si>
  <si>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</si>
  <si>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</si>
  <si>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</si>
  <si>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</si>
  <si>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</si>
  <si>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</si>
  <si>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</si>
  <si>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</si>
  <si>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</si>
  <si>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</si>
  <si>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</si>
  <si>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</si>
  <si>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</si>
  <si>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</si>
  <si>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</si>
  <si>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</si>
  <si>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</si>
  <si>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</si>
  <si>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</si>
  <si>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</si>
  <si>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</si>
  <si>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</si>
  <si>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</si>
  <si>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</si>
  <si>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</si>
  <si>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</si>
  <si>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</si>
  <si>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</si>
  <si>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</si>
  <si>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</si>
  <si>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</si>
  <si>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</si>
  <si>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</si>
  <si>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</si>
  <si>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</si>
  <si>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</si>
  <si>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</si>
  <si>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</si>
  <si>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</si>
  <si>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</si>
  <si>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</si>
  <si>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</si>
  <si>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</si>
  <si>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</si>
  <si>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</si>
  <si>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</si>
  <si>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</si>
  <si>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</si>
  <si>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</si>
  <si>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</si>
  <si>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</si>
  <si>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</si>
  <si>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</si>
  <si>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</si>
  <si>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</si>
  <si>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</si>
  <si>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</si>
  <si>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</si>
  <si>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</si>
  <si>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</si>
  <si>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</si>
  <si>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</si>
  <si>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</si>
  <si>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</si>
  <si>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</si>
  <si>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</si>
  <si>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</si>
  <si>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</si>
  <si>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</si>
  <si>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</si>
  <si>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</si>
  <si>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</si>
  <si>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</si>
  <si>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</si>
  <si>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</si>
  <si>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</si>
  <si>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</si>
  <si>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</si>
  <si>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</si>
  <si>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</si>
  <si>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</si>
  <si>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</si>
  <si>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</si>
  <si>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</si>
  <si>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</si>
  <si>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</si>
  <si>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</si>
  <si>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</si>
  <si>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</si>
  <si>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</si>
  <si>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</si>
  <si>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</si>
  <si>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</si>
  <si>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</si>
  <si>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</si>
  <si>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</si>
  <si>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</si>
  <si>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</si>
  <si>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</si>
  <si>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</si>
  <si>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</si>
  <si>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</si>
  <si>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</si>
  <si>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</si>
  <si>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</si>
  <si>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</si>
  <si>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</si>
  <si>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</si>
  <si>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</si>
  <si>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</si>
  <si>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</si>
  <si>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</si>
  <si>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</si>
  <si>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</si>
  <si>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</si>
  <si>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</si>
  <si>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</si>
  <si>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</si>
  <si>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</si>
  <si>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</si>
  <si>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</si>
  <si>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</si>
  <si>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</si>
  <si>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</si>
  <si>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</si>
  <si>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</si>
  <si>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</si>
  <si>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</si>
  <si>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</si>
  <si>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</si>
  <si>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</si>
  <si>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</si>
  <si>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</si>
  <si>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</si>
  <si>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</si>
  <si>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</si>
  <si>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</si>
  <si>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</si>
  <si>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</si>
  <si>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</si>
  <si>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</si>
  <si>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</si>
  <si>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</si>
  <si>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</si>
  <si>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</si>
  <si>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</si>
  <si>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</si>
  <si>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</si>
  <si>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</si>
  <si>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</si>
  <si>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</si>
  <si>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</si>
  <si>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</si>
  <si>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</si>
  <si>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</si>
  <si>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</si>
  <si>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</si>
  <si>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</si>
  <si>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</si>
  <si>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</si>
  <si>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</si>
  <si>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</si>
  <si>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</si>
  <si>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</si>
  <si>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</si>
  <si>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</si>
  <si>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</si>
  <si>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</si>
  <si>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</si>
  <si>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</si>
  <si>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</si>
  <si>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</si>
  <si>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</si>
  <si>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</si>
  <si>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</si>
  <si>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</si>
  <si>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</si>
  <si>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</si>
  <si>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</si>
  <si>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</si>
  <si>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</si>
  <si>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</si>
  <si>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</si>
  <si>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</si>
  <si>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</si>
  <si>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</si>
  <si>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</si>
  <si>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</si>
  <si>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</si>
  <si>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</si>
  <si>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</si>
  <si>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</si>
  <si>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</si>
  <si>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</si>
  <si>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</si>
  <si>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</si>
  <si>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</si>
  <si>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</si>
  <si>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</si>
  <si>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</si>
  <si>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</si>
  <si>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</si>
  <si>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</si>
  <si>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</si>
  <si>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</si>
  <si>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</si>
  <si>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</si>
  <si>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</si>
  <si>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</si>
  <si>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</si>
  <si>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</si>
  <si>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</si>
  <si>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</si>
  <si>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</si>
  <si>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</si>
  <si>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</si>
  <si>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</si>
  <si>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</si>
  <si>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</si>
  <si>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</si>
  <si>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</si>
  <si>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</si>
  <si>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</si>
  <si>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</si>
  <si>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</si>
  <si>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</si>
  <si>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</si>
  <si>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</si>
  <si>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</si>
  <si>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</si>
  <si>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</si>
  <si>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</si>
  <si>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</si>
  <si>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</si>
  <si>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</si>
  <si>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</si>
  <si>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</si>
  <si>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</si>
  <si>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</si>
  <si>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</si>
  <si>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</si>
  <si>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</si>
  <si>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</si>
  <si>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</si>
  <si>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</si>
  <si>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</si>
  <si>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</si>
  <si>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</si>
  <si>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</si>
  <si>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</si>
  <si>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</si>
  <si>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</si>
  <si>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</si>
  <si>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</si>
  <si>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</si>
  <si>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</si>
  <si>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</si>
  <si>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</si>
  <si>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</si>
  <si>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</si>
  <si>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</si>
  <si>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</si>
  <si>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</si>
  <si>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</si>
  <si>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</si>
  <si>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</si>
  <si>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</si>
  <si>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</si>
  <si>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</si>
  <si>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</si>
  <si>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</si>
  <si>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</si>
  <si>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</si>
  <si>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</si>
  <si>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</si>
  <si>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</si>
  <si>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</si>
  <si>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</si>
  <si>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</si>
  <si>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</si>
  <si>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</si>
  <si>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</si>
  <si>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</si>
  <si>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</si>
  <si>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</si>
  <si>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</si>
  <si>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</si>
  <si>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</si>
  <si>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</si>
  <si>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</si>
  <si>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</si>
  <si>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</si>
  <si>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</si>
  <si>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</si>
  <si>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</si>
  <si>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</si>
  <si>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</si>
  <si>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</si>
  <si>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</si>
  <si>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</si>
  <si>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</si>
  <si>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</si>
  <si>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</si>
  <si>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</si>
  <si>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</si>
  <si>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</si>
  <si>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</si>
  <si>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</si>
  <si>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</si>
  <si>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</si>
  <si>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</si>
  <si>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</si>
  <si>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</si>
  <si>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</si>
  <si>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</si>
  <si>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</si>
  <si>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</si>
  <si>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</si>
  <si>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</si>
  <si>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</si>
  <si>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</si>
  <si>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</si>
  <si>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</si>
  <si>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</si>
  <si>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</si>
  <si>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</si>
  <si>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</si>
  <si>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</si>
  <si>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</si>
  <si>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</si>
  <si>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</si>
  <si>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</si>
  <si>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</si>
  <si>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</si>
  <si>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</si>
  <si>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</si>
  <si>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</si>
  <si>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</si>
  <si>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</si>
  <si>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</si>
  <si>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</si>
  <si>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</si>
  <si>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</si>
  <si>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</si>
  <si>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</si>
  <si>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</si>
  <si>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</si>
  <si>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</si>
  <si>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</si>
  <si>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</si>
  <si>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</si>
  <si>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</si>
  <si>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</si>
  <si>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</si>
  <si>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</si>
  <si>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</si>
  <si>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</si>
  <si>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</si>
  <si>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</si>
  <si>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</si>
  <si>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</si>
  <si>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</si>
  <si>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</si>
  <si>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</si>
  <si>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</si>
  <si>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</si>
  <si>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</si>
  <si>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</si>
  <si>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</si>
  <si>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</si>
  <si>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</si>
  <si>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</si>
  <si>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</si>
  <si>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</si>
  <si>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</si>
  <si>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</si>
  <si>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</si>
  <si>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</si>
  <si>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</si>
  <si>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</si>
  <si>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</si>
  <si>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</si>
  <si>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</si>
  <si>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</si>
  <si>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</si>
  <si>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</si>
  <si>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</si>
  <si>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</si>
  <si>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</si>
  <si>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</si>
  <si>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</si>
  <si>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</si>
  <si>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</si>
  <si>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</si>
  <si>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</si>
  <si>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</si>
  <si>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</si>
  <si>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</si>
  <si>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</si>
  <si>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</si>
  <si>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</si>
  <si>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</si>
  <si>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</si>
  <si>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</si>
  <si>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</si>
  <si>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</si>
  <si>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</si>
  <si>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</si>
  <si>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</si>
  <si>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</si>
  <si>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</si>
  <si>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</si>
  <si>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</si>
  <si>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</si>
  <si>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</si>
  <si>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</si>
  <si>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</si>
  <si>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</si>
  <si>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</si>
  <si>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</si>
  <si>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</si>
  <si>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</si>
  <si>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</si>
  <si>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</si>
  <si>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</si>
  <si>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</si>
  <si>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</si>
  <si>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</si>
  <si>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</si>
  <si>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</si>
  <si>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</si>
  <si>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</si>
  <si>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</si>
  <si>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</si>
  <si>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</si>
  <si>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</si>
  <si>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</si>
  <si>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</si>
  <si>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</si>
  <si>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</si>
  <si>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</si>
  <si>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</si>
  <si>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</si>
  <si>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</si>
  <si>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</si>
  <si>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</si>
  <si>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</si>
  <si>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</si>
  <si>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</si>
  <si>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</si>
  <si>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</si>
  <si>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</si>
  <si>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</si>
  <si>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</si>
  <si>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</si>
  <si>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</si>
  <si>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</si>
  <si>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</si>
  <si>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</si>
  <si>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</si>
  <si>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</si>
  <si>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</si>
  <si>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</si>
  <si>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</si>
  <si>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</si>
  <si>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</si>
  <si>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</si>
  <si>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</si>
  <si>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</si>
  <si>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</si>
  <si>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</si>
  <si>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</si>
  <si>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</si>
  <si>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</si>
  <si>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</si>
  <si>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</si>
  <si>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</si>
  <si>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</si>
  <si>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</si>
  <si>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</si>
  <si>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</si>
  <si>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</si>
  <si>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</si>
  <si>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</si>
  <si>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</si>
  <si>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</si>
  <si>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</si>
  <si>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</si>
  <si>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</si>
  <si>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</si>
  <si>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</si>
  <si>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</si>
  <si>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</si>
  <si>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</si>
  <si>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</si>
  <si>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</si>
  <si>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</si>
  <si>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</si>
  <si>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</si>
  <si>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</si>
  <si>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</si>
  <si>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</si>
  <si>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</si>
  <si>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</si>
  <si>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</si>
  <si>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</si>
  <si>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</si>
  <si>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</si>
  <si>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</si>
  <si>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</si>
  <si>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</si>
  <si>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</si>
  <si>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</si>
  <si>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</si>
  <si>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</si>
  <si>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</si>
  <si>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</si>
  <si>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</si>
  <si>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</si>
  <si>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</si>
  <si>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</si>
  <si>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</si>
  <si>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</si>
  <si>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</si>
  <si>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</si>
  <si>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</si>
  <si>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</si>
  <si>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</si>
  <si>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</si>
  <si>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</si>
  <si>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</si>
  <si>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</si>
  <si>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</si>
  <si>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</si>
  <si>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</si>
  <si>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</si>
  <si>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</si>
  <si>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</si>
  <si>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</si>
  <si>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</si>
  <si>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</si>
  <si>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</si>
  <si>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</si>
  <si>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</si>
  <si>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</si>
  <si>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</si>
  <si>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</si>
  <si>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</si>
  <si>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</si>
  <si>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</si>
  <si>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</si>
  <si>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</si>
  <si>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</si>
  <si>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</si>
  <si>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</si>
  <si>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</si>
  <si>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</si>
  <si>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</si>
  <si>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</si>
  <si>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</si>
  <si>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</si>
  <si>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</si>
  <si>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</si>
  <si>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</si>
  <si>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</si>
  <si>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</si>
  <si>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</si>
  <si>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</si>
  <si>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</si>
  <si>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</si>
  <si>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</si>
  <si>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</si>
  <si>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</si>
  <si>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</si>
  <si>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</si>
  <si>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</si>
  <si>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</si>
  <si>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</si>
  <si>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</si>
  <si>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</si>
  <si>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</si>
  <si>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</si>
  <si>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</si>
  <si>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</si>
  <si>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</si>
  <si>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</si>
  <si>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</si>
  <si>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</si>
  <si>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</si>
  <si>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</si>
  <si>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</si>
  <si>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</si>
  <si>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</si>
  <si>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</si>
  <si>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</si>
  <si>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</si>
  <si>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</si>
  <si>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</si>
  <si>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</si>
  <si>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</si>
  <si>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</si>
  <si>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</si>
  <si>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</si>
  <si>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</si>
  <si>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</si>
  <si>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</si>
  <si>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</si>
  <si>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</si>
  <si>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</si>
  <si>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</si>
  <si>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</si>
  <si>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</si>
  <si>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</si>
  <si>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</si>
  <si>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</si>
  <si>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</si>
  <si>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</si>
  <si>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</si>
  <si>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</si>
  <si>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</si>
  <si>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</si>
  <si>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</si>
  <si>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</si>
  <si>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</si>
  <si>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</si>
  <si>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</si>
  <si>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</si>
  <si>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</si>
  <si>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</si>
  <si>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</si>
  <si>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</si>
  <si>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</si>
  <si>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</si>
  <si>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</si>
  <si>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</si>
  <si>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</si>
  <si>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</si>
  <si>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</si>
  <si>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</si>
  <si>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</si>
  <si>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</si>
  <si>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</si>
  <si>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</si>
  <si>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</si>
  <si>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</si>
  <si>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</si>
  <si>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</si>
  <si>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</si>
  <si>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</si>
  <si>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</si>
  <si>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</si>
  <si>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</si>
  <si>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</si>
  <si>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</si>
  <si>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</si>
  <si>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</si>
  <si>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</si>
  <si>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</si>
  <si>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</si>
  <si>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</si>
  <si>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</si>
  <si>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</si>
  <si>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</si>
  <si>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</si>
  <si>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</si>
  <si>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</si>
  <si>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</si>
  <si>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</si>
  <si>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</si>
  <si>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</si>
  <si>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</si>
  <si>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</si>
  <si>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</si>
  <si>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</si>
  <si>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</si>
  <si>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</si>
  <si>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</si>
  <si>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</si>
  <si>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</si>
  <si>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</si>
  <si>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</si>
  <si>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</si>
  <si>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</si>
  <si>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</si>
  <si>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</si>
  <si>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</si>
  <si>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</si>
  <si>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</si>
  <si>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</si>
  <si>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</si>
  <si>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</si>
  <si>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</si>
  <si>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</si>
  <si>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</si>
  <si>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</si>
  <si>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</si>
  <si>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</si>
  <si>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</si>
  <si>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</si>
  <si>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</si>
  <si>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</si>
  <si>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</si>
  <si>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</si>
  <si>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</si>
  <si>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</si>
  <si>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</si>
  <si>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</si>
  <si>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</si>
  <si>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</si>
  <si>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</si>
  <si>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</si>
  <si>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</si>
  <si>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</si>
  <si>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</si>
  <si>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</si>
  <si>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</si>
  <si>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</si>
  <si>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</si>
  <si>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</si>
  <si>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</si>
  <si>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</si>
  <si>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</si>
  <si>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</si>
  <si>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</si>
  <si>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</si>
  <si>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</si>
  <si>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</si>
  <si>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</si>
  <si>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</si>
  <si>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</si>
  <si>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</si>
  <si>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</si>
  <si>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</si>
  <si>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</si>
  <si>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</si>
  <si>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</si>
  <si>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</si>
  <si>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</si>
  <si>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</si>
  <si>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</si>
  <si>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</si>
  <si>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</si>
  <si>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</si>
  <si>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</si>
  <si>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</si>
  <si>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</si>
  <si>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</si>
  <si>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</si>
  <si>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</si>
  <si>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</si>
  <si>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</si>
  <si>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</si>
  <si>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</si>
  <si>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</si>
  <si>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</si>
  <si>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</si>
  <si>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</si>
  <si>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</si>
  <si>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</si>
  <si>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</si>
  <si>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</si>
  <si>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</si>
  <si>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</si>
  <si>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</si>
  <si>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</si>
  <si>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</si>
  <si>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</si>
  <si>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</si>
  <si>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</si>
  <si>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</si>
  <si>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</si>
  <si>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</si>
  <si>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</si>
  <si>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</si>
  <si>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</si>
  <si>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</si>
  <si>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</si>
  <si>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</si>
  <si>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</si>
  <si>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</si>
  <si>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</si>
  <si>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</si>
  <si>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</si>
  <si>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</si>
  <si>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</si>
  <si>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</si>
  <si>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</si>
  <si>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</si>
  <si>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</si>
  <si>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</si>
  <si>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</si>
  <si>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</si>
  <si>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</si>
  <si>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</si>
  <si>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</si>
  <si>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</si>
  <si>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</si>
  <si>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</si>
  <si>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</si>
  <si>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</si>
  <si>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</si>
  <si>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</si>
  <si>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</si>
  <si>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</si>
  <si>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</si>
  <si>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</si>
  <si>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</si>
  <si>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</si>
  <si>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</si>
  <si>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</si>
  <si>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</si>
  <si>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</si>
  <si>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</si>
  <si>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</si>
  <si>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</si>
  <si>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</si>
  <si>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</si>
  <si>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</si>
  <si>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</si>
  <si>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</si>
  <si>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</si>
  <si>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</si>
  <si>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</si>
  <si>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</si>
  <si>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</si>
  <si>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</si>
  <si>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</si>
  <si>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</si>
  <si>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</si>
  <si>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</si>
  <si>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</si>
  <si>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</si>
  <si>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</si>
  <si>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</si>
  <si>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</si>
  <si>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</si>
  <si>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</si>
  <si>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</si>
  <si>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</si>
  <si>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</si>
  <si>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</si>
  <si>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</si>
  <si>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</si>
  <si>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</si>
  <si>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</si>
  <si>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</si>
  <si>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</si>
  <si>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</si>
  <si>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</si>
  <si>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</si>
  <si>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</si>
  <si>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</si>
  <si>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</si>
  <si>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</si>
  <si>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</si>
  <si>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</si>
  <si>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</si>
  <si>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</si>
  <si>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</si>
  <si>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</si>
  <si>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</si>
  <si>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</si>
  <si>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</si>
  <si>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</si>
  <si>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</si>
  <si>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</si>
  <si>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</si>
  <si>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</si>
  <si>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</si>
  <si>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</si>
  <si>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</si>
  <si>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</si>
  <si>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</si>
  <si>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</si>
  <si>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</si>
  <si>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</si>
  <si>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</si>
  <si>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</si>
  <si>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</si>
  <si>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</si>
  <si>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</si>
  <si>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</si>
  <si>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</si>
  <si>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</si>
  <si>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</si>
  <si>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</si>
  <si>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</si>
  <si>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</si>
  <si>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</si>
  <si>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</si>
  <si>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</si>
  <si>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</si>
  <si>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</si>
  <si>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</si>
  <si>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</si>
  <si>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</si>
  <si>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</si>
  <si>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</si>
  <si>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</si>
  <si>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</si>
  <si>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</si>
  <si>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</si>
  <si>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</si>
  <si>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</si>
  <si>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</si>
  <si>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</si>
  <si>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</si>
  <si>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</si>
  <si>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</si>
  <si>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</si>
  <si>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</si>
  <si>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</si>
  <si>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</si>
  <si>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</si>
  <si>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</si>
  <si>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</si>
  <si>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</si>
  <si>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</si>
  <si>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</si>
  <si>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</si>
  <si>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</si>
  <si>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</si>
  <si>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</si>
  <si>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</si>
  <si>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</si>
  <si>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</si>
  <si>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</si>
  <si>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</si>
  <si>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</si>
  <si>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</si>
  <si>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</si>
  <si>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</si>
  <si>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</si>
  <si>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</si>
  <si>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</si>
  <si>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</si>
  <si>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</si>
  <si>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</si>
  <si>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</si>
  <si>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</si>
  <si>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</si>
  <si>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</si>
  <si>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</si>
  <si>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</si>
  <si>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</si>
  <si>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</si>
  <si>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</si>
  <si>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</si>
  <si>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</si>
  <si>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</si>
  <si>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</si>
  <si>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</si>
  <si>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</si>
  <si>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</si>
  <si>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</si>
  <si>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</si>
  <si>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</si>
  <si>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</si>
  <si>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</si>
  <si>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</si>
  <si>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</si>
  <si>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</si>
  <si>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</si>
  <si>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</si>
  <si>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</si>
  <si>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</si>
  <si>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</si>
  <si>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</si>
  <si>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</si>
  <si>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</si>
  <si>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</si>
  <si>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</si>
  <si>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</si>
  <si>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</si>
  <si>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</si>
  <si>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</si>
  <si>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</si>
  <si>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</si>
  <si>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</si>
  <si>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</si>
  <si>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</si>
  <si>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</si>
  <si>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</si>
  <si>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</si>
  <si>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</si>
  <si>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</si>
  <si>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</si>
  <si>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</si>
  <si>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</si>
  <si>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</si>
  <si>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</si>
  <si>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</si>
  <si>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</si>
  <si>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</si>
  <si>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</si>
  <si>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</si>
  <si>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</si>
  <si>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</si>
  <si>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</si>
  <si>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</si>
  <si>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</si>
  <si>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</si>
  <si>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</si>
  <si>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</si>
  <si>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</si>
  <si>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</si>
  <si>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</si>
  <si>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</si>
  <si>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</si>
  <si>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</si>
  <si>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</si>
  <si>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</si>
  <si>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</si>
  <si>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</si>
  <si>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</si>
  <si>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</si>
  <si>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</si>
  <si>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</si>
  <si>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</si>
  <si>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</si>
  <si>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</si>
  <si>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</si>
  <si>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</si>
  <si>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</si>
  <si>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</si>
  <si>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</si>
  <si>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</si>
  <si>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</si>
  <si>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</si>
  <si>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</si>
  <si>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</si>
  <si>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</si>
  <si>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</si>
  <si>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</si>
  <si>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</si>
  <si>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</si>
  <si>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</si>
  <si>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</si>
  <si>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</si>
  <si>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</si>
  <si>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</si>
  <si>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</si>
  <si>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</si>
  <si>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</si>
  <si>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</si>
  <si>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</si>
  <si>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</si>
  <si>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</si>
  <si>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</si>
  <si>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</si>
  <si>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</si>
  <si>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</si>
  <si>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</si>
  <si>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</si>
  <si>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</si>
  <si>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</si>
  <si>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</si>
  <si>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</si>
  <si>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</si>
  <si>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</si>
  <si>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</si>
  <si>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</si>
  <si>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</si>
  <si>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</si>
  <si>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</si>
  <si>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</si>
  <si>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</si>
  <si>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</si>
  <si>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</si>
  <si>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</si>
  <si>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</si>
  <si>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</si>
  <si>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</si>
  <si>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</si>
  <si>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</si>
  <si>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</si>
  <si>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</si>
  <si>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</si>
  <si>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</si>
  <si>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</si>
  <si>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</si>
  <si>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</si>
  <si>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</si>
  <si>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</si>
  <si>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</si>
  <si>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</si>
  <si>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</si>
  <si>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</si>
  <si>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</si>
  <si>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</si>
  <si>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</si>
  <si>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</si>
  <si>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</si>
  <si>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</si>
  <si>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</si>
  <si>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</si>
  <si>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</si>
  <si>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</si>
  <si>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</si>
  <si>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</si>
  <si>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</si>
  <si>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</si>
  <si>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</si>
  <si>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</si>
  <si>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</si>
  <si>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</si>
  <si>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</si>
  <si>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</si>
  <si>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</si>
  <si>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</si>
  <si>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</si>
  <si>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</si>
  <si>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</si>
  <si>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</si>
  <si>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</si>
  <si>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</si>
  <si>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</si>
  <si>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</si>
  <si>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</si>
  <si>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</si>
  <si>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</si>
  <si>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</si>
  <si>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</si>
  <si>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</si>
  <si>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</si>
  <si>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</si>
  <si>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</si>
  <si>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</si>
  <si>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</si>
  <si>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</si>
  <si>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</si>
  <si>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</si>
  <si>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</si>
  <si>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</si>
  <si>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</si>
  <si>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</si>
  <si>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</si>
  <si>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</si>
  <si>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</si>
  <si>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</si>
  <si>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</si>
  <si>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</si>
  <si>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</si>
  <si>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</si>
  <si>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</si>
  <si>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</si>
  <si>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</si>
  <si>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</si>
  <si>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</si>
  <si>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</si>
  <si>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</si>
  <si>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</si>
  <si>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</si>
  <si>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</si>
  <si>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</si>
  <si>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</si>
  <si>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</si>
  <si>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</si>
  <si>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</si>
  <si>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</si>
  <si>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</si>
  <si>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</si>
  <si>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</si>
  <si>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</si>
  <si>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</si>
  <si>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</si>
  <si>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</si>
  <si>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</si>
  <si>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</si>
  <si>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</si>
  <si>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</si>
  <si>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</si>
  <si>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</si>
  <si>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</si>
  <si>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</si>
  <si>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</si>
  <si>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</si>
  <si>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</si>
  <si>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</si>
  <si>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</si>
  <si>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</si>
  <si>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</si>
  <si>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</si>
  <si>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</si>
  <si>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</si>
  <si>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</si>
  <si>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</si>
  <si>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</si>
  <si>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</si>
  <si>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</si>
  <si>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</si>
  <si>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</si>
  <si>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</si>
  <si>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</si>
  <si>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</si>
  <si>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</si>
  <si>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</si>
  <si>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</si>
  <si>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</si>
  <si>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</si>
  <si>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</si>
  <si>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</si>
  <si>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</si>
  <si>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</si>
  <si>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</si>
  <si>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</si>
  <si>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</si>
  <si>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</si>
  <si>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</si>
  <si>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</si>
  <si>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</si>
  <si>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</si>
  <si>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</si>
  <si>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</si>
  <si>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</si>
  <si>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</si>
  <si>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</si>
  <si>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</si>
  <si>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</si>
  <si>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</si>
  <si>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</si>
  <si>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</si>
  <si>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</si>
  <si>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</si>
  <si>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</si>
  <si>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</si>
  <si>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</si>
  <si>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</si>
  <si>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</si>
  <si>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</si>
  <si>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</si>
  <si>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</si>
  <si>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</si>
  <si>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</si>
  <si>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</si>
  <si>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</si>
  <si>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</si>
  <si>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</si>
  <si>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</si>
  <si>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</si>
  <si>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</si>
  <si>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</si>
  <si>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</si>
  <si>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</si>
  <si>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</si>
  <si>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</si>
  <si>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</si>
  <si>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</si>
  <si>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</si>
  <si>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</si>
  <si>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</si>
  <si>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</si>
  <si>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</si>
  <si>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</si>
  <si>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</si>
  <si>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</si>
  <si>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</si>
  <si>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</si>
  <si>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</si>
  <si>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</si>
  <si>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</si>
  <si>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</si>
  <si>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</si>
  <si>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</si>
  <si>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</si>
  <si>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</si>
  <si>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</si>
  <si>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</si>
  <si>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</si>
  <si>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</si>
  <si>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</si>
  <si>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</si>
  <si>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</si>
  <si>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</si>
  <si>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</si>
  <si>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</si>
  <si>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</si>
  <si>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</si>
  <si>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</si>
  <si>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</si>
  <si>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</si>
  <si>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</si>
  <si>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</si>
  <si>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</si>
  <si>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</si>
  <si>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</si>
  <si>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</si>
  <si>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</si>
  <si>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</si>
  <si>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</si>
  <si>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</si>
  <si>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</si>
  <si>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</si>
  <si>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</si>
  <si>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</si>
  <si>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</si>
  <si>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</si>
  <si>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</si>
  <si>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</si>
  <si>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</si>
  <si>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</si>
  <si>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</si>
  <si>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</si>
  <si>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</si>
  <si>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</si>
  <si>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</si>
  <si>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</si>
  <si>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</si>
  <si>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</si>
  <si>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</si>
  <si>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</si>
  <si>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</si>
  <si>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</si>
  <si>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</si>
  <si>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</si>
  <si>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</si>
  <si>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</si>
  <si>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</si>
  <si>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</si>
  <si>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</si>
  <si>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</si>
  <si>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</si>
  <si>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</si>
  <si>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</si>
  <si>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</si>
  <si>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</si>
  <si>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</si>
  <si>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</si>
  <si>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</si>
  <si>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</si>
  <si>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</si>
  <si>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</si>
  <si>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</si>
  <si>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</si>
  <si>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</si>
  <si>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</si>
  <si>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</si>
  <si>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</si>
  <si>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</si>
  <si>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</si>
  <si>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</si>
  <si>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</si>
  <si>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</si>
  <si>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</si>
  <si>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</si>
  <si>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</si>
  <si>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</si>
  <si>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</si>
  <si>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</si>
  <si>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</si>
  <si>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</si>
  <si>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</si>
  <si>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</si>
  <si>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</si>
  <si>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</si>
  <si>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</si>
  <si>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</si>
  <si>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</si>
  <si>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</si>
  <si>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</si>
  <si>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</si>
  <si>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</si>
  <si>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</si>
  <si>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</si>
  <si>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</si>
  <si>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</si>
  <si>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</si>
  <si>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</si>
  <si>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</si>
  <si>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</si>
  <si>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</si>
  <si>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</si>
  <si>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</si>
  <si>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</si>
  <si>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</si>
  <si>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</si>
  <si>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</si>
  <si>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</si>
  <si>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</si>
  <si>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</si>
  <si>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</si>
  <si>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</si>
  <si>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</si>
  <si>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</si>
  <si>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</si>
  <si>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</si>
  <si>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</si>
  <si>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</si>
  <si>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</si>
  <si>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</si>
  <si>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</si>
  <si>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</si>
  <si>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</si>
  <si>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</si>
  <si>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</si>
  <si>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</si>
  <si>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</si>
  <si>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</si>
  <si>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</si>
  <si>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</si>
  <si>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</si>
  <si>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</si>
  <si>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</si>
  <si>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</si>
  <si>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</si>
  <si>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</si>
  <si>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</si>
  <si>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</si>
  <si>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</si>
  <si>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</si>
  <si>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</si>
  <si>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</si>
  <si>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</si>
  <si>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</si>
  <si>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</si>
  <si>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</si>
  <si>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</si>
  <si>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</si>
  <si>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</si>
  <si>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</si>
  <si>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</si>
  <si>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</si>
  <si>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</si>
  <si>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</si>
  <si>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</si>
  <si>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</si>
  <si>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</si>
  <si>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</si>
  <si>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</si>
  <si>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</si>
  <si>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</si>
  <si>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</si>
  <si>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</si>
  <si>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</si>
  <si>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</si>
  <si>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</si>
  <si>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</si>
  <si>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</si>
  <si>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</si>
  <si>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</si>
  <si>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</si>
  <si>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</si>
  <si>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</si>
  <si>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</si>
  <si>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</si>
  <si>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</si>
  <si>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</si>
  <si>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</si>
  <si>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</si>
  <si>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</si>
  <si>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</si>
  <si>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</si>
  <si>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</si>
  <si>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</si>
  <si>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</si>
  <si>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</si>
  <si>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</si>
  <si>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</si>
  <si>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</si>
  <si>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</si>
  <si>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</si>
  <si>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</si>
  <si>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</si>
  <si>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</si>
  <si>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</si>
  <si>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</si>
  <si>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</si>
  <si>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</si>
  <si>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</si>
  <si>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</si>
  <si>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</si>
  <si>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</si>
  <si>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</si>
  <si>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</si>
  <si>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</si>
  <si>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</si>
  <si>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</si>
  <si>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</si>
  <si>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</si>
  <si>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</si>
  <si>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</si>
  <si>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</si>
  <si>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</si>
  <si>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</si>
  <si>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</si>
  <si>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</si>
  <si>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</si>
  <si>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</si>
  <si>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</si>
  <si>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</si>
  <si>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</si>
  <si>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</si>
  <si>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</si>
  <si>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</si>
  <si>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</si>
  <si>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</si>
  <si>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</si>
  <si>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</si>
  <si>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</si>
  <si>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</si>
  <si>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</si>
  <si>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</si>
  <si>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</si>
  <si>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</si>
  <si>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</si>
  <si>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</si>
  <si>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</si>
  <si>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</si>
  <si>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</si>
  <si>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</si>
  <si>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</si>
  <si>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</si>
  <si>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</si>
  <si>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</si>
  <si>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</si>
  <si>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</si>
  <si>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</si>
  <si>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</si>
  <si>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</si>
  <si>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</si>
  <si>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</si>
  <si>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</si>
  <si>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</si>
  <si>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</si>
  <si>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</si>
  <si>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</si>
  <si>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</si>
  <si>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</si>
  <si>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</si>
  <si>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</si>
  <si>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</si>
  <si>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</si>
  <si>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</si>
  <si>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</si>
  <si>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</si>
  <si>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</si>
  <si>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</si>
  <si>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</si>
  <si>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</si>
  <si>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</si>
  <si>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</si>
  <si>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</si>
  <si>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</si>
  <si>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</si>
  <si>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</si>
  <si>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</si>
  <si>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</si>
  <si>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</si>
  <si>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</si>
  <si>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</si>
  <si>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</si>
  <si>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</si>
  <si>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</si>
  <si>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</si>
  <si>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</si>
  <si>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</si>
  <si>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</si>
  <si>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</si>
  <si>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</si>
  <si>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</si>
  <si>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</si>
  <si>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</si>
  <si>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</si>
  <si>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</si>
  <si>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</si>
  <si>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</si>
  <si>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</si>
  <si>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</si>
  <si>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</si>
  <si>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</si>
  <si>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</si>
  <si>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</si>
  <si>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</si>
  <si>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</si>
  <si>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</si>
  <si>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</si>
  <si>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</si>
  <si>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</si>
  <si>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</si>
  <si>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</si>
  <si>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</si>
  <si>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</si>
  <si>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</si>
  <si>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</si>
  <si>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</si>
  <si>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</si>
  <si>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</si>
  <si>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</si>
  <si>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</si>
  <si>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</si>
  <si>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</si>
  <si>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</si>
  <si>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</si>
  <si>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</si>
  <si>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</si>
  <si>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</si>
  <si>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</si>
  <si>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</si>
  <si>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</si>
  <si>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</si>
  <si>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</si>
  <si>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</si>
  <si>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</si>
  <si>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</si>
  <si>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</si>
  <si>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</si>
  <si>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</si>
  <si>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</si>
  <si>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</si>
  <si>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</si>
  <si>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</si>
  <si>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</si>
  <si>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</si>
  <si>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</si>
  <si>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</si>
  <si>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</si>
  <si>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</si>
  <si>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</si>
  <si>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</si>
  <si>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</si>
  <si>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</si>
  <si>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</si>
  <si>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</si>
  <si>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</si>
  <si>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</si>
  <si>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</si>
  <si>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</si>
  <si>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</si>
  <si>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</si>
  <si>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</si>
  <si>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</si>
  <si>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</si>
  <si>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</si>
  <si>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</si>
  <si>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</si>
  <si>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</si>
  <si>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</si>
  <si>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</si>
  <si>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</si>
  <si>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</si>
  <si>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</si>
  <si>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</si>
  <si>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</si>
  <si>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</si>
  <si>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</si>
  <si>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</si>
  <si>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</si>
  <si>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</si>
  <si>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</si>
  <si>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</si>
  <si>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</si>
  <si>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</si>
  <si>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</si>
  <si>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</si>
  <si>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</si>
  <si>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</si>
  <si>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</si>
  <si>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</si>
  <si>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</si>
  <si>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</si>
  <si>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</si>
  <si>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</si>
  <si>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</si>
  <si>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</si>
  <si>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</si>
  <si>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</si>
  <si>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</si>
  <si>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</si>
  <si>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</si>
  <si>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</si>
  <si>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</si>
  <si>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</si>
  <si>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</si>
  <si>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</si>
  <si>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</si>
  <si>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</si>
  <si>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</si>
  <si>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</si>
  <si>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</si>
  <si>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</si>
  <si>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</si>
  <si>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</si>
  <si>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</si>
  <si>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</si>
  <si>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</si>
  <si>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</si>
  <si>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</si>
  <si>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</si>
  <si>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</si>
  <si>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</si>
  <si>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</si>
  <si>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</si>
  <si>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</si>
  <si>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</si>
  <si>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</si>
  <si>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</si>
  <si>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</si>
  <si>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</si>
  <si>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</si>
  <si>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</si>
  <si>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</si>
  <si>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</si>
  <si>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</si>
  <si>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</si>
  <si>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</si>
  <si>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</si>
  <si>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</si>
  <si>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</si>
  <si>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</si>
  <si>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</si>
  <si>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</si>
  <si>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</si>
  <si>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</si>
  <si>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</si>
  <si>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</si>
  <si>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</si>
  <si>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</si>
  <si>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</si>
  <si>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</si>
  <si>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</si>
  <si>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</si>
  <si>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</si>
  <si>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</si>
  <si>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</si>
  <si>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</si>
  <si>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</si>
  <si>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</si>
  <si>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</si>
  <si>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</si>
  <si>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</si>
  <si>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</si>
  <si>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</si>
  <si>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</si>
  <si>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</si>
  <si>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</si>
  <si>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</si>
  <si>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</si>
  <si>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</si>
  <si>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</si>
  <si>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</si>
  <si>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</si>
  <si>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</si>
  <si>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</si>
  <si>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</si>
  <si>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</si>
  <si>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</si>
  <si>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</si>
  <si>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</si>
  <si>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</si>
  <si>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</si>
  <si>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</si>
  <si>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</si>
  <si>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</si>
  <si>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</si>
  <si>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</si>
  <si>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</si>
  <si>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</si>
  <si>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</si>
  <si>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</si>
  <si>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</si>
  <si>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</si>
  <si>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</si>
  <si>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</si>
  <si>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</si>
  <si>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</si>
  <si>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</si>
  <si>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</si>
  <si>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</si>
  <si>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</si>
  <si>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</si>
  <si>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</si>
  <si>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</si>
  <si>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</si>
  <si>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</si>
  <si>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</si>
  <si>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</si>
  <si>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</si>
  <si>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</si>
  <si>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</si>
  <si>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</si>
  <si>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</si>
  <si>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</si>
  <si>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</si>
  <si>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</si>
  <si>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</si>
  <si>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</si>
  <si>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</si>
  <si>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</si>
  <si>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</si>
  <si>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</si>
  <si>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</si>
  <si>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</si>
  <si>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</si>
  <si>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</si>
  <si>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</si>
  <si>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</si>
  <si>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</si>
  <si>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</si>
  <si>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</si>
  <si>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</si>
  <si>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</si>
  <si>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</si>
  <si>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</si>
  <si>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</si>
  <si>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</si>
  <si>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</si>
  <si>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</si>
  <si>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</si>
  <si>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</si>
  <si>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</si>
  <si>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</si>
  <si>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</si>
  <si>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</si>
  <si>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</si>
  <si>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</si>
  <si>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</si>
  <si>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</si>
  <si>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</si>
  <si>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</si>
  <si>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</si>
  <si>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</si>
  <si>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</si>
  <si>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</si>
  <si>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</si>
  <si>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</si>
  <si>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</si>
  <si>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</si>
  <si>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</si>
  <si>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</si>
  <si>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</si>
  <si>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</si>
  <si>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</si>
  <si>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</si>
  <si>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</si>
  <si>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</si>
  <si>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</si>
  <si>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</si>
  <si>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</si>
  <si>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</si>
  <si>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</si>
  <si>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</si>
  <si>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</si>
  <si>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</si>
  <si>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</si>
  <si>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</si>
  <si>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</si>
  <si>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</si>
  <si>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</si>
  <si>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</si>
  <si>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</si>
  <si>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</si>
  <si>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</si>
  <si>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</si>
  <si>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</si>
  <si>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</si>
  <si>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</si>
  <si>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</si>
  <si>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</si>
  <si>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</si>
  <si>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</si>
  <si>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</si>
  <si>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</si>
  <si>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</si>
  <si>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</si>
  <si>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</si>
  <si>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</si>
  <si>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</si>
  <si>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</si>
  <si>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</si>
  <si>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</si>
  <si>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</si>
  <si>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</si>
  <si>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</si>
  <si>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</si>
  <si>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</si>
  <si>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</si>
  <si>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</si>
  <si>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</si>
  <si>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</si>
  <si>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</si>
  <si>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</si>
  <si>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</si>
  <si>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</si>
  <si>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</si>
  <si>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</si>
  <si>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</si>
  <si>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</si>
  <si>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</si>
  <si>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</si>
  <si>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</si>
  <si>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</si>
  <si>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</si>
  <si>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</si>
  <si>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</si>
  <si>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</si>
  <si>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</si>
  <si>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</si>
  <si>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</si>
  <si>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</si>
  <si>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</si>
  <si>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</si>
  <si>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</si>
  <si>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</si>
  <si>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</si>
  <si>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</si>
  <si>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</si>
  <si>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</si>
  <si>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</si>
  <si>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</si>
  <si>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</si>
  <si>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</si>
  <si>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</si>
  <si>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</si>
  <si>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</si>
  <si>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</si>
  <si>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</si>
  <si>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</si>
  <si>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</si>
  <si>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</si>
  <si>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</si>
  <si>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</si>
  <si>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</si>
  <si>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</si>
  <si>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</si>
  <si>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</si>
  <si>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</si>
  <si>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</si>
  <si>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</si>
  <si>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</si>
  <si>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</si>
  <si>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</si>
  <si>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</si>
  <si>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</si>
  <si>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</si>
  <si>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</si>
  <si>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</si>
  <si>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</si>
  <si>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</si>
  <si>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</si>
  <si>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</si>
  <si>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</si>
  <si>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</si>
  <si>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</si>
  <si>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</si>
  <si>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</si>
  <si>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</si>
  <si>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</si>
  <si>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</si>
  <si>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</si>
  <si>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</si>
  <si>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</si>
  <si>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</si>
  <si>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</si>
  <si>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</si>
  <si>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</si>
  <si>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</si>
  <si>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</si>
  <si>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</si>
  <si>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</si>
  <si>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</si>
  <si>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</si>
  <si>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</si>
  <si>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</si>
  <si>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</si>
  <si>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</si>
  <si>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</si>
  <si>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</si>
  <si>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</si>
  <si>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</si>
  <si>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</si>
  <si>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</si>
  <si>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</si>
  <si>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</si>
  <si>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</si>
  <si>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</si>
  <si>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</si>
  <si>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</si>
  <si>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</si>
  <si>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</si>
  <si>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</si>
  <si>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</si>
  <si>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</si>
  <si>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</si>
  <si>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</si>
  <si>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</si>
  <si>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</si>
  <si>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</si>
  <si>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</si>
  <si>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</si>
  <si>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</si>
  <si>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</si>
  <si>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</si>
  <si>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</si>
  <si>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</si>
  <si>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</si>
  <si>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</si>
  <si>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</si>
  <si>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</si>
  <si>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</si>
  <si>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</si>
  <si>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</si>
  <si>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</si>
  <si>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</si>
  <si>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</si>
  <si>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</si>
  <si>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</si>
  <si>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</si>
  <si>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</si>
  <si>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</si>
  <si>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</si>
  <si>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</si>
  <si>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</si>
  <si>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</si>
  <si>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</si>
  <si>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</si>
  <si>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</si>
  <si>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</si>
  <si>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</si>
  <si>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</si>
  <si>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</si>
  <si>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</si>
  <si>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</si>
  <si>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</si>
  <si>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</si>
  <si>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</si>
  <si>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</si>
  <si>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</si>
  <si>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</si>
  <si>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</si>
  <si>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</si>
  <si>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</si>
  <si>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</si>
  <si>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</si>
  <si>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</si>
  <si>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</si>
  <si>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</si>
  <si>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</si>
  <si>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</si>
  <si>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</si>
  <si>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</si>
  <si>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</si>
  <si>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</si>
  <si>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</si>
  <si>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</si>
  <si>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</si>
  <si>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</si>
  <si>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</si>
  <si>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</si>
  <si>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</si>
  <si>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</si>
  <si>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</si>
  <si>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</si>
  <si>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</si>
  <si>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</si>
  <si>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</si>
  <si>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</si>
  <si>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</si>
  <si>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</si>
  <si>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</si>
  <si>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</si>
  <si>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</si>
  <si>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</si>
  <si>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</si>
  <si>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</si>
  <si>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</si>
  <si>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</si>
  <si>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</si>
  <si>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</si>
  <si>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</si>
  <si>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</si>
  <si>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</si>
  <si>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</si>
  <si>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</si>
  <si>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</si>
  <si>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</si>
  <si>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</si>
  <si>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</si>
  <si>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</si>
  <si>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</si>
  <si>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</si>
  <si>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</si>
  <si>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</si>
  <si>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</si>
  <si>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</si>
  <si>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</si>
  <si>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</si>
  <si>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</si>
  <si>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</si>
  <si>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</si>
  <si>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</si>
  <si>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</si>
  <si>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</si>
  <si>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</si>
  <si>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</si>
  <si>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</si>
  <si>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</si>
  <si>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</si>
  <si>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</si>
  <si>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</si>
  <si>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</si>
  <si>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</si>
  <si>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</si>
  <si>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</si>
  <si>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</si>
  <si>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</si>
  <si>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</si>
  <si>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</si>
  <si>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</si>
  <si>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</si>
  <si>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</si>
  <si>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</si>
  <si>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</si>
  <si>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</si>
  <si>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</si>
  <si>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</si>
  <si>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</si>
  <si>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</si>
  <si>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</si>
  <si>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</si>
  <si>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</si>
  <si>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</si>
  <si>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</si>
  <si>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</si>
  <si>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</si>
  <si>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</si>
  <si>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</si>
  <si>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</si>
  <si>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</si>
  <si>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</si>
  <si>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</si>
  <si>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</si>
  <si>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</si>
  <si>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</si>
  <si>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</si>
  <si>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</si>
  <si>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</si>
  <si>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</si>
  <si>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</si>
  <si>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</si>
  <si>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</si>
  <si>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</si>
  <si>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</si>
  <si>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</si>
  <si>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</si>
  <si>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</si>
  <si>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</si>
  <si>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</si>
  <si>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</si>
  <si>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</si>
  <si>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</si>
  <si>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</si>
  <si>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</si>
  <si>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</si>
  <si>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</si>
  <si>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</si>
  <si>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</si>
  <si>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</si>
  <si>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</si>
  <si>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</si>
  <si>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</si>
  <si>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</si>
  <si>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</si>
  <si>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</si>
  <si>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</si>
  <si>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</si>
  <si>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</si>
  <si>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</si>
  <si>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</si>
  <si>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</si>
  <si>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</si>
  <si>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</si>
  <si>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</si>
  <si>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</si>
  <si>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</si>
  <si>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</si>
  <si>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</si>
  <si>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</si>
  <si>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</si>
  <si>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</si>
  <si>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</si>
  <si>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</si>
  <si>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</si>
  <si>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</si>
  <si>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</si>
  <si>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</si>
  <si>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</si>
  <si>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</si>
  <si>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</si>
  <si>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</si>
  <si>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</si>
  <si>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</si>
  <si>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</si>
  <si>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</si>
  <si>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</si>
  <si>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</si>
  <si>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</si>
  <si>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</si>
  <si>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</si>
  <si>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</si>
  <si>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</si>
  <si>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</si>
  <si>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</si>
  <si>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</si>
  <si>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</si>
  <si>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</si>
  <si>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</si>
  <si>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</si>
  <si>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</si>
  <si>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</si>
  <si>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</si>
  <si>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</si>
  <si>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</si>
  <si>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</si>
  <si>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</si>
  <si>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</si>
  <si>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</si>
  <si>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</si>
  <si>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</si>
  <si>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</si>
  <si>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</si>
  <si>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</si>
  <si>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</si>
  <si>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</si>
  <si>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</si>
  <si>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</si>
  <si>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</si>
  <si>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</si>
  <si>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</si>
  <si>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</si>
  <si>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</si>
  <si>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</si>
  <si>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</si>
  <si>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</si>
  <si>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</si>
  <si>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</si>
  <si>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</si>
  <si>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</si>
  <si>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</si>
  <si>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</si>
  <si>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</si>
  <si>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</si>
  <si>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</si>
  <si>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</si>
  <si>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</si>
  <si>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</si>
  <si>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</si>
  <si>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</si>
  <si>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</si>
  <si>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</si>
  <si>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</si>
  <si>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</si>
  <si>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</si>
  <si>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</si>
  <si>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</si>
  <si>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</si>
  <si>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</si>
  <si>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</si>
  <si>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</si>
  <si>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</si>
  <si>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</si>
  <si>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</si>
  <si>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</si>
  <si>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</si>
  <si>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</si>
  <si>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</si>
  <si>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</si>
  <si>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</si>
  <si>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</si>
  <si>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</si>
  <si>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</si>
  <si>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</si>
  <si>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</si>
  <si>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</si>
  <si>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</si>
  <si>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</si>
  <si>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</si>
  <si>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</si>
  <si>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</si>
  <si>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</si>
  <si>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</si>
  <si>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</si>
  <si>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</si>
  <si>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</si>
  <si>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</si>
  <si>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</si>
  <si>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</si>
  <si>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</si>
  <si>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</si>
  <si>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</si>
  <si>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</si>
  <si>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</si>
  <si>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</si>
  <si>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</si>
  <si>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</si>
  <si>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</si>
  <si>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</si>
  <si>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</si>
  <si>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</si>
  <si>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</si>
  <si>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</si>
  <si>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</si>
  <si>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</si>
  <si>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</si>
  <si>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</si>
  <si>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</si>
  <si>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</si>
  <si>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</si>
  <si>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</si>
  <si>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</si>
  <si>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</si>
  <si>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</si>
  <si>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</si>
  <si>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</si>
  <si>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</si>
  <si>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</si>
  <si>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</si>
  <si>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</si>
  <si>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</si>
  <si>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</si>
  <si>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</si>
  <si>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</si>
  <si>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</si>
  <si>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</si>
  <si>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</si>
  <si>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</si>
  <si>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</si>
  <si>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</si>
  <si>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</si>
  <si>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</si>
  <si>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</si>
  <si>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</si>
  <si>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</si>
  <si>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</si>
  <si>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</si>
  <si>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</si>
  <si>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</si>
  <si>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</si>
  <si>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</si>
  <si>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</si>
  <si>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</si>
  <si>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</si>
  <si>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</si>
  <si>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</si>
  <si>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</si>
  <si>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</si>
  <si>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</si>
  <si>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</si>
  <si>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</si>
  <si>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</si>
  <si>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</si>
  <si>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</si>
  <si>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</si>
  <si>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</si>
  <si>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</si>
  <si>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</si>
  <si>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</si>
  <si>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</si>
  <si>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</si>
  <si>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</si>
  <si>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</si>
  <si>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</si>
  <si>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</si>
  <si>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</si>
  <si>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</si>
  <si>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</si>
  <si>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</si>
  <si>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</si>
  <si>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</si>
  <si>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</si>
  <si>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</si>
  <si>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</si>
  <si>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</si>
  <si>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</si>
  <si>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</si>
  <si>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</si>
  <si>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</si>
  <si>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</si>
  <si>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</si>
  <si>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</si>
  <si>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</si>
  <si>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</si>
  <si>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</si>
  <si>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</si>
  <si>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</si>
  <si>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</si>
  <si>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</si>
  <si>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</si>
  <si>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</si>
  <si>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</si>
  <si>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</si>
  <si>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</si>
  <si>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</si>
  <si>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</si>
  <si>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</si>
  <si>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</si>
  <si>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</si>
  <si>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</si>
  <si>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</si>
  <si>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</si>
  <si>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</si>
  <si>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</si>
  <si>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</si>
  <si>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</si>
  <si>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</si>
  <si>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</si>
  <si>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</si>
  <si>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</si>
  <si>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</si>
  <si>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</si>
  <si>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</si>
  <si>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</si>
  <si>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</si>
  <si>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</si>
  <si>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</si>
  <si>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</si>
  <si>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</si>
  <si>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</si>
  <si>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</si>
  <si>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</si>
  <si>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</si>
  <si>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</si>
  <si>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</si>
  <si>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</si>
  <si>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</si>
  <si>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</si>
  <si>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</si>
  <si>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</si>
  <si>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</si>
  <si>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</si>
  <si>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</si>
  <si>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</si>
  <si>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</si>
  <si>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</si>
  <si>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</si>
  <si>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</si>
  <si>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</si>
  <si>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</si>
  <si>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</si>
  <si>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</si>
  <si>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</si>
  <si>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</si>
  <si>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</si>
  <si>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</si>
  <si>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</si>
  <si>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</si>
  <si>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</si>
  <si>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</si>
  <si>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</si>
  <si>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</si>
  <si>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</si>
  <si>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</si>
  <si>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</si>
  <si>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</si>
  <si>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</si>
  <si>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</si>
  <si>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</si>
  <si>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</si>
  <si>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</si>
  <si>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</si>
  <si>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</si>
  <si>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</si>
  <si>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</si>
  <si>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</si>
  <si>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</si>
  <si>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</si>
  <si>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</si>
  <si>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</si>
  <si>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</si>
  <si>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</si>
  <si>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</si>
  <si>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</si>
  <si>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</si>
  <si>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</si>
  <si>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</si>
  <si>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</si>
  <si>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</si>
  <si>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</si>
  <si>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</si>
  <si>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</si>
  <si>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</si>
  <si>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</si>
  <si>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</si>
  <si>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</si>
  <si>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</si>
  <si>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</si>
  <si>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</si>
  <si>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</si>
  <si>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</si>
  <si>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</si>
  <si>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</si>
  <si>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</si>
  <si>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</si>
  <si>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</si>
  <si>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</si>
  <si>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</si>
  <si>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</si>
  <si>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</si>
  <si>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</si>
  <si>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</si>
  <si>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</si>
  <si>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</si>
  <si>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</si>
  <si>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</si>
  <si>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</si>
  <si>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</si>
  <si>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</si>
  <si>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</si>
  <si>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</si>
  <si>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</si>
  <si>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</si>
  <si>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</si>
  <si>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</si>
  <si>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</si>
  <si>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</si>
  <si>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</si>
  <si>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</si>
  <si>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</si>
  <si>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</si>
  <si>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</si>
  <si>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</si>
  <si>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</si>
  <si>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</si>
  <si>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</si>
  <si>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</si>
  <si>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</si>
  <si>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</si>
  <si>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</si>
  <si>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</si>
  <si>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</si>
  <si>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</si>
  <si>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</si>
  <si>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</si>
  <si>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</si>
  <si>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</si>
  <si>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</si>
  <si>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</si>
  <si>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</si>
  <si>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</si>
  <si>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</si>
  <si>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</si>
  <si>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</si>
  <si>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</si>
  <si>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</si>
  <si>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</si>
  <si>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</si>
  <si>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</si>
  <si>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</si>
  <si>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</si>
  <si>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</si>
  <si>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</si>
  <si>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</si>
  <si>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</si>
  <si>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</si>
  <si>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</si>
  <si>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</si>
  <si>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</si>
  <si>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</si>
  <si>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</si>
  <si>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</si>
  <si>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</si>
  <si>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</si>
  <si>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</si>
  <si>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</si>
  <si>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</si>
  <si>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</si>
  <si>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</si>
  <si>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</si>
  <si>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</si>
  <si>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</si>
  <si>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</si>
  <si>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</si>
  <si>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</si>
  <si>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</si>
  <si>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</si>
  <si>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</si>
  <si>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</si>
  <si>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</si>
  <si>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</si>
  <si>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</si>
  <si>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</si>
  <si>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</si>
  <si>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</si>
  <si>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</si>
  <si>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</si>
  <si>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</si>
  <si>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</si>
  <si>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</si>
  <si>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</si>
  <si>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</si>
  <si>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</si>
  <si>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</si>
  <si>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</si>
  <si>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</si>
  <si>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</si>
  <si>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</si>
  <si>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</si>
  <si>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</si>
  <si>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</si>
  <si>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</si>
  <si>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</si>
  <si>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</si>
  <si>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</si>
  <si>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</si>
  <si>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</si>
  <si>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</si>
  <si>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</si>
  <si>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</si>
  <si>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</si>
  <si>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</si>
  <si>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</si>
  <si>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</si>
  <si>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</si>
  <si>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</si>
  <si>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</si>
  <si>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</si>
  <si>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</si>
  <si>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</si>
  <si>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</si>
  <si>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</si>
  <si>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</si>
  <si>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</si>
  <si>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</si>
  <si>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</si>
  <si>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</si>
  <si>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</si>
  <si>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</si>
  <si>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</si>
  <si>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</si>
  <si>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</si>
  <si>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</si>
  <si>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</si>
  <si>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</si>
  <si>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</si>
  <si>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</si>
  <si>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</si>
  <si>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</si>
  <si>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</si>
  <si>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</si>
  <si>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</si>
  <si>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</si>
  <si>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</si>
  <si>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</si>
  <si>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</si>
  <si>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</si>
  <si>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</si>
  <si>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</si>
  <si>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</si>
  <si>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</si>
  <si>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</si>
  <si>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</si>
  <si>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</si>
  <si>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</si>
  <si>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</si>
  <si>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</si>
  <si>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</si>
  <si>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</si>
  <si>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</si>
  <si>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</si>
  <si>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</si>
  <si>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</si>
  <si>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</si>
  <si>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</si>
  <si>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</si>
  <si>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</si>
  <si>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</si>
  <si>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</si>
  <si>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</si>
  <si>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</si>
  <si>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</si>
  <si>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</si>
  <si>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</si>
  <si>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</si>
  <si>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</si>
  <si>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</si>
  <si>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</si>
  <si>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</si>
  <si>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</si>
  <si>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</si>
  <si>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</si>
  <si>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</si>
  <si>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</si>
  <si>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</si>
  <si>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</si>
  <si>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</si>
  <si>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</si>
  <si>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</si>
  <si>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</si>
  <si>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</si>
  <si>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</si>
  <si>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</si>
  <si>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</si>
  <si>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</si>
  <si>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</si>
  <si>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</si>
  <si>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</si>
  <si>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</si>
  <si>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</si>
  <si>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</si>
  <si>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</si>
  <si>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</si>
  <si>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</si>
  <si>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</si>
  <si>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</si>
  <si>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</si>
  <si>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</si>
  <si>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</si>
  <si>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</si>
  <si>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</si>
  <si>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</si>
  <si>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</si>
  <si>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</si>
  <si>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</si>
  <si>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</si>
  <si>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電力契約をいろいろな会社から選ぶことができます。一般的な電気ではなく、水力や太陽光発電、風力発電など、CO2排出係数がゼロとなる脱炭素電力のメニューも選べるようになっています。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</si>
</sst>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3962</v>
      </c>
      <c r="F2" t="s">
        <v>3963</v>
      </c>
    </row>
    <row r="3" spans="2:12" x14ac:dyDescent="0.15">
      <c r="B3" t="s">
        <v>3972</v>
      </c>
      <c r="C3" t="s">
        <v>3964</v>
      </c>
      <c r="D3" t="s">
        <v>3965</v>
      </c>
      <c r="F3" t="s">
        <v>3964</v>
      </c>
      <c r="G3" t="s">
        <v>3965</v>
      </c>
      <c r="L3" t="s">
        <v>3980</v>
      </c>
    </row>
    <row r="4" spans="2:12" x14ac:dyDescent="0.15">
      <c r="B4" s="124" t="s">
        <v>3966</v>
      </c>
      <c r="C4" s="124">
        <v>19</v>
      </c>
      <c r="D4" s="124">
        <v>4</v>
      </c>
      <c r="F4">
        <v>24</v>
      </c>
      <c r="G4">
        <v>0</v>
      </c>
      <c r="H4" t="s">
        <v>3967</v>
      </c>
      <c r="J4" s="7">
        <v>1</v>
      </c>
      <c r="K4" s="7" t="s">
        <v>301</v>
      </c>
      <c r="L4" s="17">
        <v>9.4</v>
      </c>
    </row>
    <row r="5" spans="2:12" x14ac:dyDescent="0.15">
      <c r="B5" s="124" t="s">
        <v>3968</v>
      </c>
      <c r="C5" s="124">
        <v>27</v>
      </c>
      <c r="D5" s="124">
        <v>7</v>
      </c>
      <c r="F5">
        <v>30</v>
      </c>
      <c r="G5">
        <v>5</v>
      </c>
      <c r="H5" t="s">
        <v>3969</v>
      </c>
      <c r="J5" s="7">
        <v>2</v>
      </c>
      <c r="K5" s="7" t="s">
        <v>302</v>
      </c>
      <c r="L5" s="17">
        <v>11.1</v>
      </c>
    </row>
    <row r="6" spans="2:12" x14ac:dyDescent="0.15">
      <c r="B6" s="124" t="s">
        <v>3970</v>
      </c>
      <c r="C6" s="124">
        <v>29</v>
      </c>
      <c r="D6" s="124">
        <v>12</v>
      </c>
      <c r="F6">
        <v>28</v>
      </c>
      <c r="G6">
        <v>9</v>
      </c>
      <c r="H6" t="s">
        <v>3971</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3977</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3978</v>
      </c>
      <c r="L29" s="17">
        <v>16.3</v>
      </c>
    </row>
    <row r="30" spans="10:12" x14ac:dyDescent="0.15">
      <c r="J30" s="7">
        <v>27</v>
      </c>
      <c r="K30" s="7" t="s">
        <v>3979</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4459</v>
      </c>
    </row>
    <row r="2" spans="1:7" x14ac:dyDescent="0.15">
      <c r="A2" t="s">
        <v>4461</v>
      </c>
      <c r="B2" t="s">
        <v>4460</v>
      </c>
      <c r="C2" t="s">
        <v>4456</v>
      </c>
      <c r="D2" t="s">
        <v>4457</v>
      </c>
      <c r="E2" t="s">
        <v>4458</v>
      </c>
      <c r="F2" t="s">
        <v>4469</v>
      </c>
      <c r="G2" t="s">
        <v>4470</v>
      </c>
    </row>
    <row r="3" spans="1:7" x14ac:dyDescent="0.15">
      <c r="A3" t="s">
        <v>4455</v>
      </c>
      <c r="B3" t="s">
        <v>4466</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4462</v>
      </c>
      <c r="B13" t="s">
        <v>4465</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4463</v>
      </c>
      <c r="B18" t="s">
        <v>4464</v>
      </c>
      <c r="C18">
        <v>40</v>
      </c>
      <c r="D18">
        <v>5</v>
      </c>
      <c r="E18">
        <v>6</v>
      </c>
    </row>
    <row r="19" spans="1:5" x14ac:dyDescent="0.15">
      <c r="C19">
        <v>60</v>
      </c>
      <c r="D19">
        <v>8</v>
      </c>
      <c r="E19">
        <v>10</v>
      </c>
    </row>
    <row r="20" spans="1:5" x14ac:dyDescent="0.15">
      <c r="C20">
        <v>100</v>
      </c>
      <c r="D20">
        <v>12</v>
      </c>
      <c r="E20">
        <v>14</v>
      </c>
    </row>
    <row r="21" spans="1:5" x14ac:dyDescent="0.15">
      <c r="A21" t="s">
        <v>4467</v>
      </c>
      <c r="B21" t="s">
        <v>4468</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3469</v>
      </c>
    </row>
    <row r="7" spans="1:3" x14ac:dyDescent="0.15">
      <c r="B7" s="7">
        <v>4</v>
      </c>
      <c r="C7" s="7" t="s">
        <v>114</v>
      </c>
    </row>
    <row r="8" spans="1:3" x14ac:dyDescent="0.15">
      <c r="B8" s="7">
        <v>5</v>
      </c>
      <c r="C8" s="7" t="s">
        <v>3468</v>
      </c>
    </row>
    <row r="9" spans="1:3" x14ac:dyDescent="0.15">
      <c r="B9" s="7">
        <v>6</v>
      </c>
      <c r="C9" s="7" t="s">
        <v>3467</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3858</v>
      </c>
    </row>
    <row r="30" spans="2:3" x14ac:dyDescent="0.15">
      <c r="B30" s="182">
        <v>27</v>
      </c>
      <c r="C30" s="14" t="s">
        <v>3859</v>
      </c>
    </row>
    <row r="31" spans="2:3" x14ac:dyDescent="0.15">
      <c r="B31" s="182">
        <v>28</v>
      </c>
      <c r="C31" s="14" t="s">
        <v>3860</v>
      </c>
    </row>
    <row r="32" spans="2:3" x14ac:dyDescent="0.15">
      <c r="B32" s="182">
        <v>29</v>
      </c>
      <c r="C32" s="14" t="s">
        <v>3861</v>
      </c>
    </row>
    <row r="33" spans="2:3" x14ac:dyDescent="0.15">
      <c r="B33" s="182">
        <v>30</v>
      </c>
      <c r="C33" s="14" t="s">
        <v>3862</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4371</v>
      </c>
      <c r="C2" t="s">
        <v>4374</v>
      </c>
      <c r="D2" t="s">
        <v>4375</v>
      </c>
    </row>
    <row r="3" spans="1:5" x14ac:dyDescent="0.15">
      <c r="A3" t="s">
        <v>4370</v>
      </c>
      <c r="B3">
        <v>1</v>
      </c>
    </row>
    <row r="4" spans="1:5" x14ac:dyDescent="0.15">
      <c r="A4" t="s">
        <v>4370</v>
      </c>
      <c r="B4">
        <v>2</v>
      </c>
    </row>
    <row r="5" spans="1:5" x14ac:dyDescent="0.15">
      <c r="A5" t="s">
        <v>4370</v>
      </c>
      <c r="B5">
        <v>3</v>
      </c>
    </row>
    <row r="6" spans="1:5" x14ac:dyDescent="0.15">
      <c r="A6" t="s">
        <v>4370</v>
      </c>
      <c r="B6">
        <v>4</v>
      </c>
      <c r="E6" t="s">
        <v>4383</v>
      </c>
    </row>
    <row r="7" spans="1:5" x14ac:dyDescent="0.15">
      <c r="A7" t="s">
        <v>4370</v>
      </c>
      <c r="B7">
        <v>5</v>
      </c>
    </row>
    <row r="8" spans="1:5" x14ac:dyDescent="0.15">
      <c r="A8" t="s">
        <v>4377</v>
      </c>
      <c r="B8">
        <v>1</v>
      </c>
      <c r="C8" t="s">
        <v>4378</v>
      </c>
    </row>
    <row r="9" spans="1:5" x14ac:dyDescent="0.15">
      <c r="A9" t="s">
        <v>4377</v>
      </c>
      <c r="B9">
        <v>2</v>
      </c>
    </row>
    <row r="10" spans="1:5" x14ac:dyDescent="0.15">
      <c r="A10" t="s">
        <v>4377</v>
      </c>
      <c r="B10">
        <v>3</v>
      </c>
    </row>
    <row r="11" spans="1:5" x14ac:dyDescent="0.15">
      <c r="A11" t="s">
        <v>4377</v>
      </c>
      <c r="B11">
        <v>4</v>
      </c>
    </row>
    <row r="12" spans="1:5" x14ac:dyDescent="0.15">
      <c r="A12" t="s">
        <v>4377</v>
      </c>
      <c r="B12">
        <v>5</v>
      </c>
    </row>
    <row r="13" spans="1:5" x14ac:dyDescent="0.15">
      <c r="A13" t="s">
        <v>4372</v>
      </c>
      <c r="B13">
        <v>1</v>
      </c>
      <c r="C13" t="s">
        <v>4379</v>
      </c>
    </row>
    <row r="14" spans="1:5" x14ac:dyDescent="0.15">
      <c r="A14" t="s">
        <v>4372</v>
      </c>
      <c r="B14">
        <v>2</v>
      </c>
    </row>
    <row r="15" spans="1:5" x14ac:dyDescent="0.15">
      <c r="A15" t="s">
        <v>4372</v>
      </c>
      <c r="B15">
        <v>3</v>
      </c>
      <c r="C15" t="s">
        <v>4380</v>
      </c>
    </row>
    <row r="16" spans="1:5" x14ac:dyDescent="0.15">
      <c r="A16" t="s">
        <v>4372</v>
      </c>
      <c r="B16">
        <v>4</v>
      </c>
    </row>
    <row r="17" spans="1:3" x14ac:dyDescent="0.15">
      <c r="A17" t="s">
        <v>4372</v>
      </c>
      <c r="B17">
        <v>5</v>
      </c>
    </row>
    <row r="18" spans="1:3" x14ac:dyDescent="0.15">
      <c r="A18" t="s">
        <v>4373</v>
      </c>
      <c r="B18">
        <v>1</v>
      </c>
    </row>
    <row r="19" spans="1:3" x14ac:dyDescent="0.15">
      <c r="A19" t="s">
        <v>4373</v>
      </c>
      <c r="B19">
        <v>2</v>
      </c>
      <c r="C19" t="s">
        <v>4381</v>
      </c>
    </row>
    <row r="20" spans="1:3" x14ac:dyDescent="0.15">
      <c r="A20" t="s">
        <v>4373</v>
      </c>
      <c r="B20">
        <v>3</v>
      </c>
    </row>
    <row r="21" spans="1:3" x14ac:dyDescent="0.15">
      <c r="A21" t="s">
        <v>4373</v>
      </c>
      <c r="B21">
        <v>4</v>
      </c>
    </row>
    <row r="22" spans="1:3" x14ac:dyDescent="0.15">
      <c r="A22" t="s">
        <v>4373</v>
      </c>
      <c r="B22">
        <v>5</v>
      </c>
    </row>
    <row r="23" spans="1:3" x14ac:dyDescent="0.15">
      <c r="A23" t="s">
        <v>4376</v>
      </c>
      <c r="B23">
        <v>1</v>
      </c>
    </row>
    <row r="24" spans="1:3" x14ac:dyDescent="0.15">
      <c r="A24" t="s">
        <v>4376</v>
      </c>
      <c r="B24">
        <v>2</v>
      </c>
      <c r="C24" t="s">
        <v>4382</v>
      </c>
    </row>
    <row r="25" spans="1:3" x14ac:dyDescent="0.15">
      <c r="A25" t="s">
        <v>4376</v>
      </c>
      <c r="B25">
        <v>3</v>
      </c>
    </row>
    <row r="26" spans="1:3" x14ac:dyDescent="0.15">
      <c r="A26" t="s">
        <v>4376</v>
      </c>
      <c r="B26">
        <v>4</v>
      </c>
    </row>
    <row r="27" spans="1:3" x14ac:dyDescent="0.15">
      <c r="A27" t="s">
        <v>4376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3470</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セントラルヒーティングで使っていない部屋の設定温度を下げる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3471</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3466</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3253</v>
      </c>
    </row>
    <row r="3" spans="1:6" x14ac:dyDescent="0.15">
      <c r="B3" t="s">
        <v>3254</v>
      </c>
      <c r="C3" t="s">
        <v>3229</v>
      </c>
      <c r="F3" t="s">
        <v>3230</v>
      </c>
    </row>
    <row r="4" spans="1:6" x14ac:dyDescent="0.15">
      <c r="C4" t="s">
        <v>3245</v>
      </c>
      <c r="F4" t="s">
        <v>3246</v>
      </c>
    </row>
    <row r="5" spans="1:6" x14ac:dyDescent="0.15">
      <c r="E5" t="s">
        <v>3247</v>
      </c>
    </row>
    <row r="7" spans="1:6" x14ac:dyDescent="0.15">
      <c r="B7" t="s">
        <v>876</v>
      </c>
      <c r="C7" t="s">
        <v>3231</v>
      </c>
      <c r="F7" t="s">
        <v>3232</v>
      </c>
    </row>
    <row r="8" spans="1:6" x14ac:dyDescent="0.15">
      <c r="C8" t="s">
        <v>3233</v>
      </c>
      <c r="F8" t="s">
        <v>3234</v>
      </c>
    </row>
    <row r="9" spans="1:6" x14ac:dyDescent="0.15">
      <c r="E9" t="s">
        <v>3235</v>
      </c>
    </row>
    <row r="11" spans="1:6" x14ac:dyDescent="0.15">
      <c r="B11" t="s">
        <v>248</v>
      </c>
      <c r="C11" t="s">
        <v>3236</v>
      </c>
      <c r="F11" t="s">
        <v>3237</v>
      </c>
    </row>
    <row r="12" spans="1:6" x14ac:dyDescent="0.15">
      <c r="E12" t="s">
        <v>3238</v>
      </c>
    </row>
    <row r="13" spans="1:6" x14ac:dyDescent="0.15">
      <c r="E13" t="s">
        <v>3239</v>
      </c>
    </row>
    <row r="14" spans="1:6" x14ac:dyDescent="0.15">
      <c r="C14" t="s">
        <v>3240</v>
      </c>
      <c r="F14" t="s">
        <v>3241</v>
      </c>
    </row>
    <row r="15" spans="1:6" x14ac:dyDescent="0.15">
      <c r="C15" t="s">
        <v>3242</v>
      </c>
      <c r="F15" t="s">
        <v>3243</v>
      </c>
    </row>
    <row r="16" spans="1:6" x14ac:dyDescent="0.15">
      <c r="E16" t="s">
        <v>3244</v>
      </c>
    </row>
    <row r="18" spans="1:6" x14ac:dyDescent="0.15">
      <c r="B18" t="s">
        <v>3255</v>
      </c>
      <c r="C18" t="s">
        <v>3248</v>
      </c>
      <c r="F18" t="s">
        <v>3249</v>
      </c>
    </row>
    <row r="19" spans="1:6" x14ac:dyDescent="0.15">
      <c r="C19" t="s">
        <v>3250</v>
      </c>
      <c r="F19" t="s">
        <v>3251</v>
      </c>
    </row>
    <row r="20" spans="1:6" x14ac:dyDescent="0.15">
      <c r="F20" t="s">
        <v>3252</v>
      </c>
    </row>
    <row r="22" spans="1:6" x14ac:dyDescent="0.15">
      <c r="A22" t="s">
        <v>3263</v>
      </c>
    </row>
    <row r="23" spans="1:6" x14ac:dyDescent="0.15">
      <c r="B23" t="s">
        <v>168</v>
      </c>
      <c r="C23" t="s">
        <v>3355</v>
      </c>
      <c r="F23" t="s">
        <v>3256</v>
      </c>
    </row>
    <row r="24" spans="1:6" x14ac:dyDescent="0.15">
      <c r="E24" t="s">
        <v>3284</v>
      </c>
    </row>
    <row r="25" spans="1:6" x14ac:dyDescent="0.15">
      <c r="E25" t="s">
        <v>3286</v>
      </c>
    </row>
    <row r="27" spans="1:6" x14ac:dyDescent="0.15">
      <c r="C27" t="s">
        <v>3285</v>
      </c>
      <c r="D27" t="s">
        <v>3268</v>
      </c>
      <c r="F27" t="s">
        <v>3269</v>
      </c>
    </row>
    <row r="28" spans="1:6" x14ac:dyDescent="0.15">
      <c r="D28" t="s">
        <v>3270</v>
      </c>
      <c r="F28" t="s">
        <v>3271</v>
      </c>
    </row>
    <row r="29" spans="1:6" x14ac:dyDescent="0.15">
      <c r="E29" t="s">
        <v>3277</v>
      </c>
      <c r="F29" t="s">
        <v>3279</v>
      </c>
    </row>
    <row r="30" spans="1:6" x14ac:dyDescent="0.15">
      <c r="E30" t="s">
        <v>3278</v>
      </c>
      <c r="F30" t="s">
        <v>889</v>
      </c>
    </row>
    <row r="31" spans="1:6" x14ac:dyDescent="0.15">
      <c r="D31" t="s">
        <v>3274</v>
      </c>
      <c r="F31" t="s">
        <v>3275</v>
      </c>
    </row>
    <row r="32" spans="1:6" x14ac:dyDescent="0.15">
      <c r="D32" t="s">
        <v>3272</v>
      </c>
      <c r="F32" t="s">
        <v>3276</v>
      </c>
    </row>
    <row r="33" spans="2:7" x14ac:dyDescent="0.15">
      <c r="D33" t="s">
        <v>3273</v>
      </c>
      <c r="F33" t="s">
        <v>3280</v>
      </c>
    </row>
    <row r="34" spans="2:7" x14ac:dyDescent="0.15">
      <c r="D34" t="s">
        <v>3277</v>
      </c>
      <c r="F34" t="s">
        <v>3282</v>
      </c>
    </row>
    <row r="35" spans="2:7" x14ac:dyDescent="0.15">
      <c r="D35" t="s">
        <v>3281</v>
      </c>
      <c r="F35" t="s">
        <v>3287</v>
      </c>
    </row>
    <row r="39" spans="2:7" x14ac:dyDescent="0.15">
      <c r="B39" t="s">
        <v>3265</v>
      </c>
      <c r="C39" t="s">
        <v>3257</v>
      </c>
      <c r="F39" t="s">
        <v>3258</v>
      </c>
    </row>
    <row r="40" spans="2:7" x14ac:dyDescent="0.15">
      <c r="E40" t="s">
        <v>3247</v>
      </c>
    </row>
    <row r="42" spans="2:7" x14ac:dyDescent="0.15">
      <c r="C42" t="s">
        <v>3285</v>
      </c>
      <c r="D42" t="s">
        <v>3343</v>
      </c>
      <c r="F42" t="s">
        <v>3344</v>
      </c>
      <c r="G42" t="s">
        <v>3342</v>
      </c>
    </row>
    <row r="44" spans="2:7" x14ac:dyDescent="0.15">
      <c r="D44" t="s">
        <v>3345</v>
      </c>
      <c r="F44" t="s">
        <v>3346</v>
      </c>
    </row>
    <row r="45" spans="2:7" x14ac:dyDescent="0.15">
      <c r="E45" t="s">
        <v>3317</v>
      </c>
      <c r="G45" t="s">
        <v>3318</v>
      </c>
    </row>
    <row r="46" spans="2:7" x14ac:dyDescent="0.15">
      <c r="F46" t="s">
        <v>3321</v>
      </c>
      <c r="G46" t="s">
        <v>3347</v>
      </c>
    </row>
    <row r="47" spans="2:7" x14ac:dyDescent="0.15">
      <c r="F47" t="s">
        <v>3350</v>
      </c>
      <c r="G47" t="s">
        <v>3351</v>
      </c>
    </row>
    <row r="48" spans="2:7" x14ac:dyDescent="0.15">
      <c r="F48" t="s">
        <v>3348</v>
      </c>
      <c r="G48" t="s">
        <v>3349</v>
      </c>
    </row>
    <row r="49" spans="4:7" x14ac:dyDescent="0.15">
      <c r="E49" t="s">
        <v>3329</v>
      </c>
      <c r="G49" t="s">
        <v>3330</v>
      </c>
    </row>
    <row r="51" spans="4:7" x14ac:dyDescent="0.15">
      <c r="D51" t="s">
        <v>3352</v>
      </c>
      <c r="F51" t="s">
        <v>3364</v>
      </c>
    </row>
    <row r="52" spans="4:7" x14ac:dyDescent="0.15">
      <c r="E52" t="s">
        <v>3356</v>
      </c>
      <c r="G52" t="s">
        <v>3368</v>
      </c>
    </row>
    <row r="53" spans="4:7" x14ac:dyDescent="0.15">
      <c r="E53" t="s">
        <v>3357</v>
      </c>
      <c r="G53" t="s">
        <v>3369</v>
      </c>
    </row>
    <row r="54" spans="4:7" x14ac:dyDescent="0.15">
      <c r="E54" t="s">
        <v>3358</v>
      </c>
      <c r="G54" t="s">
        <v>3370</v>
      </c>
    </row>
    <row r="55" spans="4:7" x14ac:dyDescent="0.15">
      <c r="E55" t="s">
        <v>3359</v>
      </c>
      <c r="G55" t="s">
        <v>3365</v>
      </c>
    </row>
    <row r="56" spans="4:7" x14ac:dyDescent="0.15">
      <c r="E56" t="s">
        <v>3360</v>
      </c>
      <c r="G56" t="s">
        <v>3366</v>
      </c>
    </row>
    <row r="57" spans="4:7" x14ac:dyDescent="0.15">
      <c r="E57" t="s">
        <v>3361</v>
      </c>
      <c r="G57" t="s">
        <v>3367</v>
      </c>
    </row>
    <row r="58" spans="4:7" x14ac:dyDescent="0.15">
      <c r="E58" t="s">
        <v>3362</v>
      </c>
      <c r="G58" t="s">
        <v>675</v>
      </c>
    </row>
    <row r="59" spans="4:7" x14ac:dyDescent="0.15">
      <c r="E59" t="s">
        <v>3363</v>
      </c>
      <c r="G59" t="s">
        <v>3371</v>
      </c>
    </row>
    <row r="60" spans="4:7" x14ac:dyDescent="0.15">
      <c r="E60" t="s">
        <v>3372</v>
      </c>
      <c r="G60" t="s">
        <v>3374</v>
      </c>
    </row>
    <row r="61" spans="4:7" x14ac:dyDescent="0.15">
      <c r="E61" t="s">
        <v>3373</v>
      </c>
      <c r="G61" t="s">
        <v>3375</v>
      </c>
    </row>
    <row r="62" spans="4:7" x14ac:dyDescent="0.15">
      <c r="E62" t="s">
        <v>3376</v>
      </c>
      <c r="G62" t="s">
        <v>3377</v>
      </c>
    </row>
    <row r="64" spans="4:7" x14ac:dyDescent="0.15">
      <c r="D64" t="s">
        <v>3378</v>
      </c>
      <c r="F64" t="s">
        <v>3391</v>
      </c>
    </row>
    <row r="65" spans="4:7" x14ac:dyDescent="0.15">
      <c r="E65" t="s">
        <v>1900</v>
      </c>
      <c r="G65" t="s">
        <v>3282</v>
      </c>
    </row>
    <row r="66" spans="4:7" x14ac:dyDescent="0.15">
      <c r="E66" t="s">
        <v>3381</v>
      </c>
      <c r="G66" t="s">
        <v>1800</v>
      </c>
    </row>
    <row r="67" spans="4:7" x14ac:dyDescent="0.15">
      <c r="E67" t="s">
        <v>3382</v>
      </c>
    </row>
    <row r="68" spans="4:7" x14ac:dyDescent="0.15">
      <c r="E68" t="s">
        <v>3379</v>
      </c>
      <c r="G68" t="s">
        <v>3388</v>
      </c>
    </row>
    <row r="69" spans="4:7" x14ac:dyDescent="0.15">
      <c r="E69" t="s">
        <v>3380</v>
      </c>
      <c r="G69" t="s">
        <v>3388</v>
      </c>
    </row>
    <row r="70" spans="4:7" x14ac:dyDescent="0.15">
      <c r="E70" t="s">
        <v>3383</v>
      </c>
    </row>
    <row r="71" spans="4:7" x14ac:dyDescent="0.15">
      <c r="E71" t="s">
        <v>3289</v>
      </c>
      <c r="G71" t="s">
        <v>3389</v>
      </c>
    </row>
    <row r="72" spans="4:7" x14ac:dyDescent="0.15">
      <c r="E72" t="s">
        <v>3313</v>
      </c>
      <c r="G72" t="s">
        <v>3390</v>
      </c>
    </row>
    <row r="73" spans="4:7" x14ac:dyDescent="0.15">
      <c r="E73" t="s">
        <v>3384</v>
      </c>
    </row>
    <row r="74" spans="4:7" x14ac:dyDescent="0.15">
      <c r="E74" t="s">
        <v>3385</v>
      </c>
    </row>
    <row r="75" spans="4:7" x14ac:dyDescent="0.15">
      <c r="E75" t="s">
        <v>3386</v>
      </c>
    </row>
    <row r="76" spans="4:7" x14ac:dyDescent="0.15">
      <c r="E76" t="s">
        <v>3387</v>
      </c>
    </row>
    <row r="77" spans="4:7" x14ac:dyDescent="0.15">
      <c r="E77" t="s">
        <v>3301</v>
      </c>
    </row>
    <row r="78" spans="4:7" x14ac:dyDescent="0.15">
      <c r="E78" t="s">
        <v>563</v>
      </c>
    </row>
    <row r="80" spans="4:7" x14ac:dyDescent="0.15">
      <c r="D80" t="s">
        <v>3353</v>
      </c>
      <c r="F80" t="s">
        <v>158</v>
      </c>
    </row>
    <row r="81" spans="3:7" x14ac:dyDescent="0.15">
      <c r="E81" t="s">
        <v>3392</v>
      </c>
      <c r="G81" t="s">
        <v>3402</v>
      </c>
    </row>
    <row r="82" spans="3:7" x14ac:dyDescent="0.15">
      <c r="E82" t="s">
        <v>3393</v>
      </c>
      <c r="G82" t="s">
        <v>3403</v>
      </c>
    </row>
    <row r="83" spans="3:7" x14ac:dyDescent="0.15">
      <c r="E83" t="s">
        <v>3310</v>
      </c>
      <c r="G83" t="s">
        <v>3404</v>
      </c>
    </row>
    <row r="84" spans="3:7" x14ac:dyDescent="0.15">
      <c r="E84" t="s">
        <v>3277</v>
      </c>
      <c r="G84" t="s">
        <v>3405</v>
      </c>
    </row>
    <row r="85" spans="3:7" x14ac:dyDescent="0.15">
      <c r="E85" t="s">
        <v>3394</v>
      </c>
      <c r="G85" t="s">
        <v>3406</v>
      </c>
    </row>
    <row r="86" spans="3:7" x14ac:dyDescent="0.15">
      <c r="E86" t="s">
        <v>3395</v>
      </c>
      <c r="G86" t="s">
        <v>3407</v>
      </c>
    </row>
    <row r="87" spans="3:7" x14ac:dyDescent="0.15">
      <c r="E87" t="s">
        <v>3396</v>
      </c>
      <c r="G87" t="s">
        <v>3407</v>
      </c>
    </row>
    <row r="88" spans="3:7" x14ac:dyDescent="0.15">
      <c r="E88" t="s">
        <v>3397</v>
      </c>
      <c r="G88" t="s">
        <v>3408</v>
      </c>
    </row>
    <row r="89" spans="3:7" x14ac:dyDescent="0.15">
      <c r="E89" t="s">
        <v>3398</v>
      </c>
      <c r="G89" t="s">
        <v>3409</v>
      </c>
    </row>
    <row r="90" spans="3:7" x14ac:dyDescent="0.15">
      <c r="E90" t="s">
        <v>3399</v>
      </c>
      <c r="G90" t="s">
        <v>3410</v>
      </c>
    </row>
    <row r="91" spans="3:7" x14ac:dyDescent="0.15">
      <c r="E91" t="s">
        <v>3400</v>
      </c>
    </row>
    <row r="92" spans="3:7" x14ac:dyDescent="0.15">
      <c r="E92" t="s">
        <v>3401</v>
      </c>
      <c r="G92" t="s">
        <v>3411</v>
      </c>
    </row>
    <row r="94" spans="3:7" x14ac:dyDescent="0.15">
      <c r="D94" t="s">
        <v>3354</v>
      </c>
      <c r="G94" t="s">
        <v>3283</v>
      </c>
    </row>
    <row r="96" spans="3:7" x14ac:dyDescent="0.15">
      <c r="C96" t="s">
        <v>3342</v>
      </c>
      <c r="F96" t="s">
        <v>3259</v>
      </c>
    </row>
    <row r="97" spans="3:6" x14ac:dyDescent="0.15">
      <c r="E97" t="s">
        <v>3260</v>
      </c>
    </row>
    <row r="98" spans="3:6" x14ac:dyDescent="0.15">
      <c r="E98" t="s">
        <v>3267</v>
      </c>
    </row>
    <row r="100" spans="3:6" x14ac:dyDescent="0.15">
      <c r="C100" t="s">
        <v>3285</v>
      </c>
      <c r="D100" t="s">
        <v>3317</v>
      </c>
      <c r="F100" t="s">
        <v>3318</v>
      </c>
    </row>
    <row r="101" spans="3:6" x14ac:dyDescent="0.15">
      <c r="E101" t="s">
        <v>3319</v>
      </c>
      <c r="F101" t="s">
        <v>3320</v>
      </c>
    </row>
    <row r="102" spans="3:6" x14ac:dyDescent="0.15">
      <c r="E102" t="s">
        <v>3321</v>
      </c>
      <c r="F102" t="s">
        <v>3322</v>
      </c>
    </row>
    <row r="103" spans="3:6" x14ac:dyDescent="0.15">
      <c r="E103" t="s">
        <v>3323</v>
      </c>
      <c r="F103" t="s">
        <v>3324</v>
      </c>
    </row>
    <row r="104" spans="3:6" x14ac:dyDescent="0.15">
      <c r="E104" t="s">
        <v>3325</v>
      </c>
      <c r="F104" t="s">
        <v>3326</v>
      </c>
    </row>
    <row r="105" spans="3:6" x14ac:dyDescent="0.15">
      <c r="D105" t="s">
        <v>3327</v>
      </c>
      <c r="F105" t="s">
        <v>3328</v>
      </c>
    </row>
    <row r="106" spans="3:6" x14ac:dyDescent="0.15">
      <c r="D106" t="s">
        <v>3329</v>
      </c>
      <c r="F106" t="s">
        <v>3330</v>
      </c>
    </row>
    <row r="107" spans="3:6" x14ac:dyDescent="0.15">
      <c r="D107" t="s">
        <v>3331</v>
      </c>
    </row>
    <row r="108" spans="3:6" x14ac:dyDescent="0.15">
      <c r="E108" t="s">
        <v>3332</v>
      </c>
      <c r="F108" t="s">
        <v>1808</v>
      </c>
    </row>
    <row r="109" spans="3:6" x14ac:dyDescent="0.15">
      <c r="E109" t="s">
        <v>3333</v>
      </c>
      <c r="F109" t="s">
        <v>3335</v>
      </c>
    </row>
    <row r="110" spans="3:6" x14ac:dyDescent="0.15">
      <c r="E110" t="s">
        <v>3334</v>
      </c>
      <c r="F110" t="s">
        <v>3322</v>
      </c>
    </row>
    <row r="111" spans="3:6" x14ac:dyDescent="0.15">
      <c r="D111" t="s">
        <v>3336</v>
      </c>
      <c r="F111" t="s">
        <v>3337</v>
      </c>
    </row>
    <row r="112" spans="3:6" x14ac:dyDescent="0.15">
      <c r="D112" t="s">
        <v>3338</v>
      </c>
      <c r="F112" t="s">
        <v>3339</v>
      </c>
    </row>
    <row r="113" spans="2:6" x14ac:dyDescent="0.15">
      <c r="D113" t="s">
        <v>3340</v>
      </c>
      <c r="F113" t="s">
        <v>3341</v>
      </c>
    </row>
    <row r="116" spans="2:6" x14ac:dyDescent="0.15">
      <c r="B116" t="s">
        <v>3264</v>
      </c>
      <c r="C116" t="s">
        <v>3414</v>
      </c>
      <c r="F116" t="s">
        <v>3413</v>
      </c>
    </row>
    <row r="118" spans="2:6" x14ac:dyDescent="0.15">
      <c r="C118" t="s">
        <v>3285</v>
      </c>
      <c r="D118" t="s">
        <v>3434</v>
      </c>
      <c r="F118" t="s">
        <v>3417</v>
      </c>
    </row>
    <row r="119" spans="2:6" x14ac:dyDescent="0.15">
      <c r="F119" t="s">
        <v>3418</v>
      </c>
    </row>
    <row r="120" spans="2:6" x14ac:dyDescent="0.15">
      <c r="F120" t="s">
        <v>3419</v>
      </c>
    </row>
    <row r="121" spans="2:6" x14ac:dyDescent="0.15">
      <c r="D121" t="s">
        <v>3435</v>
      </c>
      <c r="F121" t="s">
        <v>3436</v>
      </c>
    </row>
    <row r="123" spans="2:6" x14ac:dyDescent="0.15">
      <c r="C123" t="s">
        <v>3415</v>
      </c>
      <c r="F123" t="s">
        <v>3412</v>
      </c>
    </row>
    <row r="125" spans="2:6" x14ac:dyDescent="0.15">
      <c r="C125" t="s">
        <v>3285</v>
      </c>
      <c r="D125" t="s">
        <v>3424</v>
      </c>
      <c r="F125" t="s">
        <v>3416</v>
      </c>
    </row>
    <row r="127" spans="2:6" x14ac:dyDescent="0.15">
      <c r="C127" t="s">
        <v>3433</v>
      </c>
      <c r="F127" t="s">
        <v>3261</v>
      </c>
    </row>
    <row r="129" spans="2:7" x14ac:dyDescent="0.15">
      <c r="D129" t="s">
        <v>3420</v>
      </c>
      <c r="F129" t="s">
        <v>3421</v>
      </c>
    </row>
    <row r="130" spans="2:7" x14ac:dyDescent="0.15">
      <c r="E130" t="s">
        <v>3422</v>
      </c>
      <c r="G130" t="s">
        <v>3423</v>
      </c>
    </row>
    <row r="131" spans="2:7" x14ac:dyDescent="0.15">
      <c r="E131" t="s">
        <v>3425</v>
      </c>
      <c r="G131" t="s">
        <v>3426</v>
      </c>
    </row>
    <row r="132" spans="2:7" x14ac:dyDescent="0.15">
      <c r="E132" t="s">
        <v>3427</v>
      </c>
      <c r="G132" t="s">
        <v>3428</v>
      </c>
    </row>
    <row r="133" spans="2:7" x14ac:dyDescent="0.15">
      <c r="D133" t="s">
        <v>3430</v>
      </c>
      <c r="F133" t="s">
        <v>3431</v>
      </c>
    </row>
    <row r="134" spans="2:7" x14ac:dyDescent="0.15">
      <c r="E134" t="s">
        <v>3422</v>
      </c>
      <c r="G134" t="s">
        <v>3423</v>
      </c>
    </row>
    <row r="135" spans="2:7" x14ac:dyDescent="0.15">
      <c r="E135" t="s">
        <v>3425</v>
      </c>
      <c r="G135" t="s">
        <v>3426</v>
      </c>
    </row>
    <row r="136" spans="2:7" x14ac:dyDescent="0.15">
      <c r="E136" t="s">
        <v>3427</v>
      </c>
      <c r="G136" t="s">
        <v>3428</v>
      </c>
    </row>
    <row r="137" spans="2:7" x14ac:dyDescent="0.15">
      <c r="D137" t="s">
        <v>3429</v>
      </c>
      <c r="F137" t="s">
        <v>3432</v>
      </c>
    </row>
    <row r="139" spans="2:7" x14ac:dyDescent="0.15">
      <c r="B139" t="s">
        <v>3266</v>
      </c>
      <c r="C139" t="s">
        <v>3315</v>
      </c>
      <c r="F139" t="s">
        <v>3316</v>
      </c>
    </row>
    <row r="140" spans="2:7" x14ac:dyDescent="0.15">
      <c r="E140" t="s">
        <v>3262</v>
      </c>
    </row>
    <row r="142" spans="2:7" x14ac:dyDescent="0.15">
      <c r="C142" t="s">
        <v>3285</v>
      </c>
      <c r="D142" t="s">
        <v>3304</v>
      </c>
    </row>
    <row r="143" spans="2:7" x14ac:dyDescent="0.15">
      <c r="D143" t="s">
        <v>2301</v>
      </c>
    </row>
    <row r="144" spans="2:7" x14ac:dyDescent="0.15">
      <c r="D144" t="s">
        <v>3305</v>
      </c>
    </row>
    <row r="145" spans="4:5" x14ac:dyDescent="0.15">
      <c r="D145" t="s">
        <v>3306</v>
      </c>
    </row>
    <row r="146" spans="4:5" x14ac:dyDescent="0.15">
      <c r="D146" t="s">
        <v>3303</v>
      </c>
    </row>
    <row r="147" spans="4:5" x14ac:dyDescent="0.15">
      <c r="D147" t="s">
        <v>3288</v>
      </c>
    </row>
    <row r="148" spans="4:5" x14ac:dyDescent="0.15">
      <c r="D148" t="s">
        <v>3140</v>
      </c>
    </row>
    <row r="149" spans="4:5" x14ac:dyDescent="0.15">
      <c r="D149" t="s">
        <v>3292</v>
      </c>
      <c r="E149" t="s">
        <v>3293</v>
      </c>
    </row>
    <row r="150" spans="4:5" x14ac:dyDescent="0.15">
      <c r="D150" t="s">
        <v>3313</v>
      </c>
      <c r="E150" t="s">
        <v>3314</v>
      </c>
    </row>
    <row r="151" spans="4:5" x14ac:dyDescent="0.15">
      <c r="D151" t="s">
        <v>3310</v>
      </c>
    </row>
    <row r="153" spans="4:5" x14ac:dyDescent="0.15">
      <c r="D153" t="s">
        <v>3289</v>
      </c>
    </row>
    <row r="154" spans="4:5" x14ac:dyDescent="0.15">
      <c r="D154" t="s">
        <v>3290</v>
      </c>
    </row>
    <row r="155" spans="4:5" x14ac:dyDescent="0.15">
      <c r="D155" t="s">
        <v>3291</v>
      </c>
    </row>
    <row r="157" spans="4:5" x14ac:dyDescent="0.15">
      <c r="D157" t="s">
        <v>3302</v>
      </c>
    </row>
    <row r="159" spans="4:5" x14ac:dyDescent="0.15">
      <c r="D159" t="s">
        <v>3294</v>
      </c>
    </row>
    <row r="160" spans="4:5" x14ac:dyDescent="0.15">
      <c r="D160" t="s">
        <v>787</v>
      </c>
    </row>
    <row r="161" spans="4:4" x14ac:dyDescent="0.15">
      <c r="D161" t="s">
        <v>3295</v>
      </c>
    </row>
    <row r="162" spans="4:4" x14ac:dyDescent="0.15">
      <c r="D162" t="s">
        <v>3296</v>
      </c>
    </row>
    <row r="163" spans="4:4" x14ac:dyDescent="0.15">
      <c r="D163" t="s">
        <v>3297</v>
      </c>
    </row>
    <row r="164" spans="4:4" x14ac:dyDescent="0.15">
      <c r="D164" t="s">
        <v>3298</v>
      </c>
    </row>
    <row r="165" spans="4:4" x14ac:dyDescent="0.15">
      <c r="D165" t="s">
        <v>3308</v>
      </c>
    </row>
    <row r="166" spans="4:4" x14ac:dyDescent="0.15">
      <c r="D166" t="s">
        <v>3309</v>
      </c>
    </row>
    <row r="167" spans="4:4" x14ac:dyDescent="0.15">
      <c r="D167" t="s">
        <v>3307</v>
      </c>
    </row>
    <row r="168" spans="4:4" x14ac:dyDescent="0.15">
      <c r="D168" t="s">
        <v>788</v>
      </c>
    </row>
    <row r="170" spans="4:4" x14ac:dyDescent="0.15">
      <c r="D170" t="s">
        <v>3299</v>
      </c>
    </row>
    <row r="171" spans="4:4" x14ac:dyDescent="0.15">
      <c r="D171" t="s">
        <v>3300</v>
      </c>
    </row>
    <row r="172" spans="4:4" x14ac:dyDescent="0.15">
      <c r="D172" t="s">
        <v>3312</v>
      </c>
    </row>
    <row r="173" spans="4:4" x14ac:dyDescent="0.15">
      <c r="D173" t="s">
        <v>3301</v>
      </c>
    </row>
    <row r="174" spans="4:4" x14ac:dyDescent="0.15">
      <c r="D174" t="s">
        <v>3311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3940</v>
      </c>
    </row>
    <row r="3" spans="1:5" x14ac:dyDescent="0.15">
      <c r="A3" s="161" t="s">
        <v>3941</v>
      </c>
    </row>
    <row r="4" spans="1:5" ht="22.5" x14ac:dyDescent="0.15">
      <c r="A4" t="s">
        <v>3947</v>
      </c>
      <c r="D4" s="122" t="s">
        <v>3669</v>
      </c>
      <c r="E4" s="160" t="s">
        <v>3946</v>
      </c>
    </row>
    <row r="5" spans="1:5" x14ac:dyDescent="0.15">
      <c r="A5" t="s">
        <v>3948</v>
      </c>
    </row>
    <row r="7" spans="1:5" x14ac:dyDescent="0.15">
      <c r="A7" s="162" t="s">
        <v>3942</v>
      </c>
      <c r="B7" s="162" t="s">
        <v>3943</v>
      </c>
      <c r="C7" s="162" t="s">
        <v>3949</v>
      </c>
    </row>
    <row r="8" spans="1:5" x14ac:dyDescent="0.15">
      <c r="A8" s="7" t="s">
        <v>3944</v>
      </c>
      <c r="B8" s="7" t="s">
        <v>3951</v>
      </c>
      <c r="C8" s="7" t="s">
        <v>3950</v>
      </c>
    </row>
    <row r="9" spans="1:5" x14ac:dyDescent="0.15">
      <c r="A9" s="7" t="s">
        <v>3945</v>
      </c>
      <c r="B9" s="7" t="s">
        <v>3952</v>
      </c>
      <c r="C9" s="7" t="s">
        <v>3953</v>
      </c>
    </row>
    <row r="10" spans="1:5" x14ac:dyDescent="0.15">
      <c r="A10" s="7" t="s">
        <v>3954</v>
      </c>
      <c r="B10" s="7" t="s">
        <v>3955</v>
      </c>
      <c r="C10" s="7" t="s">
        <v>3958</v>
      </c>
    </row>
    <row r="11" spans="1:5" ht="27" x14ac:dyDescent="0.15">
      <c r="A11" s="13" t="s">
        <v>635</v>
      </c>
      <c r="B11" s="164" t="s">
        <v>3959</v>
      </c>
      <c r="C11" s="7" t="s">
        <v>3958</v>
      </c>
    </row>
    <row r="12" spans="1:5" x14ac:dyDescent="0.15">
      <c r="A12" s="13" t="s">
        <v>3960</v>
      </c>
      <c r="B12" s="13" t="s">
        <v>3952</v>
      </c>
      <c r="C12" s="13" t="s">
        <v>3961</v>
      </c>
    </row>
    <row r="13" spans="1:5" x14ac:dyDescent="0.15">
      <c r="A13" s="11"/>
      <c r="B13" s="11"/>
      <c r="C13" s="11"/>
    </row>
    <row r="14" spans="1:5" ht="27" x14ac:dyDescent="0.15">
      <c r="A14" s="7" t="s">
        <v>1520</v>
      </c>
      <c r="B14" s="163" t="s">
        <v>3973</v>
      </c>
      <c r="C14" s="163" t="s">
        <v>3974</v>
      </c>
    </row>
    <row r="17" spans="1:3" x14ac:dyDescent="0.15">
      <c r="A17" t="s">
        <v>3975</v>
      </c>
      <c r="B17" t="s">
        <v>3976</v>
      </c>
      <c r="C17" s="165">
        <v>43056</v>
      </c>
    </row>
    <row r="18" spans="1:3" x14ac:dyDescent="0.15">
      <c r="B18" t="s">
        <v>3981</v>
      </c>
    </row>
    <row r="19" spans="1:3" x14ac:dyDescent="0.15">
      <c r="B19" t="s">
        <v>3982</v>
      </c>
    </row>
    <row r="20" spans="1:3" x14ac:dyDescent="0.15">
      <c r="B20" t="s">
        <v>3983</v>
      </c>
    </row>
    <row r="21" spans="1:3" x14ac:dyDescent="0.15">
      <c r="B21" t="s">
        <v>4054</v>
      </c>
    </row>
    <row r="22" spans="1:3" x14ac:dyDescent="0.15">
      <c r="B22" t="s">
        <v>4065</v>
      </c>
    </row>
    <row r="24" spans="1:3" x14ac:dyDescent="0.15">
      <c r="A24" t="s">
        <v>4271</v>
      </c>
      <c r="B24" t="s">
        <v>4272</v>
      </c>
      <c r="C24" s="165">
        <v>43058</v>
      </c>
    </row>
    <row r="26" spans="1:3" x14ac:dyDescent="0.15">
      <c r="B26" t="s">
        <v>4351</v>
      </c>
      <c r="C26" s="165">
        <v>43064</v>
      </c>
    </row>
    <row r="27" spans="1:3" x14ac:dyDescent="0.15">
      <c r="B27" t="s">
        <v>4471</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3087</v>
      </c>
      <c r="C1" s="81"/>
      <c r="D1" s="88"/>
      <c r="E1" s="88"/>
      <c r="F1" s="88"/>
    </row>
    <row r="2" spans="2:6" x14ac:dyDescent="0.15">
      <c r="B2" s="81" t="s">
        <v>3088</v>
      </c>
      <c r="C2" s="81"/>
      <c r="D2" s="88"/>
      <c r="E2" s="88"/>
      <c r="F2" s="88"/>
    </row>
    <row r="3" spans="2:6" x14ac:dyDescent="0.15">
      <c r="B3" s="1"/>
      <c r="C3" s="1"/>
      <c r="D3" s="89"/>
      <c r="E3" s="89"/>
      <c r="F3" s="89"/>
    </row>
    <row r="4" spans="2:6" ht="54" x14ac:dyDescent="0.15">
      <c r="B4" s="1" t="s">
        <v>3089</v>
      </c>
      <c r="C4" s="1"/>
      <c r="D4" s="89"/>
      <c r="E4" s="89"/>
      <c r="F4" s="89"/>
    </row>
    <row r="5" spans="2:6" x14ac:dyDescent="0.15">
      <c r="B5" s="1"/>
      <c r="C5" s="1"/>
      <c r="D5" s="89"/>
      <c r="E5" s="89"/>
      <c r="F5" s="89"/>
    </row>
    <row r="6" spans="2:6" x14ac:dyDescent="0.15">
      <c r="B6" s="81" t="s">
        <v>3090</v>
      </c>
      <c r="C6" s="81"/>
      <c r="D6" s="88"/>
      <c r="E6" s="88" t="s">
        <v>3091</v>
      </c>
      <c r="F6" s="88" t="s">
        <v>3092</v>
      </c>
    </row>
    <row r="7" spans="2:6" ht="14.25" thickBot="1" x14ac:dyDescent="0.2">
      <c r="B7" s="1"/>
      <c r="C7" s="1"/>
      <c r="D7" s="89"/>
      <c r="E7" s="89"/>
      <c r="F7" s="89"/>
    </row>
    <row r="8" spans="2:6" ht="40.5" x14ac:dyDescent="0.15">
      <c r="B8" s="82" t="s">
        <v>3093</v>
      </c>
      <c r="C8" s="83"/>
      <c r="D8" s="90"/>
      <c r="E8" s="90">
        <v>1</v>
      </c>
      <c r="F8" s="91"/>
    </row>
    <row r="9" spans="2:6" ht="14.25" thickBot="1" x14ac:dyDescent="0.2">
      <c r="B9" s="84"/>
      <c r="C9" s="85"/>
      <c r="D9" s="92"/>
      <c r="E9" s="93" t="s">
        <v>3094</v>
      </c>
      <c r="F9" s="94" t="s">
        <v>3095</v>
      </c>
    </row>
    <row r="10" spans="2:6" x14ac:dyDescent="0.15">
      <c r="B10" s="1"/>
      <c r="C10" s="1"/>
      <c r="D10" s="89"/>
      <c r="E10" s="89"/>
      <c r="F10" s="89"/>
    </row>
    <row r="11" spans="2:6" x14ac:dyDescent="0.15">
      <c r="B11" s="1"/>
      <c r="C11" s="1"/>
      <c r="D11" s="89"/>
      <c r="E11" s="89"/>
      <c r="F11" s="89"/>
    </row>
    <row r="12" spans="2:6" x14ac:dyDescent="0.15">
      <c r="B12" s="81" t="s">
        <v>3096</v>
      </c>
      <c r="C12" s="81"/>
      <c r="D12" s="88"/>
      <c r="E12" s="88"/>
      <c r="F12" s="88"/>
    </row>
    <row r="13" spans="2:6" ht="14.25" thickBot="1" x14ac:dyDescent="0.2">
      <c r="B13" s="1"/>
      <c r="C13" s="1"/>
      <c r="D13" s="89"/>
      <c r="E13" s="89"/>
      <c r="F13" s="89"/>
    </row>
    <row r="14" spans="2:6" ht="41.25" thickBot="1" x14ac:dyDescent="0.2">
      <c r="B14" s="86" t="s">
        <v>3097</v>
      </c>
      <c r="C14" s="87"/>
      <c r="D14" s="95"/>
      <c r="E14" s="95">
        <v>28</v>
      </c>
      <c r="F14" s="96" t="s">
        <v>3095</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3491</v>
      </c>
      <c r="F1" s="123" t="s">
        <v>3669</v>
      </c>
    </row>
    <row r="3" spans="1:7" x14ac:dyDescent="0.15">
      <c r="B3" s="16" t="s">
        <v>106</v>
      </c>
      <c r="C3" s="7" t="s">
        <v>3492</v>
      </c>
      <c r="D3" s="7" t="s">
        <v>3493</v>
      </c>
      <c r="E3" s="7" t="s">
        <v>2155</v>
      </c>
      <c r="F3" s="7" t="s">
        <v>3494</v>
      </c>
      <c r="G3" s="7" t="s">
        <v>3495</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3496</v>
      </c>
      <c r="C17" t="s">
        <v>3497</v>
      </c>
      <c r="E17" t="s">
        <v>1798</v>
      </c>
      <c r="F17" t="s">
        <v>1797</v>
      </c>
    </row>
    <row r="20" spans="1:6" x14ac:dyDescent="0.15">
      <c r="A20" t="s">
        <v>3498</v>
      </c>
    </row>
    <row r="21" spans="1:6" x14ac:dyDescent="0.15">
      <c r="C21" t="s">
        <v>3499</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3465</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3056</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3056</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3678</v>
      </c>
      <c r="C1" s="143" t="s">
        <v>3679</v>
      </c>
      <c r="D1" s="143" t="s">
        <v>3680</v>
      </c>
    </row>
    <row r="2" spans="1:4" x14ac:dyDescent="0.15">
      <c r="A2" s="142" t="str">
        <f>CLEAN(B2&amp;IF(C2="","",""""&amp;C2&amp;""";"))</f>
        <v/>
      </c>
      <c r="C2" s="144"/>
      <c r="D2" s="145"/>
    </row>
    <row r="3" spans="1:4" x14ac:dyDescent="0.15">
      <c r="A3" s="142" t="str">
        <f t="shared" ref="A3:A66" si="0">CLEAN(B3&amp;IF(C3="","",""""&amp;C3&amp;""";"))</f>
        <v>D6.consAC.title = "部屋空調";</v>
      </c>
      <c r="B3" t="s">
        <v>3681</v>
      </c>
      <c r="C3" s="144" t="s">
        <v>3984</v>
      </c>
      <c r="D3" s="145" t="s">
        <v>3682</v>
      </c>
    </row>
    <row r="4" spans="1:4" x14ac:dyDescent="0.15">
      <c r="A4" s="142" t="str">
        <f t="shared" si="0"/>
        <v>D6.consAC.countCall = "部屋目";</v>
      </c>
      <c r="B4" t="s">
        <v>3683</v>
      </c>
      <c r="C4" s="144" t="s">
        <v>3986</v>
      </c>
      <c r="D4" s="145" t="s">
        <v>3684</v>
      </c>
    </row>
    <row r="5" spans="1:4" x14ac:dyDescent="0.15">
      <c r="A5" s="142" t="str">
        <f t="shared" si="0"/>
        <v/>
      </c>
      <c r="C5" s="144"/>
      <c r="D5" s="145"/>
    </row>
    <row r="6" spans="1:4" x14ac:dyDescent="0.15">
      <c r="A6" s="142" t="str">
        <f t="shared" si="0"/>
        <v>D6.consACcool.title = "部屋冷房";</v>
      </c>
      <c r="B6" t="s">
        <v>3685</v>
      </c>
      <c r="C6" s="144" t="s">
        <v>3987</v>
      </c>
      <c r="D6" s="145" t="s">
        <v>3682</v>
      </c>
    </row>
    <row r="7" spans="1:4" x14ac:dyDescent="0.15">
      <c r="A7" s="142" t="str">
        <f t="shared" si="0"/>
        <v>D6.consACcool.addable = "冷暖房する部屋";</v>
      </c>
      <c r="B7" t="s">
        <v>3686</v>
      </c>
      <c r="C7" s="144" t="s">
        <v>3989</v>
      </c>
      <c r="D7" s="145" t="s">
        <v>3682</v>
      </c>
    </row>
    <row r="8" spans="1:4" x14ac:dyDescent="0.15">
      <c r="A8" s="142" t="str">
        <f t="shared" si="0"/>
        <v>D6.consACcool.countCall = "部屋目";</v>
      </c>
      <c r="B8" t="s">
        <v>3687</v>
      </c>
      <c r="C8" s="144" t="s">
        <v>3986</v>
      </c>
      <c r="D8" s="145" t="s">
        <v>3996</v>
      </c>
    </row>
    <row r="9" spans="1:4" x14ac:dyDescent="0.15">
      <c r="A9" s="142" t="str">
        <f t="shared" si="0"/>
        <v>D6.consACcool.inputGuide = "部屋ごとの冷房の使い方について";</v>
      </c>
      <c r="B9" t="s">
        <v>3688</v>
      </c>
      <c r="C9" s="144" t="s">
        <v>3990</v>
      </c>
      <c r="D9" s="145" t="s">
        <v>3689</v>
      </c>
    </row>
    <row r="10" spans="1:4" x14ac:dyDescent="0.15">
      <c r="A10" s="142" t="str">
        <f t="shared" si="0"/>
        <v/>
      </c>
      <c r="C10" s="144"/>
      <c r="D10" s="145"/>
    </row>
    <row r="11" spans="1:4" x14ac:dyDescent="0.15">
      <c r="A11" s="142" t="str">
        <f t="shared" si="0"/>
        <v>D6.consACheat.title = "部屋暖房";</v>
      </c>
      <c r="B11" t="s">
        <v>3690</v>
      </c>
      <c r="C11" s="144" t="s">
        <v>3991</v>
      </c>
      <c r="D11" s="145" t="s">
        <v>3691</v>
      </c>
    </row>
    <row r="12" spans="1:4" x14ac:dyDescent="0.15">
      <c r="A12" s="142" t="str">
        <f t="shared" si="0"/>
        <v>D6.consACheat.addable = "冷暖房する部屋";</v>
      </c>
      <c r="B12" t="s">
        <v>3692</v>
      </c>
      <c r="C12" s="144" t="s">
        <v>3988</v>
      </c>
      <c r="D12" s="145" t="s">
        <v>3682</v>
      </c>
    </row>
    <row r="13" spans="1:4" x14ac:dyDescent="0.15">
      <c r="A13" s="142" t="str">
        <f t="shared" si="0"/>
        <v>D6.consACheat.countCall = "部屋目";</v>
      </c>
      <c r="B13" t="s">
        <v>3693</v>
      </c>
      <c r="C13" s="144" t="s">
        <v>3985</v>
      </c>
      <c r="D13" s="145" t="s">
        <v>3995</v>
      </c>
    </row>
    <row r="14" spans="1:4" x14ac:dyDescent="0.15">
      <c r="A14" s="142" t="str">
        <f t="shared" si="0"/>
        <v>D6.consACheat.inputGuide = "部屋ごとの暖房の使い方について";</v>
      </c>
      <c r="B14" t="s">
        <v>3694</v>
      </c>
      <c r="C14" s="144" t="s">
        <v>3992</v>
      </c>
      <c r="D14" s="145" t="s">
        <v>3695</v>
      </c>
    </row>
    <row r="15" spans="1:4" x14ac:dyDescent="0.15">
      <c r="A15" s="142" t="str">
        <f t="shared" si="0"/>
        <v/>
      </c>
      <c r="C15" s="144"/>
      <c r="D15" s="145"/>
    </row>
    <row r="16" spans="1:4" x14ac:dyDescent="0.15">
      <c r="A16" s="142" t="str">
        <f t="shared" si="0"/>
        <v>D6.consCKcook.title = "調理";</v>
      </c>
      <c r="B16" t="s">
        <v>3696</v>
      </c>
      <c r="C16" s="144" t="s">
        <v>3993</v>
      </c>
      <c r="D16" s="145" t="s">
        <v>3697</v>
      </c>
    </row>
    <row r="17" spans="1:4" x14ac:dyDescent="0.15">
      <c r="A17" s="142" t="str">
        <f t="shared" si="0"/>
        <v>D6.consCKcook.inputGuide = "コンロを中心とした調理の使い方について";</v>
      </c>
      <c r="B17" t="s">
        <v>3698</v>
      </c>
      <c r="C17" s="144" t="s">
        <v>3994</v>
      </c>
      <c r="D17" s="145" t="s">
        <v>3699</v>
      </c>
    </row>
    <row r="18" spans="1:4" x14ac:dyDescent="0.15">
      <c r="A18" s="142" t="str">
        <f t="shared" si="0"/>
        <v/>
      </c>
      <c r="C18" s="144"/>
      <c r="D18" s="145"/>
    </row>
    <row r="19" spans="1:4" x14ac:dyDescent="0.15">
      <c r="A19" s="142" t="str">
        <f t="shared" si="0"/>
        <v>D6.consCKpot.title = "保温";</v>
      </c>
      <c r="B19" t="s">
        <v>3700</v>
      </c>
      <c r="C19" s="144" t="s">
        <v>3997</v>
      </c>
      <c r="D19" s="145" t="s">
        <v>3701</v>
      </c>
    </row>
    <row r="20" spans="1:4" x14ac:dyDescent="0.15">
      <c r="A20" s="142" t="str">
        <f t="shared" si="0"/>
        <v>D6.consCKpot.inputGuide = "保温器具の使い方について";</v>
      </c>
      <c r="B20" t="s">
        <v>3702</v>
      </c>
      <c r="C20" s="144" t="s">
        <v>3998</v>
      </c>
      <c r="D20" s="145" t="s">
        <v>3703</v>
      </c>
    </row>
    <row r="21" spans="1:4" x14ac:dyDescent="0.15">
      <c r="A21" s="142" t="str">
        <f t="shared" si="0"/>
        <v/>
      </c>
      <c r="C21" s="144"/>
      <c r="D21" s="145"/>
    </row>
    <row r="22" spans="1:4" x14ac:dyDescent="0.15">
      <c r="A22" s="142" t="str">
        <f t="shared" si="0"/>
        <v>D6.consCKrice.title = "炊飯";</v>
      </c>
      <c r="B22" t="s">
        <v>3704</v>
      </c>
      <c r="C22" s="144" t="s">
        <v>3999</v>
      </c>
      <c r="D22" s="145" t="s">
        <v>4273</v>
      </c>
    </row>
    <row r="23" spans="1:4" x14ac:dyDescent="0.15">
      <c r="A23" s="142" t="str">
        <f t="shared" si="0"/>
        <v>D6.consCKrice.inputGuide = "炊飯の使い方について";</v>
      </c>
      <c r="B23" t="s">
        <v>3705</v>
      </c>
      <c r="C23" s="144" t="s">
        <v>4000</v>
      </c>
      <c r="D23" s="145" t="s">
        <v>4001</v>
      </c>
    </row>
    <row r="24" spans="1:4" x14ac:dyDescent="0.15">
      <c r="A24" s="142" t="str">
        <f t="shared" si="0"/>
        <v/>
      </c>
      <c r="C24" s="144"/>
      <c r="D24" s="145"/>
    </row>
    <row r="25" spans="1:4" x14ac:dyDescent="0.15">
      <c r="A25" s="142" t="str">
        <f t="shared" si="0"/>
        <v>D6.consCKsum.title = "調理";</v>
      </c>
      <c r="B25" t="s">
        <v>3706</v>
      </c>
      <c r="C25" s="144" t="s">
        <v>3993</v>
      </c>
      <c r="D25" s="145" t="s">
        <v>3697</v>
      </c>
    </row>
    <row r="26" spans="1:4" x14ac:dyDescent="0.15">
      <c r="A26" s="142" t="str">
        <f t="shared" si="0"/>
        <v>D6.consCKsum.inputGuide = "調理関連の使い方について";</v>
      </c>
      <c r="B26" t="s">
        <v>3707</v>
      </c>
      <c r="C26" s="144" t="s">
        <v>4002</v>
      </c>
      <c r="D26" s="145" t="s">
        <v>3708</v>
      </c>
    </row>
    <row r="27" spans="1:4" x14ac:dyDescent="0.15">
      <c r="A27" s="142" t="str">
        <f t="shared" si="0"/>
        <v/>
      </c>
      <c r="C27" s="144"/>
      <c r="D27" s="145"/>
    </row>
    <row r="28" spans="1:4" x14ac:dyDescent="0.15">
      <c r="A28" s="142" t="str">
        <f t="shared" si="0"/>
        <v>D6.consCOsum.title = "冷房";</v>
      </c>
      <c r="B28" t="s">
        <v>3709</v>
      </c>
      <c r="C28" s="144" t="s">
        <v>4003</v>
      </c>
      <c r="D28" s="145" t="s">
        <v>3710</v>
      </c>
    </row>
    <row r="29" spans="1:4" x14ac:dyDescent="0.15">
      <c r="A29" s="142" t="str">
        <f t="shared" si="0"/>
        <v>D6.consCOsum.inputGuide = "家全体での冷房の使い方について";</v>
      </c>
      <c r="B29" t="s">
        <v>3711</v>
      </c>
      <c r="C29" s="144" t="s">
        <v>4004</v>
      </c>
      <c r="D29" s="145" t="s">
        <v>3712</v>
      </c>
    </row>
    <row r="30" spans="1:4" x14ac:dyDescent="0.15">
      <c r="A30" s="142" t="str">
        <f t="shared" si="0"/>
        <v/>
      </c>
      <c r="C30" s="144"/>
      <c r="D30" s="145"/>
    </row>
    <row r="31" spans="1:4" x14ac:dyDescent="0.15">
      <c r="A31" s="142" t="str">
        <f t="shared" si="0"/>
        <v>D6.consCR.title = "車両";</v>
      </c>
      <c r="B31" t="s">
        <v>3713</v>
      </c>
      <c r="C31" s="144" t="s">
        <v>4005</v>
      </c>
      <c r="D31" s="145" t="s">
        <v>3714</v>
      </c>
    </row>
    <row r="32" spans="1:4" x14ac:dyDescent="0.15">
      <c r="A32" s="142" t="str">
        <f t="shared" si="0"/>
        <v>D6.consCR.addable = "車両";</v>
      </c>
      <c r="B32" t="s">
        <v>3715</v>
      </c>
      <c r="C32" s="144" t="s">
        <v>4005</v>
      </c>
      <c r="D32" s="145" t="s">
        <v>3714</v>
      </c>
    </row>
    <row r="33" spans="1:4" x14ac:dyDescent="0.15">
      <c r="A33" s="142" t="str">
        <f t="shared" si="0"/>
        <v>D6.consCR.countCall = "台目";</v>
      </c>
      <c r="B33" t="s">
        <v>3716</v>
      </c>
      <c r="C33" s="144" t="s">
        <v>4006</v>
      </c>
      <c r="D33" s="145" t="s">
        <v>4007</v>
      </c>
    </row>
    <row r="34" spans="1:4" ht="27" x14ac:dyDescent="0.15">
      <c r="A34" s="142" t="str">
        <f t="shared" si="0"/>
        <v>D6.consCR.inputGuide = "保有する車ごとの性能・使い方について";</v>
      </c>
      <c r="B34" t="s">
        <v>3717</v>
      </c>
      <c r="C34" s="144" t="s">
        <v>4008</v>
      </c>
      <c r="D34" s="145" t="s">
        <v>3718</v>
      </c>
    </row>
    <row r="35" spans="1:4" x14ac:dyDescent="0.15">
      <c r="A35" s="142" t="str">
        <f t="shared" si="0"/>
        <v/>
      </c>
      <c r="C35" s="144"/>
      <c r="D35" s="145"/>
    </row>
    <row r="36" spans="1:4" x14ac:dyDescent="0.15">
      <c r="A36" s="142" t="str">
        <f t="shared" si="0"/>
        <v>D6.consCRsum.title = "車";</v>
      </c>
      <c r="B36" t="s">
        <v>3719</v>
      </c>
      <c r="C36" s="144" t="s">
        <v>4009</v>
      </c>
      <c r="D36" s="145" t="s">
        <v>3714</v>
      </c>
    </row>
    <row r="37" spans="1:4" x14ac:dyDescent="0.15">
      <c r="A37" s="142" t="str">
        <f t="shared" si="0"/>
        <v>D6.consCRsum.inputGuide = "車・バイクの使い方について";</v>
      </c>
      <c r="B37" t="s">
        <v>3720</v>
      </c>
      <c r="C37" s="144" t="s">
        <v>4010</v>
      </c>
      <c r="D37" s="145" t="s">
        <v>3721</v>
      </c>
    </row>
    <row r="38" spans="1:4" x14ac:dyDescent="0.15">
      <c r="A38" s="142" t="str">
        <f t="shared" si="0"/>
        <v/>
      </c>
      <c r="C38" s="144"/>
      <c r="D38" s="145"/>
    </row>
    <row r="39" spans="1:4" x14ac:dyDescent="0.15">
      <c r="A39" s="142" t="str">
        <f t="shared" si="0"/>
        <v>D6.consCRtrip.title = "移動";</v>
      </c>
      <c r="B39" t="s">
        <v>3722</v>
      </c>
      <c r="C39" s="144" t="s">
        <v>4011</v>
      </c>
      <c r="D39" s="145" t="s">
        <v>3723</v>
      </c>
    </row>
    <row r="40" spans="1:4" x14ac:dyDescent="0.15">
      <c r="A40" s="142" t="str">
        <f t="shared" si="0"/>
        <v>D6.consCRtrip.countCall = "ヶ所目";</v>
      </c>
      <c r="B40" t="s">
        <v>3724</v>
      </c>
      <c r="C40" s="144" t="s">
        <v>4012</v>
      </c>
      <c r="D40" s="145" t="s">
        <v>4013</v>
      </c>
    </row>
    <row r="41" spans="1:4" x14ac:dyDescent="0.15">
      <c r="A41" s="142" t="str">
        <f t="shared" si="0"/>
        <v>D6.consCRtrip.addable = "移動先";</v>
      </c>
      <c r="B41" t="s">
        <v>3725</v>
      </c>
      <c r="C41" s="144" t="s">
        <v>4014</v>
      </c>
      <c r="D41" s="145" t="s">
        <v>3726</v>
      </c>
    </row>
    <row r="42" spans="1:4" x14ac:dyDescent="0.15">
      <c r="A42" s="142" t="str">
        <f t="shared" si="0"/>
        <v>D6.consCRtrip.inputGuide = "移動先ごとの車等の使い方について";</v>
      </c>
      <c r="B42" t="s">
        <v>3727</v>
      </c>
      <c r="C42" s="144" t="s">
        <v>4015</v>
      </c>
      <c r="D42" s="145" t="s">
        <v>3728</v>
      </c>
    </row>
    <row r="43" spans="1:4" x14ac:dyDescent="0.15">
      <c r="A43" s="142" t="str">
        <f t="shared" si="0"/>
        <v/>
      </c>
      <c r="C43" s="144"/>
      <c r="D43" s="145"/>
    </row>
    <row r="44" spans="1:4" x14ac:dyDescent="0.15">
      <c r="A44" s="142" t="str">
        <f t="shared" si="0"/>
        <v>D6.consDRsum.title = "掃除洗濯";</v>
      </c>
      <c r="B44" t="s">
        <v>3729</v>
      </c>
      <c r="C44" s="144" t="s">
        <v>4016</v>
      </c>
      <c r="D44" s="145" t="s">
        <v>3730</v>
      </c>
    </row>
    <row r="45" spans="1:4" ht="27" x14ac:dyDescent="0.15">
      <c r="A45" s="142" t="str">
        <f t="shared" si="0"/>
        <v>D6.consDRsum.inputGuide = "掃除機、洗濯機や衣類乾燥機の使い方について";</v>
      </c>
      <c r="B45" t="s">
        <v>3731</v>
      </c>
      <c r="C45" s="144" t="s">
        <v>4017</v>
      </c>
      <c r="D45" s="145" t="s">
        <v>3732</v>
      </c>
    </row>
    <row r="46" spans="1:4" x14ac:dyDescent="0.15">
      <c r="A46" s="142" t="str">
        <f t="shared" si="0"/>
        <v/>
      </c>
      <c r="C46" s="144"/>
      <c r="D46" s="145"/>
    </row>
    <row r="47" spans="1:4" x14ac:dyDescent="0.15">
      <c r="A47" s="142" t="str">
        <f t="shared" si="0"/>
        <v>D6.consEnergy.title = "全般エネルギー設定";</v>
      </c>
      <c r="B47" t="s">
        <v>3733</v>
      </c>
      <c r="C47" s="144" t="s">
        <v>4020</v>
      </c>
      <c r="D47" s="145" t="s">
        <v>3734</v>
      </c>
    </row>
    <row r="48" spans="1:4" ht="27" x14ac:dyDescent="0.15">
      <c r="A48" s="142" t="str">
        <f t="shared" si="0"/>
        <v>D6.consEnergy.inputGuide = "家全体でのエネルギーの使い方や、1ヶ月あたりの光熱費について";</v>
      </c>
      <c r="B48" t="s">
        <v>3735</v>
      </c>
      <c r="C48" s="144" t="s">
        <v>4021</v>
      </c>
      <c r="D48" s="145" t="s">
        <v>3736</v>
      </c>
    </row>
    <row r="49" spans="1:4" x14ac:dyDescent="0.15">
      <c r="A49" s="142" t="str">
        <f t="shared" si="0"/>
        <v/>
      </c>
      <c r="C49" s="144"/>
      <c r="D49" s="145"/>
    </row>
    <row r="50" spans="1:4" x14ac:dyDescent="0.15">
      <c r="A50" s="142" t="str">
        <f t="shared" si="0"/>
        <v>D6.consHTcold.title = "寒冷地";</v>
      </c>
      <c r="B50" t="s">
        <v>3737</v>
      </c>
      <c r="C50" s="144" t="s">
        <v>4018</v>
      </c>
      <c r="D50" s="145" t="s">
        <v>3738</v>
      </c>
    </row>
    <row r="51" spans="1:4" x14ac:dyDescent="0.15">
      <c r="A51" s="142" t="str">
        <f t="shared" si="0"/>
        <v>D6.consHTcold.inputGuide = "寒冷地での暖房の使い方について";</v>
      </c>
      <c r="B51" t="s">
        <v>3739</v>
      </c>
      <c r="C51" s="144" t="s">
        <v>4019</v>
      </c>
      <c r="D51" s="145" t="s">
        <v>3740</v>
      </c>
    </row>
    <row r="52" spans="1:4" x14ac:dyDescent="0.15">
      <c r="A52" s="142" t="str">
        <f t="shared" si="0"/>
        <v/>
      </c>
      <c r="C52" s="144"/>
      <c r="D52" s="145"/>
    </row>
    <row r="53" spans="1:4" x14ac:dyDescent="0.15">
      <c r="A53" s="142" t="str">
        <f t="shared" si="0"/>
        <v>D6.consHTsum.title = "暖房";</v>
      </c>
      <c r="B53" t="s">
        <v>3741</v>
      </c>
      <c r="C53" s="144" t="s">
        <v>4022</v>
      </c>
      <c r="D53" s="145" t="s">
        <v>3742</v>
      </c>
    </row>
    <row r="54" spans="1:4" x14ac:dyDescent="0.15">
      <c r="A54" s="142" t="str">
        <f t="shared" si="0"/>
        <v>D6.consHTsum.inputGuide = "家全体での暖房の使い方について";</v>
      </c>
      <c r="B54" t="s">
        <v>3743</v>
      </c>
      <c r="C54" s="144" t="s">
        <v>4023</v>
      </c>
      <c r="D54" s="145" t="s">
        <v>3744</v>
      </c>
    </row>
    <row r="55" spans="1:4" x14ac:dyDescent="0.15">
      <c r="A55" s="142" t="str">
        <f t="shared" si="0"/>
        <v/>
      </c>
      <c r="C55" s="144"/>
      <c r="D55" s="145"/>
    </row>
    <row r="56" spans="1:4" x14ac:dyDescent="0.15">
      <c r="A56" s="142" t="str">
        <f t="shared" si="0"/>
        <v>D6.consHWdishwash.title = "食器洗い";</v>
      </c>
      <c r="B56" t="s">
        <v>3745</v>
      </c>
      <c r="C56" s="144" t="s">
        <v>4024</v>
      </c>
      <c r="D56" s="145" t="s">
        <v>3746</v>
      </c>
    </row>
    <row r="57" spans="1:4" x14ac:dyDescent="0.15">
      <c r="A57" s="142" t="str">
        <f t="shared" si="0"/>
        <v>D6.consHWdishwash.inputGuide = "食器洗いの使い方について";</v>
      </c>
      <c r="B57" t="s">
        <v>3747</v>
      </c>
      <c r="C57" s="144" t="s">
        <v>4025</v>
      </c>
      <c r="D57" s="145" t="s">
        <v>3748</v>
      </c>
    </row>
    <row r="58" spans="1:4" x14ac:dyDescent="0.15">
      <c r="A58" s="142" t="str">
        <f t="shared" si="0"/>
        <v/>
      </c>
      <c r="C58" s="144"/>
      <c r="D58" s="145"/>
    </row>
    <row r="59" spans="1:4" x14ac:dyDescent="0.15">
      <c r="A59" s="142" t="str">
        <f t="shared" si="0"/>
        <v>D6.consHWdresser.title = "洗面";</v>
      </c>
      <c r="B59" t="s">
        <v>3749</v>
      </c>
      <c r="C59" s="144" t="s">
        <v>4026</v>
      </c>
      <c r="D59" s="145" t="s">
        <v>3750</v>
      </c>
    </row>
    <row r="60" spans="1:4" x14ac:dyDescent="0.15">
      <c r="A60" s="142" t="str">
        <f t="shared" si="0"/>
        <v>D6.consHWdresser.inputGuide = "洗面でのお湯の使い方について";</v>
      </c>
      <c r="B60" t="s">
        <v>3751</v>
      </c>
      <c r="C60" s="144" t="s">
        <v>4027</v>
      </c>
      <c r="D60" s="145" t="s">
        <v>3752</v>
      </c>
    </row>
    <row r="61" spans="1:4" x14ac:dyDescent="0.15">
      <c r="A61" s="142" t="str">
        <f t="shared" si="0"/>
        <v/>
      </c>
      <c r="C61" s="144"/>
      <c r="D61" s="145"/>
    </row>
    <row r="62" spans="1:4" x14ac:dyDescent="0.15">
      <c r="A62" s="142" t="str">
        <f t="shared" si="0"/>
        <v>D6.consHWshower.title = "シャワー";</v>
      </c>
      <c r="B62" t="s">
        <v>3753</v>
      </c>
      <c r="C62" s="144" t="s">
        <v>4028</v>
      </c>
      <c r="D62" s="145" t="s">
        <v>3754</v>
      </c>
    </row>
    <row r="63" spans="1:4" x14ac:dyDescent="0.15">
      <c r="A63" s="142" t="str">
        <f t="shared" si="0"/>
        <v>D6.consHWshower.inputGuide = "シャワーの使い方について";</v>
      </c>
      <c r="B63" t="s">
        <v>3755</v>
      </c>
      <c r="C63" s="144" t="s">
        <v>4029</v>
      </c>
      <c r="D63" s="145" t="s">
        <v>3756</v>
      </c>
    </row>
    <row r="64" spans="1:4" x14ac:dyDescent="0.15">
      <c r="A64" s="142" t="str">
        <f t="shared" si="0"/>
        <v/>
      </c>
      <c r="C64" s="144"/>
      <c r="D64" s="145"/>
    </row>
    <row r="65" spans="1:4" x14ac:dyDescent="0.15">
      <c r="A65" s="142" t="str">
        <f t="shared" si="0"/>
        <v>D6.consHWsum.title = "給湯";</v>
      </c>
      <c r="B65" t="s">
        <v>3757</v>
      </c>
      <c r="C65" s="144" t="s">
        <v>4030</v>
      </c>
      <c r="D65" s="145" t="s">
        <v>3758</v>
      </c>
    </row>
    <row r="66" spans="1:4" x14ac:dyDescent="0.15">
      <c r="A66" s="142" t="str">
        <f t="shared" si="0"/>
        <v>D6.consHWsum.inputGuide = "給湯全般の使い方について";</v>
      </c>
      <c r="B66" t="s">
        <v>3759</v>
      </c>
      <c r="C66" s="144" t="s">
        <v>4031</v>
      </c>
      <c r="D66" s="145" t="s">
        <v>3760</v>
      </c>
    </row>
    <row r="67" spans="1:4" x14ac:dyDescent="0.15">
      <c r="A67" s="142" t="str">
        <f t="shared" ref="A67:A101" si="1">CLEAN(B67&amp;IF(C67="","",""""&amp;C67&amp;""";"))</f>
        <v/>
      </c>
      <c r="C67" s="144"/>
      <c r="D67" s="145"/>
    </row>
    <row r="68" spans="1:4" x14ac:dyDescent="0.15">
      <c r="A68" s="142" t="str">
        <f t="shared" si="1"/>
        <v>D6.consHWtoilet.title = "トイレ";</v>
      </c>
      <c r="B68" t="s">
        <v>3761</v>
      </c>
      <c r="C68" s="144" t="s">
        <v>4032</v>
      </c>
      <c r="D68" s="145" t="s">
        <v>3762</v>
      </c>
    </row>
    <row r="69" spans="1:4" x14ac:dyDescent="0.15">
      <c r="A69" s="142" t="str">
        <f t="shared" si="1"/>
        <v>D6.consHWtoilet.inputGuide = "トイレの水や保温の使い方について";</v>
      </c>
      <c r="B69" t="s">
        <v>3763</v>
      </c>
      <c r="C69" s="144" t="s">
        <v>4033</v>
      </c>
      <c r="D69" s="145" t="s">
        <v>3764</v>
      </c>
    </row>
    <row r="70" spans="1:4" x14ac:dyDescent="0.15">
      <c r="A70" s="142" t="str">
        <f t="shared" si="1"/>
        <v/>
      </c>
      <c r="C70" s="144"/>
      <c r="D70" s="145"/>
    </row>
    <row r="71" spans="1:4" x14ac:dyDescent="0.15">
      <c r="A71" s="142" t="str">
        <f t="shared" si="1"/>
        <v>D6.consHWtub.title = "浴槽";</v>
      </c>
      <c r="B71" t="s">
        <v>3765</v>
      </c>
      <c r="C71" s="144" t="s">
        <v>119</v>
      </c>
      <c r="D71" s="145" t="s">
        <v>3766</v>
      </c>
    </row>
    <row r="72" spans="1:4" x14ac:dyDescent="0.15">
      <c r="A72" s="142" t="str">
        <f t="shared" si="1"/>
        <v>D6.consHWtub.inputGuide = "浴槽のお湯の使い方について";</v>
      </c>
      <c r="B72" t="s">
        <v>3767</v>
      </c>
      <c r="C72" s="144" t="s">
        <v>4034</v>
      </c>
      <c r="D72" s="145" t="s">
        <v>3768</v>
      </c>
    </row>
    <row r="73" spans="1:4" x14ac:dyDescent="0.15">
      <c r="A73" s="142" t="str">
        <f t="shared" si="1"/>
        <v/>
      </c>
      <c r="C73" s="144"/>
      <c r="D73" s="145"/>
    </row>
    <row r="74" spans="1:4" x14ac:dyDescent="0.15">
      <c r="A74" s="142" t="str">
        <f t="shared" si="1"/>
        <v>D6.consLI.title = "照明";</v>
      </c>
      <c r="B74" t="s">
        <v>3769</v>
      </c>
      <c r="C74" s="144" t="s">
        <v>4035</v>
      </c>
      <c r="D74" s="145" t="s">
        <v>3770</v>
      </c>
    </row>
    <row r="75" spans="1:4" x14ac:dyDescent="0.15">
      <c r="A75" s="142" t="str">
        <f t="shared" si="1"/>
        <v>D6.consLI.addable = "照明する部屋";</v>
      </c>
      <c r="B75" t="s">
        <v>3771</v>
      </c>
      <c r="C75" s="144" t="s">
        <v>4036</v>
      </c>
      <c r="D75" s="145" t="s">
        <v>3772</v>
      </c>
    </row>
    <row r="76" spans="1:4" x14ac:dyDescent="0.15">
      <c r="A76" s="142" t="str">
        <f t="shared" si="1"/>
        <v>D6.consLI.countCall = "部屋目";</v>
      </c>
      <c r="B76" t="s">
        <v>3773</v>
      </c>
      <c r="C76" s="144" t="s">
        <v>3985</v>
      </c>
      <c r="D76" s="145" t="s">
        <v>4037</v>
      </c>
    </row>
    <row r="77" spans="1:4" x14ac:dyDescent="0.15">
      <c r="A77" s="142" t="str">
        <f t="shared" si="1"/>
        <v>D6.consLI.inputGuide = "個別部屋の照明の使い方について";</v>
      </c>
      <c r="B77" t="s">
        <v>3774</v>
      </c>
      <c r="C77" s="144" t="s">
        <v>4038</v>
      </c>
      <c r="D77" s="145" t="s">
        <v>3775</v>
      </c>
    </row>
    <row r="78" spans="1:4" x14ac:dyDescent="0.15">
      <c r="A78" s="142" t="str">
        <f t="shared" si="1"/>
        <v/>
      </c>
      <c r="C78" s="144"/>
      <c r="D78" s="145"/>
    </row>
    <row r="79" spans="1:4" x14ac:dyDescent="0.15">
      <c r="A79" s="142" t="str">
        <f t="shared" si="1"/>
        <v>D6.consLIsum.title = "照明";</v>
      </c>
      <c r="B79" t="s">
        <v>3776</v>
      </c>
      <c r="C79" s="144" t="s">
        <v>4035</v>
      </c>
      <c r="D79" s="145" t="s">
        <v>3770</v>
      </c>
    </row>
    <row r="80" spans="1:4" x14ac:dyDescent="0.15">
      <c r="A80" s="142" t="str">
        <f t="shared" si="1"/>
        <v>D6.consLIsum.inputGuide = "家全体での照明の使い方について";</v>
      </c>
      <c r="B80" t="s">
        <v>3777</v>
      </c>
      <c r="C80" s="144" t="s">
        <v>4039</v>
      </c>
      <c r="D80" s="145" t="s">
        <v>3778</v>
      </c>
    </row>
    <row r="81" spans="1:4" x14ac:dyDescent="0.15">
      <c r="A81" s="142" t="str">
        <f t="shared" si="1"/>
        <v/>
      </c>
      <c r="C81" s="144"/>
      <c r="D81" s="145"/>
    </row>
    <row r="82" spans="1:4" x14ac:dyDescent="0.15">
      <c r="A82" s="142" t="str">
        <f t="shared" si="1"/>
        <v>D6.consRF.title = "冷蔵庫";</v>
      </c>
      <c r="B82" t="s">
        <v>3779</v>
      </c>
      <c r="C82" s="144" t="s">
        <v>961</v>
      </c>
      <c r="D82" s="145" t="s">
        <v>3780</v>
      </c>
    </row>
    <row r="83" spans="1:4" x14ac:dyDescent="0.15">
      <c r="A83" s="142" t="str">
        <f t="shared" si="1"/>
        <v>D6.consRF.addable = "冷蔵庫";</v>
      </c>
      <c r="B83" t="s">
        <v>3781</v>
      </c>
      <c r="C83" s="144" t="s">
        <v>961</v>
      </c>
      <c r="D83" s="145" t="s">
        <v>3780</v>
      </c>
    </row>
    <row r="84" spans="1:4" x14ac:dyDescent="0.15">
      <c r="A84" s="142" t="str">
        <f t="shared" si="1"/>
        <v>D6.consRF.countCall = "台目";</v>
      </c>
      <c r="B84" t="s">
        <v>3782</v>
      </c>
      <c r="C84" s="144" t="s">
        <v>4006</v>
      </c>
      <c r="D84" s="145" t="s">
        <v>4040</v>
      </c>
    </row>
    <row r="85" spans="1:4" x14ac:dyDescent="0.15">
      <c r="A85" s="142" t="str">
        <f t="shared" si="1"/>
        <v>D6.consRF.inputGuide = "個別の冷蔵庫の使い方について";</v>
      </c>
      <c r="B85" t="s">
        <v>3783</v>
      </c>
      <c r="C85" s="144" t="s">
        <v>4041</v>
      </c>
      <c r="D85" s="145" t="s">
        <v>3784</v>
      </c>
    </row>
    <row r="86" spans="1:4" x14ac:dyDescent="0.15">
      <c r="A86" s="142" t="str">
        <f t="shared" si="1"/>
        <v/>
      </c>
      <c r="C86" s="144"/>
      <c r="D86" s="145"/>
    </row>
    <row r="87" spans="1:4" x14ac:dyDescent="0.15">
      <c r="A87" s="142" t="str">
        <f t="shared" si="1"/>
        <v>D6.consRFsum.title = "冷蔵庫";</v>
      </c>
      <c r="B87" t="s">
        <v>3785</v>
      </c>
      <c r="C87" s="144" t="s">
        <v>961</v>
      </c>
      <c r="D87" s="145" t="s">
        <v>3780</v>
      </c>
    </row>
    <row r="88" spans="1:4" x14ac:dyDescent="0.15">
      <c r="A88" s="142" t="str">
        <f t="shared" si="1"/>
        <v>D6.consRFsum.inputGuide = "家全体での冷蔵庫の使い方について";</v>
      </c>
      <c r="B88" t="s">
        <v>3786</v>
      </c>
      <c r="C88" s="144" t="s">
        <v>4042</v>
      </c>
      <c r="D88" s="145" t="s">
        <v>3787</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3788</v>
      </c>
      <c r="C90" s="144" t="s">
        <v>4043</v>
      </c>
      <c r="D90" s="145" t="s">
        <v>3789</v>
      </c>
    </row>
    <row r="91" spans="1:4" x14ac:dyDescent="0.15">
      <c r="A91" s="142" t="str">
        <f t="shared" si="1"/>
        <v/>
      </c>
      <c r="C91" s="144"/>
      <c r="D91" s="145"/>
    </row>
    <row r="92" spans="1:4" x14ac:dyDescent="0.15">
      <c r="A92" s="142" t="str">
        <f t="shared" si="1"/>
        <v>D6.consTotal.title = "全体";</v>
      </c>
      <c r="B92" t="s">
        <v>3790</v>
      </c>
      <c r="C92" s="144" t="s">
        <v>4053</v>
      </c>
      <c r="D92" s="145" t="s">
        <v>3791</v>
      </c>
    </row>
    <row r="93" spans="1:4" x14ac:dyDescent="0.15">
      <c r="A93" s="142" t="str">
        <f t="shared" si="1"/>
        <v>D6.consTotal.inputGuide = "地域や家の基本情報について";</v>
      </c>
      <c r="B93" t="s">
        <v>3792</v>
      </c>
      <c r="C93" s="144" t="s">
        <v>4059</v>
      </c>
      <c r="D93" s="145" t="s">
        <v>3793</v>
      </c>
    </row>
    <row r="94" spans="1:4" x14ac:dyDescent="0.15">
      <c r="A94" s="142" t="str">
        <f t="shared" si="1"/>
        <v/>
      </c>
      <c r="C94" s="144"/>
      <c r="D94" s="145"/>
    </row>
    <row r="95" spans="1:4" x14ac:dyDescent="0.15">
      <c r="A95" s="142" t="str">
        <f t="shared" si="1"/>
        <v>D6.consTV.title = "テレビ";</v>
      </c>
      <c r="B95" t="s">
        <v>3794</v>
      </c>
      <c r="C95" s="144" t="s">
        <v>4055</v>
      </c>
      <c r="D95" s="145" t="s">
        <v>1871</v>
      </c>
    </row>
    <row r="96" spans="1:4" x14ac:dyDescent="0.15">
      <c r="A96" s="142" t="str">
        <f t="shared" si="1"/>
        <v>D6.consTV.addable = "テレビ";</v>
      </c>
      <c r="B96" t="s">
        <v>3795</v>
      </c>
      <c r="C96" s="144" t="s">
        <v>4055</v>
      </c>
      <c r="D96" s="145" t="s">
        <v>1871</v>
      </c>
    </row>
    <row r="97" spans="1:4" x14ac:dyDescent="0.15">
      <c r="A97" s="142" t="str">
        <f t="shared" si="1"/>
        <v>D6.consTV.countCall = "台目";</v>
      </c>
      <c r="B97" t="s">
        <v>3796</v>
      </c>
      <c r="C97" s="144" t="s">
        <v>4056</v>
      </c>
      <c r="D97" s="145" t="s">
        <v>4057</v>
      </c>
    </row>
    <row r="98" spans="1:4" x14ac:dyDescent="0.15">
      <c r="A98" s="142" t="str">
        <f t="shared" si="1"/>
        <v>D6.consTV.inputGuide = "個別のテレビの使い方について";</v>
      </c>
      <c r="B98" t="s">
        <v>3797</v>
      </c>
      <c r="C98" s="144" t="s">
        <v>4060</v>
      </c>
      <c r="D98" s="145" t="s">
        <v>3798</v>
      </c>
    </row>
    <row r="99" spans="1:4" x14ac:dyDescent="0.15">
      <c r="A99" s="142" t="str">
        <f t="shared" si="1"/>
        <v/>
      </c>
      <c r="C99" s="144"/>
      <c r="D99" s="145"/>
    </row>
    <row r="100" spans="1:4" x14ac:dyDescent="0.15">
      <c r="A100" s="142" t="str">
        <f t="shared" si="1"/>
        <v>D6.consTVsum.title = "テレビ";</v>
      </c>
      <c r="B100" t="s">
        <v>3799</v>
      </c>
      <c r="C100" s="144" t="s">
        <v>4058</v>
      </c>
      <c r="D100" s="145" t="s">
        <v>1871</v>
      </c>
    </row>
    <row r="101" spans="1:4" x14ac:dyDescent="0.15">
      <c r="A101" s="142" t="str">
        <f t="shared" si="1"/>
        <v>D6.consTVsum.inputGuide = "家全体のテレビの使い方について";</v>
      </c>
      <c r="B101" t="s">
        <v>3800</v>
      </c>
      <c r="C101" s="144" t="s">
        <v>4061</v>
      </c>
      <c r="D101" s="145" t="s">
        <v>3801</v>
      </c>
    </row>
    <row r="102" spans="1:4" x14ac:dyDescent="0.15">
      <c r="A102" s="142" t="str">
        <f t="shared" ref="A102:A103" si="2">CLEAN(B102&amp;IF(C102="","",""""&amp;C102&amp;""";"))</f>
        <v/>
      </c>
      <c r="C102" s="144"/>
      <c r="D102" s="145"/>
    </row>
    <row r="103" spans="1:4" x14ac:dyDescent="0.15">
      <c r="A103" s="142" t="str">
        <f t="shared" si="2"/>
        <v>D6.consSeason.titleList[1] = "冬";</v>
      </c>
      <c r="B103" t="s">
        <v>4044</v>
      </c>
      <c r="C103" s="144" t="s">
        <v>4047</v>
      </c>
      <c r="D103" s="145" t="s">
        <v>4050</v>
      </c>
    </row>
    <row r="104" spans="1:4" x14ac:dyDescent="0.15">
      <c r="A104" s="142" t="str">
        <f t="shared" ref="A104:A105" si="3">CLEAN(B104&amp;IF(C104="","",""""&amp;C104&amp;""";"))</f>
        <v>D6.consSeason.titleList[2] = "春秋";</v>
      </c>
      <c r="B104" t="s">
        <v>4045</v>
      </c>
      <c r="C104" s="144" t="s">
        <v>4048</v>
      </c>
      <c r="D104" s="145" t="s">
        <v>4051</v>
      </c>
    </row>
    <row r="105" spans="1:4" x14ac:dyDescent="0.15">
      <c r="A105" s="142" t="str">
        <f t="shared" si="3"/>
        <v>D6.consSeason.titleList[3] = "夏";</v>
      </c>
      <c r="B105" t="s">
        <v>4046</v>
      </c>
      <c r="C105" s="144" t="s">
        <v>4049</v>
      </c>
      <c r="D105" s="145" t="s">
        <v>4052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W8" activePane="bottomRight" state="frozen"/>
      <selection pane="topRight" activeCell="G1" sqref="G1"/>
      <selection pane="bottomLeft" activeCell="A4" sqref="A4"/>
      <selection pane="bottomRight" activeCell="W12" sqref="W12"/>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3500</v>
      </c>
      <c r="D1" s="123" t="s">
        <v>3669</v>
      </c>
      <c r="X1" s="177" t="s">
        <v>3956</v>
      </c>
      <c r="Y1" s="174"/>
      <c r="Z1" s="178"/>
      <c r="AD1" s="4">
        <v>5</v>
      </c>
    </row>
    <row r="2" spans="1:30" ht="15" customHeight="1" x14ac:dyDescent="0.15">
      <c r="B2" s="126" t="s">
        <v>2298</v>
      </c>
      <c r="C2" s="132" t="s">
        <v>2299</v>
      </c>
      <c r="D2" s="135" t="s">
        <v>2300</v>
      </c>
      <c r="E2" s="136"/>
      <c r="F2" s="134" t="s">
        <v>3462</v>
      </c>
      <c r="G2" s="135" t="s">
        <v>2301</v>
      </c>
      <c r="H2" s="137"/>
      <c r="I2" s="138" t="s">
        <v>3099</v>
      </c>
      <c r="J2" s="139"/>
      <c r="K2" s="133" t="s">
        <v>2302</v>
      </c>
      <c r="L2" s="126" t="s">
        <v>2303</v>
      </c>
      <c r="M2" s="126" t="s">
        <v>2304</v>
      </c>
      <c r="N2" s="126" t="s">
        <v>2305</v>
      </c>
      <c r="O2" s="126" t="s">
        <v>2306</v>
      </c>
      <c r="P2" s="132" t="s">
        <v>2307</v>
      </c>
      <c r="Q2" s="135" t="s">
        <v>3512</v>
      </c>
      <c r="R2" s="137"/>
      <c r="S2" s="138" t="s">
        <v>2308</v>
      </c>
      <c r="T2" s="139"/>
      <c r="U2" s="133" t="s">
        <v>2309</v>
      </c>
      <c r="V2" s="126" t="s">
        <v>2310</v>
      </c>
      <c r="X2" s="179"/>
      <c r="Y2" s="179"/>
      <c r="Z2" s="179"/>
      <c r="AB2" s="60" t="s">
        <v>3957</v>
      </c>
      <c r="AD2" s="62" t="s">
        <v>3140</v>
      </c>
    </row>
    <row r="3" spans="1:30" ht="43.9" customHeight="1" x14ac:dyDescent="0.15">
      <c r="B3" s="131" t="s">
        <v>3501</v>
      </c>
      <c r="C3" s="131" t="s">
        <v>3502</v>
      </c>
      <c r="D3" s="131" t="s">
        <v>3664</v>
      </c>
      <c r="E3" s="131" t="s">
        <v>3488</v>
      </c>
      <c r="F3" s="131" t="s">
        <v>3503</v>
      </c>
      <c r="G3" s="131" t="s">
        <v>3504</v>
      </c>
      <c r="H3" s="131" t="s">
        <v>3486</v>
      </c>
      <c r="I3" s="131" t="s">
        <v>3505</v>
      </c>
      <c r="J3" s="131" t="s">
        <v>3489</v>
      </c>
      <c r="K3" s="131" t="s">
        <v>3506</v>
      </c>
      <c r="L3" s="131" t="s">
        <v>3507</v>
      </c>
      <c r="M3" s="131" t="s">
        <v>3508</v>
      </c>
      <c r="N3" s="131" t="s">
        <v>3509</v>
      </c>
      <c r="O3" s="131" t="s">
        <v>3510</v>
      </c>
      <c r="P3" s="131" t="s">
        <v>3511</v>
      </c>
      <c r="Q3" s="131" t="s">
        <v>3512</v>
      </c>
      <c r="R3" s="131" t="s">
        <v>3486</v>
      </c>
      <c r="S3" s="131" t="s">
        <v>3513</v>
      </c>
      <c r="T3" s="131" t="s">
        <v>3486</v>
      </c>
      <c r="U3" s="131" t="s">
        <v>3514</v>
      </c>
      <c r="V3" s="131" t="s">
        <v>3515</v>
      </c>
      <c r="X3" s="174"/>
      <c r="Y3" s="174"/>
      <c r="Z3" s="174" t="s">
        <v>3864</v>
      </c>
      <c r="AB3" s="1" t="s">
        <v>3865</v>
      </c>
      <c r="AD3" s="3" t="s">
        <v>3516</v>
      </c>
    </row>
    <row r="4" spans="1:30" ht="79.5" customHeight="1" x14ac:dyDescent="0.15">
      <c r="B4" s="3">
        <v>1</v>
      </c>
      <c r="C4" s="3" t="s">
        <v>4346</v>
      </c>
      <c r="D4" s="127" t="s">
        <v>2278</v>
      </c>
      <c r="E4" s="128" t="s">
        <v>2278</v>
      </c>
      <c r="F4" s="3" t="s">
        <v>1909</v>
      </c>
      <c r="G4" s="127" t="s">
        <v>1451</v>
      </c>
      <c r="H4" s="128" t="s">
        <v>1451</v>
      </c>
      <c r="I4" s="122">
        <v>0.5</v>
      </c>
      <c r="J4" s="105">
        <v>0.5</v>
      </c>
      <c r="K4" s="3"/>
      <c r="L4" s="3">
        <v>25</v>
      </c>
      <c r="M4" s="3">
        <v>20</v>
      </c>
      <c r="N4" s="3">
        <v>350000</v>
      </c>
      <c r="O4" s="3"/>
      <c r="P4" s="3"/>
      <c r="Q4" s="200"/>
      <c r="R4" s="105"/>
      <c r="S4" s="122" t="s">
        <v>4536</v>
      </c>
      <c r="T4" s="105" t="s">
        <v>4443</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3141</v>
      </c>
    </row>
    <row r="5" spans="1:30" ht="69" customHeight="1" x14ac:dyDescent="0.15">
      <c r="B5" s="3">
        <v>2</v>
      </c>
      <c r="C5" s="3" t="s">
        <v>2777</v>
      </c>
      <c r="D5" s="122" t="s">
        <v>2374</v>
      </c>
      <c r="E5" s="105" t="s">
        <v>2374</v>
      </c>
      <c r="F5" s="3" t="s">
        <v>1909</v>
      </c>
      <c r="G5" s="122" t="s">
        <v>2375</v>
      </c>
      <c r="H5" s="105" t="s">
        <v>2375</v>
      </c>
      <c r="I5" s="122">
        <v>1</v>
      </c>
      <c r="J5" s="105">
        <v>1</v>
      </c>
      <c r="K5" s="3"/>
      <c r="L5" s="3">
        <v>3</v>
      </c>
      <c r="M5" s="3">
        <v>20</v>
      </c>
      <c r="N5" s="3">
        <v>200000</v>
      </c>
      <c r="O5" s="3"/>
      <c r="P5" s="3"/>
      <c r="Q5" s="122"/>
      <c r="R5" s="105"/>
      <c r="S5" s="122" t="s">
        <v>4449</v>
      </c>
      <c r="T5" s="105" t="s">
        <v>4395</v>
      </c>
      <c r="U5" s="3"/>
      <c r="V5" s="3" t="s">
        <v>2376</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3142</v>
      </c>
    </row>
    <row r="6" spans="1:30" ht="69" customHeight="1" x14ac:dyDescent="0.15">
      <c r="B6" s="3">
        <v>3</v>
      </c>
      <c r="C6" s="3" t="s">
        <v>3148</v>
      </c>
      <c r="D6" s="122" t="s">
        <v>3149</v>
      </c>
      <c r="E6" s="105" t="s">
        <v>3149</v>
      </c>
      <c r="F6" s="3" t="s">
        <v>1909</v>
      </c>
      <c r="G6" s="122" t="s">
        <v>3151</v>
      </c>
      <c r="H6" s="105" t="s">
        <v>3151</v>
      </c>
      <c r="I6" s="122">
        <v>2</v>
      </c>
      <c r="J6" s="105">
        <v>2</v>
      </c>
      <c r="K6" s="3"/>
      <c r="L6" s="3">
        <v>25</v>
      </c>
      <c r="M6" s="3">
        <v>10</v>
      </c>
      <c r="N6" s="3">
        <v>50000</v>
      </c>
      <c r="O6" s="3"/>
      <c r="P6" s="3"/>
      <c r="Q6" s="122"/>
      <c r="R6" s="105"/>
      <c r="S6" s="122" t="s">
        <v>4450</v>
      </c>
      <c r="T6" s="105" t="s">
        <v>3150</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3152</v>
      </c>
    </row>
    <row r="7" spans="1:30" ht="79.5" customHeight="1" x14ac:dyDescent="0.15">
      <c r="B7" s="3">
        <v>6</v>
      </c>
      <c r="C7" s="3" t="s">
        <v>4478</v>
      </c>
      <c r="D7" s="127" t="s">
        <v>4479</v>
      </c>
      <c r="E7" s="128" t="s">
        <v>4479</v>
      </c>
      <c r="F7" s="3" t="s">
        <v>1909</v>
      </c>
      <c r="G7" s="127" t="s">
        <v>4480</v>
      </c>
      <c r="H7" s="128" t="s">
        <v>4480</v>
      </c>
      <c r="I7" s="122">
        <v>0.5</v>
      </c>
      <c r="J7" s="105">
        <v>0.5</v>
      </c>
      <c r="K7" s="3"/>
      <c r="L7" s="3">
        <v>25</v>
      </c>
      <c r="M7" s="3">
        <v>30</v>
      </c>
      <c r="N7" s="3">
        <v>22000000</v>
      </c>
      <c r="O7" s="3"/>
      <c r="P7" s="3" t="s">
        <v>4481</v>
      </c>
      <c r="Q7" s="122"/>
      <c r="R7" s="105"/>
      <c r="S7" s="122" t="s">
        <v>4486</v>
      </c>
      <c r="T7" s="105" t="s">
        <v>4443</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3141</v>
      </c>
    </row>
    <row r="8" spans="1:30" ht="79.5" customHeight="1" x14ac:dyDescent="0.15">
      <c r="B8" s="196">
        <v>7</v>
      </c>
      <c r="C8" s="196" t="s">
        <v>4502</v>
      </c>
      <c r="D8" s="197" t="s">
        <v>4503</v>
      </c>
      <c r="E8" s="198"/>
      <c r="F8" s="196" t="s">
        <v>1909</v>
      </c>
      <c r="G8" s="197" t="s">
        <v>4504</v>
      </c>
      <c r="H8" s="198"/>
      <c r="I8" s="197">
        <v>0.5</v>
      </c>
      <c r="J8" s="198">
        <v>2</v>
      </c>
      <c r="K8" s="196"/>
      <c r="L8" s="196">
        <v>25</v>
      </c>
      <c r="M8" s="196">
        <v>10</v>
      </c>
      <c r="N8" s="196">
        <v>1000000</v>
      </c>
      <c r="O8" s="196"/>
      <c r="P8" s="196"/>
      <c r="Q8" s="197"/>
      <c r="R8" s="198"/>
      <c r="S8" s="197" t="s">
        <v>4505</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3141</v>
      </c>
    </row>
    <row r="9" spans="1:30" ht="79.5" customHeight="1" x14ac:dyDescent="0.15">
      <c r="B9" s="196">
        <v>8</v>
      </c>
      <c r="C9" s="196" t="s">
        <v>4506</v>
      </c>
      <c r="D9" s="197" t="s">
        <v>4508</v>
      </c>
      <c r="E9" s="198"/>
      <c r="F9" s="196" t="s">
        <v>1909</v>
      </c>
      <c r="G9" s="197" t="s">
        <v>4507</v>
      </c>
      <c r="H9" s="198"/>
      <c r="I9" s="197">
        <v>0.5</v>
      </c>
      <c r="J9" s="198">
        <v>2</v>
      </c>
      <c r="K9" s="196"/>
      <c r="L9" s="196">
        <v>21</v>
      </c>
      <c r="M9" s="196">
        <v>6</v>
      </c>
      <c r="N9" s="196">
        <v>1000000</v>
      </c>
      <c r="O9" s="196"/>
      <c r="P9" s="196"/>
      <c r="Q9" s="197"/>
      <c r="R9" s="198"/>
      <c r="S9" s="197" t="s">
        <v>4509</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3141</v>
      </c>
    </row>
    <row r="10" spans="1:30" ht="69" customHeight="1" x14ac:dyDescent="0.15">
      <c r="B10" s="196">
        <v>10</v>
      </c>
      <c r="C10" s="196" t="s">
        <v>4554</v>
      </c>
      <c r="D10" s="200" t="s">
        <v>4555</v>
      </c>
      <c r="E10" s="201"/>
      <c r="F10" s="196" t="s">
        <v>1909</v>
      </c>
      <c r="G10" s="200" t="s">
        <v>4556</v>
      </c>
      <c r="H10" s="201"/>
      <c r="I10" s="200">
        <v>2</v>
      </c>
      <c r="J10" s="201"/>
      <c r="K10" s="196"/>
      <c r="L10" s="196">
        <v>25</v>
      </c>
      <c r="M10" s="196"/>
      <c r="N10" s="196"/>
      <c r="O10" s="196"/>
      <c r="P10" s="196"/>
      <c r="Q10" s="197"/>
      <c r="R10" s="198"/>
      <c r="S10" s="200" t="s">
        <v>4557</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v>
      </c>
      <c r="AD10" s="3" t="s">
        <v>3141</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4529</v>
      </c>
      <c r="R11" s="105"/>
      <c r="S11" s="122" t="s">
        <v>4396</v>
      </c>
      <c r="T11" s="105" t="s">
        <v>4396</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3143</v>
      </c>
    </row>
    <row r="12" spans="1:30" ht="69" customHeight="1" x14ac:dyDescent="0.15">
      <c r="B12" s="3">
        <v>102</v>
      </c>
      <c r="C12" s="3" t="s">
        <v>2120</v>
      </c>
      <c r="D12" s="122" t="s">
        <v>4399</v>
      </c>
      <c r="E12" s="105" t="s">
        <v>2280</v>
      </c>
      <c r="F12" s="3" t="s">
        <v>2114</v>
      </c>
      <c r="G12" s="122" t="s">
        <v>1076</v>
      </c>
      <c r="H12" s="105" t="s">
        <v>1076</v>
      </c>
      <c r="I12" s="122">
        <v>2</v>
      </c>
      <c r="J12" s="105">
        <v>2</v>
      </c>
      <c r="K12" s="3"/>
      <c r="L12" s="3">
        <v>10</v>
      </c>
      <c r="M12" s="3">
        <v>10</v>
      </c>
      <c r="N12" s="3">
        <v>200000</v>
      </c>
      <c r="O12" s="3"/>
      <c r="P12" s="3" t="s">
        <v>1176</v>
      </c>
      <c r="Q12" s="122" t="s">
        <v>4529</v>
      </c>
      <c r="R12" s="105"/>
      <c r="S12" s="122" t="s">
        <v>4451</v>
      </c>
      <c r="T12" s="105" t="s">
        <v>4397</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3145</v>
      </c>
    </row>
    <row r="13" spans="1:30" ht="69" customHeight="1" x14ac:dyDescent="0.15">
      <c r="B13" s="3">
        <v>103</v>
      </c>
      <c r="C13" s="3" t="s">
        <v>2119</v>
      </c>
      <c r="D13" s="122" t="s">
        <v>4400</v>
      </c>
      <c r="E13" s="105" t="s">
        <v>2281</v>
      </c>
      <c r="F13" s="3" t="s">
        <v>2114</v>
      </c>
      <c r="G13" s="122" t="s">
        <v>1077</v>
      </c>
      <c r="H13" s="105" t="s">
        <v>1077</v>
      </c>
      <c r="I13" s="122">
        <v>1</v>
      </c>
      <c r="J13" s="105">
        <v>1</v>
      </c>
      <c r="K13" s="3"/>
      <c r="L13" s="3">
        <v>10</v>
      </c>
      <c r="M13" s="3">
        <v>10</v>
      </c>
      <c r="N13" s="3">
        <v>250000</v>
      </c>
      <c r="O13" s="3"/>
      <c r="P13" s="3" t="s">
        <v>1176</v>
      </c>
      <c r="Q13" s="122" t="s">
        <v>4529</v>
      </c>
      <c r="R13" s="105"/>
      <c r="S13" s="122" t="s">
        <v>4452</v>
      </c>
      <c r="T13" s="105" t="s">
        <v>4398</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3144</v>
      </c>
    </row>
    <row r="14" spans="1:30" ht="69" customHeight="1" x14ac:dyDescent="0.15">
      <c r="B14" s="3">
        <v>104</v>
      </c>
      <c r="C14" s="3" t="s">
        <v>4472</v>
      </c>
      <c r="D14" s="122" t="s">
        <v>4473</v>
      </c>
      <c r="E14" s="105" t="s">
        <v>2282</v>
      </c>
      <c r="F14" s="3" t="s">
        <v>2114</v>
      </c>
      <c r="G14" s="122" t="s">
        <v>4474</v>
      </c>
      <c r="H14" s="105" t="s">
        <v>1291</v>
      </c>
      <c r="I14" s="122">
        <v>0.5</v>
      </c>
      <c r="J14" s="105">
        <v>0.5</v>
      </c>
      <c r="K14" s="3">
        <v>5</v>
      </c>
      <c r="L14" s="3">
        <v>10</v>
      </c>
      <c r="M14" s="3">
        <v>10</v>
      </c>
      <c r="N14" s="3">
        <v>1100000</v>
      </c>
      <c r="O14" s="3">
        <v>1</v>
      </c>
      <c r="P14" s="3" t="s">
        <v>1076</v>
      </c>
      <c r="Q14" s="122"/>
      <c r="R14" s="105"/>
      <c r="S14" s="122" t="s">
        <v>4454</v>
      </c>
      <c r="T14" s="105" t="s">
        <v>4453</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3146</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4475</v>
      </c>
      <c r="T15" s="105" t="s">
        <v>4453</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3146</v>
      </c>
    </row>
    <row r="16" spans="1:30" ht="69" customHeight="1" x14ac:dyDescent="0.15">
      <c r="B16" s="3">
        <v>106</v>
      </c>
      <c r="C16" s="3" t="s">
        <v>2122</v>
      </c>
      <c r="D16" s="122" t="s">
        <v>2359</v>
      </c>
      <c r="E16" s="105" t="s">
        <v>2359</v>
      </c>
      <c r="F16" s="3" t="s">
        <v>2114</v>
      </c>
      <c r="G16" s="122" t="s">
        <v>1160</v>
      </c>
      <c r="H16" s="105" t="s">
        <v>1160</v>
      </c>
      <c r="I16" s="122">
        <v>1</v>
      </c>
      <c r="J16" s="105">
        <v>1</v>
      </c>
      <c r="K16" s="3"/>
      <c r="L16" s="3">
        <v>9</v>
      </c>
      <c r="M16" s="3">
        <v>10</v>
      </c>
      <c r="N16" s="3">
        <v>400000</v>
      </c>
      <c r="O16" s="3"/>
      <c r="P16" s="3"/>
      <c r="Q16" s="122"/>
      <c r="R16" s="105"/>
      <c r="S16" s="122" t="s">
        <v>4352</v>
      </c>
      <c r="T16" s="105" t="s">
        <v>4352</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3147</v>
      </c>
    </row>
    <row r="17" spans="2:30" ht="69" customHeight="1" x14ac:dyDescent="0.15">
      <c r="B17" s="3">
        <v>107</v>
      </c>
      <c r="C17" s="3" t="s">
        <v>2778</v>
      </c>
      <c r="D17" s="122" t="s">
        <v>2358</v>
      </c>
      <c r="E17" s="105" t="s">
        <v>2358</v>
      </c>
      <c r="F17" s="3" t="s">
        <v>2114</v>
      </c>
      <c r="G17" s="122" t="s">
        <v>2357</v>
      </c>
      <c r="H17" s="105" t="s">
        <v>2357</v>
      </c>
      <c r="I17" s="122">
        <v>1</v>
      </c>
      <c r="J17" s="105">
        <v>1</v>
      </c>
      <c r="K17" s="3"/>
      <c r="L17" s="3">
        <v>9</v>
      </c>
      <c r="M17" s="3">
        <v>10</v>
      </c>
      <c r="N17" s="3">
        <v>600000</v>
      </c>
      <c r="O17" s="3"/>
      <c r="P17" s="3"/>
      <c r="Q17" s="122" t="s">
        <v>4529</v>
      </c>
      <c r="R17" s="105"/>
      <c r="S17" s="122" t="s">
        <v>2360</v>
      </c>
      <c r="T17" s="105" t="s">
        <v>2360</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3153</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3154</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3227</v>
      </c>
      <c r="T19" s="105" t="s">
        <v>3227</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3155</v>
      </c>
    </row>
    <row r="20" spans="2:30" ht="69" customHeight="1" x14ac:dyDescent="0.15">
      <c r="B20" s="3">
        <v>110</v>
      </c>
      <c r="C20" s="3" t="s">
        <v>3224</v>
      </c>
      <c r="D20" s="122" t="s">
        <v>3225</v>
      </c>
      <c r="E20" s="105" t="s">
        <v>3225</v>
      </c>
      <c r="F20" s="3" t="s">
        <v>2147</v>
      </c>
      <c r="G20" s="122" t="s">
        <v>3226</v>
      </c>
      <c r="H20" s="105" t="s">
        <v>3226</v>
      </c>
      <c r="I20" s="122">
        <v>3</v>
      </c>
      <c r="J20" s="105">
        <v>3</v>
      </c>
      <c r="K20" s="3"/>
      <c r="L20" s="3">
        <v>11</v>
      </c>
      <c r="M20" s="3"/>
      <c r="N20" s="3"/>
      <c r="O20" s="3"/>
      <c r="P20" s="3"/>
      <c r="Q20" s="122"/>
      <c r="R20" s="105"/>
      <c r="S20" s="122" t="s">
        <v>3227</v>
      </c>
      <c r="T20" s="105" t="s">
        <v>3227</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3155</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4384</v>
      </c>
      <c r="T21" s="105" t="s">
        <v>4384</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3156</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3157</v>
      </c>
      <c r="T22" s="105" t="s">
        <v>3157</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3158</v>
      </c>
    </row>
    <row r="23" spans="2:30" ht="69" customHeight="1" x14ac:dyDescent="0.15">
      <c r="B23" s="3">
        <v>113</v>
      </c>
      <c r="C23" s="3" t="s">
        <v>2779</v>
      </c>
      <c r="D23" s="122" t="s">
        <v>1785</v>
      </c>
      <c r="E23" s="105" t="s">
        <v>1785</v>
      </c>
      <c r="F23" s="3" t="s">
        <v>2148</v>
      </c>
      <c r="G23" s="122" t="s">
        <v>1786</v>
      </c>
      <c r="H23" s="105" t="s">
        <v>1786</v>
      </c>
      <c r="I23" s="122">
        <v>3</v>
      </c>
      <c r="J23" s="105">
        <v>3</v>
      </c>
      <c r="K23" s="3"/>
      <c r="L23" s="3">
        <v>12</v>
      </c>
      <c r="M23" s="3"/>
      <c r="N23" s="3"/>
      <c r="O23" s="3"/>
      <c r="P23" s="3"/>
      <c r="Q23" s="122"/>
      <c r="R23" s="105"/>
      <c r="S23" s="122" t="s">
        <v>3445</v>
      </c>
      <c r="T23" s="105" t="s">
        <v>3445</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3159</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4529</v>
      </c>
      <c r="R24" s="105"/>
      <c r="S24" s="122" t="s">
        <v>4385</v>
      </c>
      <c r="T24" s="105" t="s">
        <v>4385</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3160</v>
      </c>
    </row>
    <row r="25" spans="2:30" ht="69" customHeight="1" x14ac:dyDescent="0.15">
      <c r="B25" s="3">
        <v>115</v>
      </c>
      <c r="C25" s="3" t="s">
        <v>2780</v>
      </c>
      <c r="D25" s="122" t="s">
        <v>642</v>
      </c>
      <c r="E25" s="105" t="s">
        <v>642</v>
      </c>
      <c r="F25" s="3" t="s">
        <v>2148</v>
      </c>
      <c r="G25" s="122" t="s">
        <v>643</v>
      </c>
      <c r="H25" s="105" t="s">
        <v>643</v>
      </c>
      <c r="I25" s="122">
        <v>3</v>
      </c>
      <c r="J25" s="105">
        <v>3</v>
      </c>
      <c r="K25" s="3"/>
      <c r="L25" s="3">
        <v>11</v>
      </c>
      <c r="M25" s="3"/>
      <c r="N25" s="3"/>
      <c r="O25" s="3"/>
      <c r="P25" s="3"/>
      <c r="Q25" s="122"/>
      <c r="R25" s="105"/>
      <c r="S25" s="122" t="s">
        <v>4386</v>
      </c>
      <c r="T25" s="105" t="s">
        <v>4386</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3161</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4353</v>
      </c>
      <c r="T26" s="105" t="s">
        <v>4353</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3162</v>
      </c>
    </row>
    <row r="27" spans="2:30" ht="69" customHeight="1" x14ac:dyDescent="0.15">
      <c r="B27" s="3">
        <v>117</v>
      </c>
      <c r="C27" s="3" t="s">
        <v>2781</v>
      </c>
      <c r="D27" s="122" t="s">
        <v>647</v>
      </c>
      <c r="E27" s="105" t="s">
        <v>647</v>
      </c>
      <c r="F27" s="3" t="s">
        <v>2332</v>
      </c>
      <c r="G27" s="122" t="s">
        <v>646</v>
      </c>
      <c r="H27" s="105" t="s">
        <v>646</v>
      </c>
      <c r="I27" s="122">
        <v>2</v>
      </c>
      <c r="J27" s="105">
        <v>2</v>
      </c>
      <c r="K27" s="3"/>
      <c r="L27" s="3">
        <v>13</v>
      </c>
      <c r="M27" s="3"/>
      <c r="N27" s="3"/>
      <c r="O27" s="3"/>
      <c r="P27" s="3"/>
      <c r="Q27" s="122"/>
      <c r="R27" s="105"/>
      <c r="S27" s="122" t="s">
        <v>4387</v>
      </c>
      <c r="T27" s="105" t="s">
        <v>4387</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3164</v>
      </c>
    </row>
    <row r="28" spans="2:30" ht="69" customHeight="1" x14ac:dyDescent="0.15">
      <c r="B28" s="3">
        <v>118</v>
      </c>
      <c r="C28" s="3" t="s">
        <v>2782</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4354</v>
      </c>
      <c r="T28" s="105" t="s">
        <v>4354</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3163</v>
      </c>
    </row>
    <row r="29" spans="2:30" ht="69" customHeight="1" x14ac:dyDescent="0.15">
      <c r="B29" s="3">
        <v>119</v>
      </c>
      <c r="C29" s="3" t="s">
        <v>2361</v>
      </c>
      <c r="D29" s="122" t="s">
        <v>2362</v>
      </c>
      <c r="E29" s="105" t="s">
        <v>2362</v>
      </c>
      <c r="F29" s="3" t="s">
        <v>2363</v>
      </c>
      <c r="G29" s="122" t="s">
        <v>2364</v>
      </c>
      <c r="H29" s="105" t="s">
        <v>2364</v>
      </c>
      <c r="I29" s="122">
        <v>2</v>
      </c>
      <c r="J29" s="105">
        <v>2</v>
      </c>
      <c r="K29" s="3"/>
      <c r="L29" s="3">
        <v>13</v>
      </c>
      <c r="M29" s="3">
        <v>20</v>
      </c>
      <c r="N29" s="3"/>
      <c r="O29" s="3"/>
      <c r="P29" s="3"/>
      <c r="Q29" s="122"/>
      <c r="R29" s="105"/>
      <c r="S29" s="122" t="s">
        <v>2383</v>
      </c>
      <c r="T29" s="105" t="s">
        <v>2383</v>
      </c>
      <c r="U29" s="3"/>
      <c r="V29" s="3" t="s">
        <v>2365</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3165</v>
      </c>
    </row>
    <row r="30" spans="2:30" ht="69" customHeight="1" x14ac:dyDescent="0.15">
      <c r="B30" s="3">
        <v>120</v>
      </c>
      <c r="C30" s="3" t="s">
        <v>2377</v>
      </c>
      <c r="D30" s="122" t="s">
        <v>2381</v>
      </c>
      <c r="E30" s="105" t="s">
        <v>2381</v>
      </c>
      <c r="F30" s="3" t="s">
        <v>2378</v>
      </c>
      <c r="G30" s="122" t="s">
        <v>2379</v>
      </c>
      <c r="H30" s="105" t="s">
        <v>2379</v>
      </c>
      <c r="I30" s="122">
        <v>1</v>
      </c>
      <c r="J30" s="105">
        <v>1</v>
      </c>
      <c r="K30" s="3"/>
      <c r="L30" s="3">
        <v>19</v>
      </c>
      <c r="M30" s="3">
        <v>10</v>
      </c>
      <c r="N30" s="3">
        <v>30000</v>
      </c>
      <c r="O30" s="3"/>
      <c r="P30" s="3" t="s">
        <v>1176</v>
      </c>
      <c r="Q30" s="122" t="s">
        <v>4529</v>
      </c>
      <c r="R30" s="105"/>
      <c r="S30" s="122" t="s">
        <v>2382</v>
      </c>
      <c r="T30" s="105" t="s">
        <v>2382</v>
      </c>
      <c r="U30" s="3"/>
      <c r="V30" s="3" t="s">
        <v>2380</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3166</v>
      </c>
    </row>
    <row r="31" spans="2:30" ht="69" customHeight="1" x14ac:dyDescent="0.15">
      <c r="B31" s="3">
        <v>121</v>
      </c>
      <c r="C31" s="3" t="s">
        <v>2784</v>
      </c>
      <c r="D31" s="122" t="s">
        <v>1255</v>
      </c>
      <c r="E31" s="105" t="s">
        <v>1255</v>
      </c>
      <c r="F31" s="3" t="s">
        <v>2378</v>
      </c>
      <c r="G31" s="122" t="s">
        <v>1256</v>
      </c>
      <c r="H31" s="105" t="s">
        <v>1256</v>
      </c>
      <c r="I31" s="122">
        <v>1</v>
      </c>
      <c r="J31" s="105">
        <v>1</v>
      </c>
      <c r="K31" s="3"/>
      <c r="L31" s="3">
        <v>19</v>
      </c>
      <c r="M31" s="3">
        <v>10</v>
      </c>
      <c r="N31" s="3">
        <v>30000</v>
      </c>
      <c r="O31" s="3"/>
      <c r="P31" s="3" t="s">
        <v>1176</v>
      </c>
      <c r="Q31" s="122"/>
      <c r="R31" s="105"/>
      <c r="S31" s="122" t="s">
        <v>4355</v>
      </c>
      <c r="T31" s="105" t="s">
        <v>4355</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3169</v>
      </c>
    </row>
    <row r="32" spans="2:30" ht="69" customHeight="1" x14ac:dyDescent="0.15">
      <c r="B32" s="3">
        <v>122</v>
      </c>
      <c r="C32" s="3" t="s">
        <v>2785</v>
      </c>
      <c r="D32" s="122" t="s">
        <v>1257</v>
      </c>
      <c r="E32" s="105" t="s">
        <v>1257</v>
      </c>
      <c r="F32" s="3" t="s">
        <v>2378</v>
      </c>
      <c r="G32" s="122" t="s">
        <v>1258</v>
      </c>
      <c r="H32" s="105" t="s">
        <v>1258</v>
      </c>
      <c r="I32" s="122">
        <v>3</v>
      </c>
      <c r="J32" s="105">
        <v>3</v>
      </c>
      <c r="K32" s="3"/>
      <c r="L32" s="3">
        <v>19</v>
      </c>
      <c r="M32" s="3"/>
      <c r="N32" s="3"/>
      <c r="O32" s="3"/>
      <c r="P32" s="3"/>
      <c r="Q32" s="122"/>
      <c r="R32" s="105"/>
      <c r="S32" s="122" t="s">
        <v>4356</v>
      </c>
      <c r="T32" s="105" t="s">
        <v>4356</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3167</v>
      </c>
    </row>
    <row r="33" spans="2:30" ht="69" customHeight="1" x14ac:dyDescent="0.15">
      <c r="B33" s="3">
        <v>123</v>
      </c>
      <c r="C33" s="3" t="s">
        <v>2786</v>
      </c>
      <c r="D33" s="122" t="s">
        <v>1259</v>
      </c>
      <c r="E33" s="105" t="s">
        <v>1259</v>
      </c>
      <c r="F33" s="3" t="s">
        <v>2378</v>
      </c>
      <c r="G33" s="122" t="s">
        <v>1260</v>
      </c>
      <c r="H33" s="105" t="s">
        <v>1260</v>
      </c>
      <c r="I33" s="122">
        <v>3</v>
      </c>
      <c r="J33" s="105">
        <v>3</v>
      </c>
      <c r="K33" s="3"/>
      <c r="L33" s="3">
        <v>19</v>
      </c>
      <c r="M33" s="3"/>
      <c r="N33" s="3"/>
      <c r="O33" s="3"/>
      <c r="P33" s="3"/>
      <c r="Q33" s="122"/>
      <c r="R33" s="105"/>
      <c r="S33" s="122" t="s">
        <v>4357</v>
      </c>
      <c r="T33" s="105" t="s">
        <v>4357</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3168</v>
      </c>
    </row>
    <row r="34" spans="2:30" ht="69" customHeight="1" x14ac:dyDescent="0.15">
      <c r="B34" s="3">
        <v>201</v>
      </c>
      <c r="C34" s="3" t="s">
        <v>268</v>
      </c>
      <c r="D34" s="122" t="s">
        <v>796</v>
      </c>
      <c r="E34" s="105" t="s">
        <v>796</v>
      </c>
      <c r="F34" s="3" t="s">
        <v>3050</v>
      </c>
      <c r="G34" s="122" t="s">
        <v>798</v>
      </c>
      <c r="H34" s="105" t="s">
        <v>798</v>
      </c>
      <c r="I34" s="122">
        <v>1</v>
      </c>
      <c r="J34" s="105">
        <v>1</v>
      </c>
      <c r="K34" s="3"/>
      <c r="L34" s="3">
        <v>1</v>
      </c>
      <c r="M34" s="3">
        <v>10</v>
      </c>
      <c r="N34" s="3">
        <v>160000</v>
      </c>
      <c r="O34" s="3"/>
      <c r="P34" s="3"/>
      <c r="Q34" s="122"/>
      <c r="R34" s="105"/>
      <c r="S34" s="122" t="s">
        <v>2356</v>
      </c>
      <c r="T34" s="105" t="s">
        <v>2356</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3170</v>
      </c>
    </row>
    <row r="35" spans="2:30" ht="69" customHeight="1" x14ac:dyDescent="0.15">
      <c r="B35" s="3">
        <v>202</v>
      </c>
      <c r="C35" s="3" t="s">
        <v>2124</v>
      </c>
      <c r="D35" s="122" t="s">
        <v>797</v>
      </c>
      <c r="E35" s="105" t="s">
        <v>797</v>
      </c>
      <c r="F35" s="3" t="s">
        <v>3076</v>
      </c>
      <c r="G35" s="122" t="s">
        <v>799</v>
      </c>
      <c r="H35" s="105" t="s">
        <v>799</v>
      </c>
      <c r="I35" s="122">
        <v>2</v>
      </c>
      <c r="J35" s="105">
        <v>2</v>
      </c>
      <c r="K35" s="3"/>
      <c r="L35" s="3">
        <v>1</v>
      </c>
      <c r="M35" s="3">
        <v>10</v>
      </c>
      <c r="N35" s="3">
        <v>160000</v>
      </c>
      <c r="O35" s="3"/>
      <c r="P35" s="3"/>
      <c r="Q35" s="122"/>
      <c r="R35" s="105"/>
      <c r="S35" s="122" t="s">
        <v>2355</v>
      </c>
      <c r="T35" s="105" t="s">
        <v>2355</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5"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5" s="3" t="s">
        <v>3171</v>
      </c>
    </row>
    <row r="36" spans="2:30" ht="69" customHeight="1" x14ac:dyDescent="0.15">
      <c r="B36" s="3">
        <v>203</v>
      </c>
      <c r="C36" s="3" t="s">
        <v>3053</v>
      </c>
      <c r="D36" s="122" t="s">
        <v>2292</v>
      </c>
      <c r="E36" s="105" t="s">
        <v>2292</v>
      </c>
      <c r="F36" s="3" t="s">
        <v>3051</v>
      </c>
      <c r="G36" s="122" t="s">
        <v>72</v>
      </c>
      <c r="H36" s="105" t="s">
        <v>72</v>
      </c>
      <c r="I36" s="122">
        <v>2</v>
      </c>
      <c r="J36" s="105">
        <v>2</v>
      </c>
      <c r="K36" s="3"/>
      <c r="L36" s="3">
        <v>1</v>
      </c>
      <c r="M36" s="3"/>
      <c r="N36" s="3"/>
      <c r="O36" s="3"/>
      <c r="P36" s="3"/>
      <c r="Q36" s="122"/>
      <c r="R36" s="105"/>
      <c r="S36" s="122" t="s">
        <v>4388</v>
      </c>
      <c r="T36" s="105" t="s">
        <v>4388</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3171</v>
      </c>
    </row>
    <row r="37" spans="2:30" ht="69" customHeight="1" x14ac:dyDescent="0.15">
      <c r="B37" s="3">
        <v>204</v>
      </c>
      <c r="C37" s="3" t="s">
        <v>2125</v>
      </c>
      <c r="D37" s="122" t="s">
        <v>3052</v>
      </c>
      <c r="E37" s="105" t="s">
        <v>3052</v>
      </c>
      <c r="F37" s="3" t="s">
        <v>3054</v>
      </c>
      <c r="G37" s="122" t="s">
        <v>72</v>
      </c>
      <c r="H37" s="105" t="s">
        <v>72</v>
      </c>
      <c r="I37" s="122">
        <v>1</v>
      </c>
      <c r="J37" s="105">
        <v>1</v>
      </c>
      <c r="K37" s="3"/>
      <c r="L37" s="3">
        <v>1</v>
      </c>
      <c r="M37" s="3"/>
      <c r="N37" s="3"/>
      <c r="O37" s="3"/>
      <c r="P37" s="3"/>
      <c r="Q37" s="122"/>
      <c r="R37" s="105"/>
      <c r="S37" s="122" t="s">
        <v>4388</v>
      </c>
      <c r="T37" s="105" t="s">
        <v>4388</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3055</v>
      </c>
      <c r="G38" s="122" t="s">
        <v>74</v>
      </c>
      <c r="H38" s="105" t="s">
        <v>74</v>
      </c>
      <c r="I38" s="122">
        <v>4</v>
      </c>
      <c r="J38" s="105">
        <v>4</v>
      </c>
      <c r="K38" s="3"/>
      <c r="L38" s="3">
        <v>1</v>
      </c>
      <c r="M38" s="3">
        <v>5</v>
      </c>
      <c r="N38" s="3"/>
      <c r="O38" s="3"/>
      <c r="P38" s="3"/>
      <c r="Q38" s="122"/>
      <c r="R38" s="105"/>
      <c r="S38" s="122" t="s">
        <v>4389</v>
      </c>
      <c r="T38" s="105" t="s">
        <v>4389</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3172</v>
      </c>
    </row>
    <row r="39" spans="2:30" ht="69" customHeight="1" x14ac:dyDescent="0.15">
      <c r="B39" s="3">
        <v>206</v>
      </c>
      <c r="C39" s="3" t="s">
        <v>2130</v>
      </c>
      <c r="D39" s="122" t="s">
        <v>1841</v>
      </c>
      <c r="E39" s="105" t="s">
        <v>1841</v>
      </c>
      <c r="F39" s="3" t="s">
        <v>3042</v>
      </c>
      <c r="G39" s="122" t="s">
        <v>1164</v>
      </c>
      <c r="H39" s="105" t="s">
        <v>1164</v>
      </c>
      <c r="I39" s="122">
        <v>3</v>
      </c>
      <c r="J39" s="105">
        <v>3</v>
      </c>
      <c r="K39" s="3"/>
      <c r="L39" s="3">
        <v>1</v>
      </c>
      <c r="M39" s="3"/>
      <c r="N39" s="3"/>
      <c r="O39" s="3"/>
      <c r="P39" s="3"/>
      <c r="Q39" s="122"/>
      <c r="R39" s="105"/>
      <c r="S39" s="122" t="s">
        <v>4392</v>
      </c>
      <c r="T39" s="105" t="s">
        <v>4391</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3173</v>
      </c>
    </row>
    <row r="40" spans="2:30" ht="69" customHeight="1" x14ac:dyDescent="0.15">
      <c r="B40" s="3">
        <v>207</v>
      </c>
      <c r="C40" s="3" t="s">
        <v>2129</v>
      </c>
      <c r="D40" s="122" t="s">
        <v>2293</v>
      </c>
      <c r="E40" s="105" t="s">
        <v>2293</v>
      </c>
      <c r="F40" s="3" t="s">
        <v>3051</v>
      </c>
      <c r="G40" s="122" t="s">
        <v>1165</v>
      </c>
      <c r="H40" s="105" t="s">
        <v>1165</v>
      </c>
      <c r="I40" s="122">
        <v>3</v>
      </c>
      <c r="J40" s="105">
        <v>3</v>
      </c>
      <c r="K40" s="3"/>
      <c r="L40" s="3">
        <v>3</v>
      </c>
      <c r="M40" s="3"/>
      <c r="N40" s="3"/>
      <c r="O40" s="3"/>
      <c r="P40" s="3"/>
      <c r="Q40" s="122"/>
      <c r="R40" s="105"/>
      <c r="S40" s="122" t="s">
        <v>4393</v>
      </c>
      <c r="T40" s="105" t="s">
        <v>4390</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3174</v>
      </c>
    </row>
    <row r="41" spans="2:30" ht="69" customHeight="1" x14ac:dyDescent="0.15">
      <c r="B41" s="3">
        <v>208</v>
      </c>
      <c r="C41" s="3" t="s">
        <v>2128</v>
      </c>
      <c r="D41" s="122" t="s">
        <v>1842</v>
      </c>
      <c r="E41" s="105" t="s">
        <v>1842</v>
      </c>
      <c r="F41" s="3" t="s">
        <v>3051</v>
      </c>
      <c r="G41" s="122" t="s">
        <v>1166</v>
      </c>
      <c r="H41" s="105" t="s">
        <v>1166</v>
      </c>
      <c r="I41" s="122">
        <v>3</v>
      </c>
      <c r="J41" s="105">
        <v>3</v>
      </c>
      <c r="K41" s="3"/>
      <c r="L41" s="3">
        <v>4</v>
      </c>
      <c r="M41" s="3">
        <v>3</v>
      </c>
      <c r="N41" s="3">
        <v>3000</v>
      </c>
      <c r="O41" s="3"/>
      <c r="P41" s="3"/>
      <c r="Q41" s="122"/>
      <c r="R41" s="105"/>
      <c r="S41" s="122" t="s">
        <v>4394</v>
      </c>
      <c r="T41" s="105" t="s">
        <v>4394</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3175</v>
      </c>
    </row>
    <row r="42" spans="2:30" ht="69" customHeight="1" x14ac:dyDescent="0.15">
      <c r="B42" s="3">
        <v>209</v>
      </c>
      <c r="C42" s="3" t="s">
        <v>2127</v>
      </c>
      <c r="D42" s="122" t="s">
        <v>4476</v>
      </c>
      <c r="E42" s="105" t="s">
        <v>4476</v>
      </c>
      <c r="F42" s="3" t="s">
        <v>3051</v>
      </c>
      <c r="G42" s="122" t="s">
        <v>4477</v>
      </c>
      <c r="H42" s="105" t="s">
        <v>4477</v>
      </c>
      <c r="I42" s="122">
        <v>1</v>
      </c>
      <c r="J42" s="105">
        <v>1</v>
      </c>
      <c r="K42" s="3">
        <v>5</v>
      </c>
      <c r="L42" s="3">
        <v>4</v>
      </c>
      <c r="M42" s="3">
        <v>30</v>
      </c>
      <c r="N42" s="3">
        <v>150000</v>
      </c>
      <c r="O42" s="3"/>
      <c r="P42" s="3"/>
      <c r="Q42" s="122" t="s">
        <v>4530</v>
      </c>
      <c r="R42" s="105" t="s">
        <v>2285</v>
      </c>
      <c r="S42" s="122" t="s">
        <v>3446</v>
      </c>
      <c r="T42" s="105" t="s">
        <v>3446</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3176</v>
      </c>
    </row>
    <row r="43" spans="2:30" ht="69" customHeight="1" x14ac:dyDescent="0.15">
      <c r="B43" s="3">
        <v>210</v>
      </c>
      <c r="C43" s="3" t="s">
        <v>2370</v>
      </c>
      <c r="D43" s="122" t="s">
        <v>2372</v>
      </c>
      <c r="E43" s="105" t="s">
        <v>2372</v>
      </c>
      <c r="F43" s="3" t="s">
        <v>3051</v>
      </c>
      <c r="G43" s="122" t="s">
        <v>2371</v>
      </c>
      <c r="H43" s="105" t="s">
        <v>2371</v>
      </c>
      <c r="I43" s="122">
        <v>1</v>
      </c>
      <c r="J43" s="105">
        <v>1</v>
      </c>
      <c r="K43" s="3"/>
      <c r="L43" s="3">
        <v>4</v>
      </c>
      <c r="M43" s="3">
        <v>30</v>
      </c>
      <c r="N43" s="3">
        <v>170000</v>
      </c>
      <c r="O43" s="3"/>
      <c r="P43" s="3"/>
      <c r="Q43" s="122" t="s">
        <v>4530</v>
      </c>
      <c r="R43" s="105" t="s">
        <v>2285</v>
      </c>
      <c r="S43" s="122" t="s">
        <v>3446</v>
      </c>
      <c r="T43" s="105" t="s">
        <v>3446</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3177</v>
      </c>
    </row>
    <row r="44" spans="2:30" ht="69" customHeight="1" x14ac:dyDescent="0.15">
      <c r="B44" s="3">
        <v>211</v>
      </c>
      <c r="C44" s="3" t="s">
        <v>270</v>
      </c>
      <c r="D44" s="122" t="s">
        <v>1090</v>
      </c>
      <c r="E44" s="105" t="s">
        <v>1090</v>
      </c>
      <c r="F44" s="3" t="s">
        <v>3051</v>
      </c>
      <c r="G44" s="122" t="s">
        <v>1167</v>
      </c>
      <c r="H44" s="105" t="s">
        <v>1167</v>
      </c>
      <c r="I44" s="122">
        <v>2</v>
      </c>
      <c r="J44" s="105">
        <v>2</v>
      </c>
      <c r="K44" s="3">
        <v>5</v>
      </c>
      <c r="L44" s="3">
        <v>4</v>
      </c>
      <c r="M44" s="3">
        <v>30</v>
      </c>
      <c r="N44" s="3">
        <v>100000</v>
      </c>
      <c r="O44" s="3"/>
      <c r="P44" s="3"/>
      <c r="Q44" s="122" t="s">
        <v>4530</v>
      </c>
      <c r="R44" s="105" t="s">
        <v>2285</v>
      </c>
      <c r="S44" s="122" t="s">
        <v>4358</v>
      </c>
      <c r="T44" s="105" t="s">
        <v>4358</v>
      </c>
      <c r="U44" s="3"/>
      <c r="V44" s="3" t="s">
        <v>2297</v>
      </c>
      <c r="Z44"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3178</v>
      </c>
    </row>
    <row r="45" spans="2:30" ht="69" customHeight="1" x14ac:dyDescent="0.15">
      <c r="B45" s="3">
        <v>212</v>
      </c>
      <c r="C45" s="3" t="s">
        <v>3449</v>
      </c>
      <c r="D45" s="122" t="s">
        <v>3179</v>
      </c>
      <c r="E45" s="105" t="s">
        <v>3179</v>
      </c>
      <c r="F45" s="3" t="s">
        <v>3054</v>
      </c>
      <c r="G45" s="122" t="s">
        <v>3180</v>
      </c>
      <c r="H45" s="105" t="s">
        <v>3180</v>
      </c>
      <c r="I45" s="122">
        <v>1</v>
      </c>
      <c r="J45" s="105">
        <v>1</v>
      </c>
      <c r="K45" s="3"/>
      <c r="L45" s="3">
        <v>4</v>
      </c>
      <c r="M45" s="3">
        <v>30</v>
      </c>
      <c r="N45" s="3">
        <f>N42*5</f>
        <v>750000</v>
      </c>
      <c r="O45" s="3"/>
      <c r="P45" s="3"/>
      <c r="Q45" s="122" t="s">
        <v>4530</v>
      </c>
      <c r="R45" s="105" t="s">
        <v>2285</v>
      </c>
      <c r="S45" s="122" t="s">
        <v>3447</v>
      </c>
      <c r="T45" s="105" t="s">
        <v>3447</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3176</v>
      </c>
    </row>
    <row r="46" spans="2:30" ht="69" customHeight="1" x14ac:dyDescent="0.15">
      <c r="B46" s="3">
        <v>213</v>
      </c>
      <c r="C46" s="3" t="s">
        <v>3450</v>
      </c>
      <c r="D46" s="122" t="s">
        <v>1305</v>
      </c>
      <c r="E46" s="105" t="s">
        <v>1305</v>
      </c>
      <c r="F46" s="3" t="s">
        <v>3054</v>
      </c>
      <c r="G46" s="122" t="s">
        <v>1168</v>
      </c>
      <c r="H46" s="105" t="s">
        <v>1168</v>
      </c>
      <c r="I46" s="122">
        <v>1</v>
      </c>
      <c r="J46" s="105">
        <v>1</v>
      </c>
      <c r="K46" s="3"/>
      <c r="L46" s="3">
        <v>4</v>
      </c>
      <c r="M46" s="3">
        <v>30</v>
      </c>
      <c r="N46" s="3">
        <f>N44*5</f>
        <v>500000</v>
      </c>
      <c r="O46" s="3"/>
      <c r="P46" s="3"/>
      <c r="Q46" s="122" t="s">
        <v>4530</v>
      </c>
      <c r="R46" s="105" t="s">
        <v>2285</v>
      </c>
      <c r="S46" s="122" t="s">
        <v>4359</v>
      </c>
      <c r="T46" s="105" t="s">
        <v>4359</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6" s="3" t="s">
        <v>3177</v>
      </c>
    </row>
    <row r="47" spans="2:30" ht="69" customHeight="1" x14ac:dyDescent="0.15">
      <c r="B47" s="3">
        <v>214</v>
      </c>
      <c r="C47" s="3" t="s">
        <v>3451</v>
      </c>
      <c r="D47" s="122" t="s">
        <v>2373</v>
      </c>
      <c r="E47" s="105" t="s">
        <v>2373</v>
      </c>
      <c r="F47" s="3" t="s">
        <v>3054</v>
      </c>
      <c r="G47" s="122" t="s">
        <v>3181</v>
      </c>
      <c r="H47" s="105" t="s">
        <v>3181</v>
      </c>
      <c r="I47" s="122">
        <v>1</v>
      </c>
      <c r="J47" s="105">
        <v>1</v>
      </c>
      <c r="K47" s="3"/>
      <c r="L47" s="3">
        <v>4</v>
      </c>
      <c r="M47" s="3">
        <v>30</v>
      </c>
      <c r="N47" s="3">
        <f>N43*5</f>
        <v>850000</v>
      </c>
      <c r="O47" s="3"/>
      <c r="P47" s="3"/>
      <c r="Q47" s="122" t="s">
        <v>4530</v>
      </c>
      <c r="R47" s="105" t="s">
        <v>2285</v>
      </c>
      <c r="S47" s="122" t="s">
        <v>3447</v>
      </c>
      <c r="T47" s="105" t="s">
        <v>3447</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3178</v>
      </c>
    </row>
    <row r="48" spans="2:30" ht="69" customHeight="1" x14ac:dyDescent="0.15">
      <c r="B48" s="3">
        <v>215</v>
      </c>
      <c r="C48" s="3" t="s">
        <v>272</v>
      </c>
      <c r="D48" s="122" t="s">
        <v>271</v>
      </c>
      <c r="E48" s="105" t="s">
        <v>271</v>
      </c>
      <c r="F48" s="3" t="s">
        <v>3051</v>
      </c>
      <c r="G48" s="122" t="s">
        <v>1763</v>
      </c>
      <c r="H48" s="105" t="s">
        <v>1763</v>
      </c>
      <c r="I48" s="122">
        <v>2</v>
      </c>
      <c r="J48" s="105">
        <v>2</v>
      </c>
      <c r="K48" s="3">
        <v>5</v>
      </c>
      <c r="L48" s="3">
        <v>1</v>
      </c>
      <c r="M48" s="3"/>
      <c r="N48" s="3"/>
      <c r="O48" s="3"/>
      <c r="P48" s="3"/>
      <c r="Q48" s="122"/>
      <c r="R48" s="105"/>
      <c r="S48" s="122" t="s">
        <v>4360</v>
      </c>
      <c r="T48" s="105" t="s">
        <v>4360</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3182</v>
      </c>
    </row>
    <row r="49" spans="2:30" ht="69" customHeight="1" x14ac:dyDescent="0.15">
      <c r="B49" s="3">
        <v>216</v>
      </c>
      <c r="C49" s="3" t="s">
        <v>273</v>
      </c>
      <c r="D49" s="122" t="s">
        <v>11</v>
      </c>
      <c r="E49" s="105" t="s">
        <v>11</v>
      </c>
      <c r="F49" s="3" t="s">
        <v>3051</v>
      </c>
      <c r="G49" s="122" t="s">
        <v>1764</v>
      </c>
      <c r="H49" s="105" t="s">
        <v>1764</v>
      </c>
      <c r="I49" s="122">
        <v>3</v>
      </c>
      <c r="J49" s="105">
        <v>3</v>
      </c>
      <c r="K49" s="3"/>
      <c r="L49" s="3">
        <v>3</v>
      </c>
      <c r="M49" s="3"/>
      <c r="N49" s="3"/>
      <c r="O49" s="3"/>
      <c r="P49" s="3"/>
      <c r="Q49" s="122"/>
      <c r="R49" s="105"/>
      <c r="S49" s="122" t="s">
        <v>4361</v>
      </c>
      <c r="T49" s="105" t="s">
        <v>4361</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3209</v>
      </c>
    </row>
    <row r="50" spans="2:30" ht="69" customHeight="1" x14ac:dyDescent="0.15">
      <c r="B50" s="3">
        <v>217</v>
      </c>
      <c r="C50" s="3" t="s">
        <v>4501</v>
      </c>
      <c r="D50" s="122" t="s">
        <v>3183</v>
      </c>
      <c r="E50" s="105" t="s">
        <v>3183</v>
      </c>
      <c r="F50" s="3" t="s">
        <v>3051</v>
      </c>
      <c r="G50" s="122" t="s">
        <v>1765</v>
      </c>
      <c r="H50" s="105" t="s">
        <v>1765</v>
      </c>
      <c r="I50" s="122">
        <v>2</v>
      </c>
      <c r="J50" s="105">
        <v>2</v>
      </c>
      <c r="K50" s="3"/>
      <c r="L50" s="3">
        <v>3</v>
      </c>
      <c r="M50" s="3"/>
      <c r="N50" s="3"/>
      <c r="O50" s="3"/>
      <c r="P50" s="3"/>
      <c r="Q50" s="122"/>
      <c r="R50" s="105"/>
      <c r="S50" s="122" t="s">
        <v>3189</v>
      </c>
      <c r="T50" s="105" t="s">
        <v>3189</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3188</v>
      </c>
    </row>
    <row r="51" spans="2:30" ht="69" customHeight="1" x14ac:dyDescent="0.15">
      <c r="B51" s="3">
        <v>218</v>
      </c>
      <c r="C51" s="3" t="s">
        <v>3185</v>
      </c>
      <c r="D51" s="122" t="s">
        <v>3184</v>
      </c>
      <c r="E51" s="105" t="s">
        <v>3184</v>
      </c>
      <c r="F51" s="3" t="s">
        <v>2790</v>
      </c>
      <c r="G51" s="122" t="s">
        <v>3186</v>
      </c>
      <c r="H51" s="105" t="s">
        <v>3186</v>
      </c>
      <c r="I51" s="122">
        <v>2</v>
      </c>
      <c r="J51" s="105">
        <v>2</v>
      </c>
      <c r="K51" s="3"/>
      <c r="L51" s="3">
        <v>3</v>
      </c>
      <c r="M51" s="3"/>
      <c r="N51" s="3"/>
      <c r="O51" s="3"/>
      <c r="P51" s="3"/>
      <c r="Q51" s="122"/>
      <c r="R51" s="105"/>
      <c r="S51" s="122" t="s">
        <v>3187</v>
      </c>
      <c r="T51" s="105" t="s">
        <v>3187</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3190</v>
      </c>
    </row>
    <row r="52" spans="2:30" ht="69" customHeight="1" x14ac:dyDescent="0.15">
      <c r="B52" s="3">
        <v>219</v>
      </c>
      <c r="C52" s="3" t="s">
        <v>274</v>
      </c>
      <c r="D52" s="122" t="s">
        <v>1306</v>
      </c>
      <c r="E52" s="105" t="s">
        <v>1306</v>
      </c>
      <c r="F52" s="3" t="s">
        <v>3051</v>
      </c>
      <c r="G52" s="122" t="s">
        <v>1169</v>
      </c>
      <c r="H52" s="105" t="s">
        <v>1169</v>
      </c>
      <c r="I52" s="122">
        <v>2</v>
      </c>
      <c r="J52" s="105">
        <v>2</v>
      </c>
      <c r="K52" s="3">
        <v>5</v>
      </c>
      <c r="L52" s="3">
        <v>3</v>
      </c>
      <c r="M52" s="3"/>
      <c r="N52" s="3"/>
      <c r="O52" s="3"/>
      <c r="P52" s="3"/>
      <c r="Q52" s="122"/>
      <c r="R52" s="105"/>
      <c r="S52" s="122" t="s">
        <v>4362</v>
      </c>
      <c r="T52" s="105" t="s">
        <v>4362</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3191</v>
      </c>
    </row>
    <row r="53" spans="2:30" ht="69" customHeight="1" x14ac:dyDescent="0.15">
      <c r="B53" s="3">
        <v>220</v>
      </c>
      <c r="C53" s="3" t="s">
        <v>2126</v>
      </c>
      <c r="D53" s="122" t="s">
        <v>113</v>
      </c>
      <c r="E53" s="105" t="s">
        <v>113</v>
      </c>
      <c r="F53" s="3" t="s">
        <v>3054</v>
      </c>
      <c r="G53" s="122" t="s">
        <v>1766</v>
      </c>
      <c r="H53" s="105" t="s">
        <v>1766</v>
      </c>
      <c r="I53" s="122">
        <v>3</v>
      </c>
      <c r="J53" s="105">
        <v>3</v>
      </c>
      <c r="K53" s="3"/>
      <c r="L53" s="3">
        <v>3</v>
      </c>
      <c r="M53" s="3"/>
      <c r="N53" s="3"/>
      <c r="O53" s="3"/>
      <c r="P53" s="3"/>
      <c r="Q53" s="122"/>
      <c r="R53" s="105"/>
      <c r="S53" s="122" t="s">
        <v>4363</v>
      </c>
      <c r="T53" s="105" t="s">
        <v>4363</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3193</v>
      </c>
    </row>
    <row r="54" spans="2:30" ht="69" customHeight="1" x14ac:dyDescent="0.15">
      <c r="B54" s="3">
        <v>221</v>
      </c>
      <c r="C54" s="3" t="s">
        <v>1767</v>
      </c>
      <c r="D54" s="122" t="s">
        <v>3192</v>
      </c>
      <c r="E54" s="105" t="s">
        <v>3192</v>
      </c>
      <c r="F54" s="3" t="s">
        <v>3051</v>
      </c>
      <c r="G54" s="122" t="s">
        <v>1768</v>
      </c>
      <c r="H54" s="105" t="s">
        <v>1768</v>
      </c>
      <c r="I54" s="122">
        <v>1</v>
      </c>
      <c r="J54" s="105">
        <v>1</v>
      </c>
      <c r="K54" s="3"/>
      <c r="L54" s="3">
        <v>3</v>
      </c>
      <c r="M54" s="3">
        <v>20</v>
      </c>
      <c r="N54" s="3">
        <v>300000</v>
      </c>
      <c r="O54" s="3"/>
      <c r="P54" s="3"/>
      <c r="Q54" s="122"/>
      <c r="R54" s="105"/>
      <c r="S54" s="122" t="s">
        <v>3194</v>
      </c>
      <c r="T54" s="105" t="s">
        <v>3194</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3195</v>
      </c>
    </row>
    <row r="55" spans="2:30" ht="69" customHeight="1" x14ac:dyDescent="0.15">
      <c r="B55" s="3">
        <v>222</v>
      </c>
      <c r="C55" s="3" t="s">
        <v>275</v>
      </c>
      <c r="D55" s="122" t="s">
        <v>157</v>
      </c>
      <c r="E55" s="105" t="s">
        <v>157</v>
      </c>
      <c r="F55" s="3" t="s">
        <v>3054</v>
      </c>
      <c r="G55" s="122" t="s">
        <v>1769</v>
      </c>
      <c r="H55" s="105" t="s">
        <v>1769</v>
      </c>
      <c r="I55" s="122">
        <v>2</v>
      </c>
      <c r="J55" s="105">
        <v>2</v>
      </c>
      <c r="K55" s="3">
        <v>5</v>
      </c>
      <c r="L55" s="3">
        <v>3</v>
      </c>
      <c r="M55" s="3"/>
      <c r="N55" s="3"/>
      <c r="O55" s="3"/>
      <c r="P55" s="3"/>
      <c r="Q55" s="122"/>
      <c r="R55" s="105"/>
      <c r="S55" s="122" t="s">
        <v>4401</v>
      </c>
      <c r="T55" s="105" t="s">
        <v>4401</v>
      </c>
      <c r="U55" s="3">
        <v>1</v>
      </c>
      <c r="V55" s="3" t="s">
        <v>2297</v>
      </c>
      <c r="Z55" s="4"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5" s="3" t="s">
        <v>3196</v>
      </c>
    </row>
    <row r="56" spans="2:30" ht="69" customHeight="1" x14ac:dyDescent="0.15">
      <c r="B56" s="3">
        <v>223</v>
      </c>
      <c r="C56" s="3" t="s">
        <v>2366</v>
      </c>
      <c r="D56" s="122" t="s">
        <v>2367</v>
      </c>
      <c r="E56" s="105" t="s">
        <v>2367</v>
      </c>
      <c r="F56" s="3" t="s">
        <v>3054</v>
      </c>
      <c r="G56" s="122" t="s">
        <v>2368</v>
      </c>
      <c r="H56" s="105" t="s">
        <v>2368</v>
      </c>
      <c r="I56" s="122">
        <v>1</v>
      </c>
      <c r="J56" s="105">
        <v>1</v>
      </c>
      <c r="K56" s="3"/>
      <c r="L56" s="3">
        <v>3</v>
      </c>
      <c r="M56" s="3">
        <v>20</v>
      </c>
      <c r="N56" s="3">
        <v>100000</v>
      </c>
      <c r="O56" s="3"/>
      <c r="P56" s="3"/>
      <c r="Q56" s="122"/>
      <c r="R56" s="105"/>
      <c r="S56" s="122" t="s">
        <v>4402</v>
      </c>
      <c r="T56" s="105" t="s">
        <v>4402</v>
      </c>
      <c r="U56" s="3"/>
      <c r="V56" s="3" t="s">
        <v>2369</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3197</v>
      </c>
    </row>
    <row r="57" spans="2:30" ht="69" customHeight="1" x14ac:dyDescent="0.15">
      <c r="B57" s="3">
        <v>224</v>
      </c>
      <c r="C57" s="3" t="s">
        <v>4482</v>
      </c>
      <c r="D57" s="122" t="s">
        <v>4534</v>
      </c>
      <c r="E57" s="105"/>
      <c r="F57" s="3" t="s">
        <v>3054</v>
      </c>
      <c r="G57" s="122" t="s">
        <v>4483</v>
      </c>
      <c r="H57" s="105" t="s">
        <v>2368</v>
      </c>
      <c r="I57" s="122">
        <v>1</v>
      </c>
      <c r="J57" s="105">
        <v>1</v>
      </c>
      <c r="K57" s="3"/>
      <c r="L57" s="3">
        <v>3</v>
      </c>
      <c r="M57" s="3">
        <v>20</v>
      </c>
      <c r="N57" s="3">
        <v>10000000</v>
      </c>
      <c r="O57" s="3"/>
      <c r="P57" s="3"/>
      <c r="Q57" s="122" t="s">
        <v>4535</v>
      </c>
      <c r="R57" s="105"/>
      <c r="S57" s="122" t="s">
        <v>4487</v>
      </c>
      <c r="T57" s="105" t="s">
        <v>4487</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3197</v>
      </c>
    </row>
    <row r="58" spans="2:30" ht="69" customHeight="1" x14ac:dyDescent="0.15">
      <c r="B58" s="3">
        <v>225</v>
      </c>
      <c r="C58" s="3" t="s">
        <v>4484</v>
      </c>
      <c r="D58" s="122" t="s">
        <v>4533</v>
      </c>
      <c r="E58" s="105"/>
      <c r="F58" s="3" t="s">
        <v>3054</v>
      </c>
      <c r="G58" s="122" t="s">
        <v>4485</v>
      </c>
      <c r="H58" s="105" t="s">
        <v>2368</v>
      </c>
      <c r="I58" s="122">
        <v>1</v>
      </c>
      <c r="J58" s="105">
        <v>1</v>
      </c>
      <c r="K58" s="3"/>
      <c r="L58" s="3">
        <v>3</v>
      </c>
      <c r="M58" s="3">
        <v>20</v>
      </c>
      <c r="N58" s="3">
        <v>11000000</v>
      </c>
      <c r="O58" s="3"/>
      <c r="P58" s="3"/>
      <c r="Q58" s="122" t="s">
        <v>4535</v>
      </c>
      <c r="R58" s="105"/>
      <c r="S58" s="122" t="s">
        <v>4488</v>
      </c>
      <c r="T58" s="105" t="s">
        <v>4488</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3197</v>
      </c>
    </row>
    <row r="59" spans="2:30" ht="69" customHeight="1" x14ac:dyDescent="0.15">
      <c r="B59" s="3">
        <v>301</v>
      </c>
      <c r="C59" s="3" t="s">
        <v>1246</v>
      </c>
      <c r="D59" s="122" t="s">
        <v>1245</v>
      </c>
      <c r="E59" s="105" t="s">
        <v>1245</v>
      </c>
      <c r="F59" s="3" t="s">
        <v>3057</v>
      </c>
      <c r="G59" s="122" t="s">
        <v>1247</v>
      </c>
      <c r="H59" s="105" t="s">
        <v>1247</v>
      </c>
      <c r="I59" s="122">
        <v>2</v>
      </c>
      <c r="J59" s="105">
        <v>2</v>
      </c>
      <c r="K59" s="3"/>
      <c r="L59" s="3">
        <v>17</v>
      </c>
      <c r="M59" s="3"/>
      <c r="N59" s="3"/>
      <c r="O59" s="3"/>
      <c r="P59" s="3"/>
      <c r="Q59" s="122"/>
      <c r="R59" s="105"/>
      <c r="S59" s="122" t="s">
        <v>4403</v>
      </c>
      <c r="T59" s="105" t="s">
        <v>4403</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3198</v>
      </c>
    </row>
    <row r="60" spans="2:30" ht="69" customHeight="1" x14ac:dyDescent="0.15">
      <c r="B60" s="3">
        <v>302</v>
      </c>
      <c r="C60" s="3" t="s">
        <v>1249</v>
      </c>
      <c r="D60" s="122" t="s">
        <v>1248</v>
      </c>
      <c r="E60" s="105" t="s">
        <v>1248</v>
      </c>
      <c r="F60" s="3" t="s">
        <v>3057</v>
      </c>
      <c r="G60" s="122" t="s">
        <v>1250</v>
      </c>
      <c r="H60" s="105" t="s">
        <v>1250</v>
      </c>
      <c r="I60" s="122">
        <v>3</v>
      </c>
      <c r="J60" s="105">
        <v>3</v>
      </c>
      <c r="K60" s="3"/>
      <c r="L60" s="3">
        <v>17</v>
      </c>
      <c r="M60" s="3"/>
      <c r="N60" s="3"/>
      <c r="O60" s="3"/>
      <c r="P60" s="3"/>
      <c r="Q60" s="122"/>
      <c r="R60" s="105"/>
      <c r="S60" s="122" t="s">
        <v>4404</v>
      </c>
      <c r="T60" s="105" t="s">
        <v>4404</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3199</v>
      </c>
    </row>
    <row r="61" spans="2:30" ht="69" customHeight="1" x14ac:dyDescent="0.15">
      <c r="B61" s="3">
        <v>303</v>
      </c>
      <c r="C61" s="3" t="s">
        <v>2294</v>
      </c>
      <c r="D61" s="122" t="s">
        <v>230</v>
      </c>
      <c r="E61" s="105" t="s">
        <v>230</v>
      </c>
      <c r="F61" s="3" t="s">
        <v>3058</v>
      </c>
      <c r="G61" s="122" t="s">
        <v>1251</v>
      </c>
      <c r="H61" s="105" t="s">
        <v>1251</v>
      </c>
      <c r="I61" s="122">
        <v>3</v>
      </c>
      <c r="J61" s="105">
        <v>3</v>
      </c>
      <c r="K61" s="3"/>
      <c r="L61" s="3">
        <v>18</v>
      </c>
      <c r="M61" s="3"/>
      <c r="N61" s="3"/>
      <c r="O61" s="3"/>
      <c r="P61" s="3"/>
      <c r="Q61" s="122"/>
      <c r="R61" s="105"/>
      <c r="S61" s="122" t="s">
        <v>4405</v>
      </c>
      <c r="T61" s="105" t="s">
        <v>4405</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3200</v>
      </c>
    </row>
    <row r="62" spans="2:30" ht="69" customHeight="1" x14ac:dyDescent="0.15">
      <c r="B62" s="3">
        <v>304</v>
      </c>
      <c r="C62" s="3" t="s">
        <v>1253</v>
      </c>
      <c r="D62" s="122" t="s">
        <v>1252</v>
      </c>
      <c r="E62" s="105" t="s">
        <v>1252</v>
      </c>
      <c r="F62" s="3" t="s">
        <v>3057</v>
      </c>
      <c r="G62" s="122" t="s">
        <v>1254</v>
      </c>
      <c r="H62" s="105" t="s">
        <v>1254</v>
      </c>
      <c r="I62" s="122">
        <v>2</v>
      </c>
      <c r="J62" s="105">
        <v>2</v>
      </c>
      <c r="K62" s="3"/>
      <c r="L62" s="3">
        <v>17</v>
      </c>
      <c r="M62" s="3"/>
      <c r="N62" s="3">
        <v>20000</v>
      </c>
      <c r="O62" s="3"/>
      <c r="P62" s="3" t="s">
        <v>1176</v>
      </c>
      <c r="Q62" s="122"/>
      <c r="R62" s="105"/>
      <c r="S62" s="122" t="s">
        <v>4406</v>
      </c>
      <c r="T62" s="105" t="s">
        <v>4406</v>
      </c>
      <c r="U62" s="3"/>
      <c r="V62" s="3" t="s">
        <v>2297</v>
      </c>
      <c r="Z62" s="4"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3201</v>
      </c>
    </row>
    <row r="63" spans="2:30" ht="69" customHeight="1" x14ac:dyDescent="0.15">
      <c r="B63" s="3">
        <v>305</v>
      </c>
      <c r="C63" s="3" t="s">
        <v>2276</v>
      </c>
      <c r="D63" s="122" t="s">
        <v>649</v>
      </c>
      <c r="E63" s="105" t="s">
        <v>649</v>
      </c>
      <c r="F63" s="3" t="s">
        <v>3059</v>
      </c>
      <c r="G63" s="122" t="s">
        <v>650</v>
      </c>
      <c r="H63" s="105" t="s">
        <v>650</v>
      </c>
      <c r="I63" s="122">
        <v>2</v>
      </c>
      <c r="J63" s="105">
        <v>2</v>
      </c>
      <c r="K63" s="3"/>
      <c r="L63" s="3">
        <v>14</v>
      </c>
      <c r="M63" s="3"/>
      <c r="N63" s="3"/>
      <c r="O63" s="3"/>
      <c r="P63" s="3"/>
      <c r="Q63" s="122"/>
      <c r="R63" s="105"/>
      <c r="S63" s="122" t="s">
        <v>4407</v>
      </c>
      <c r="T63" s="105" t="s">
        <v>4407</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3204</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4408</v>
      </c>
      <c r="T64" s="105" t="s">
        <v>4408</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3203</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4364</v>
      </c>
      <c r="T65" s="105" t="s">
        <v>4364</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3202</v>
      </c>
    </row>
    <row r="66" spans="2:30" ht="69" customHeight="1" x14ac:dyDescent="0.15">
      <c r="B66" s="3">
        <v>501</v>
      </c>
      <c r="C66" s="3" t="s">
        <v>3228</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4532</v>
      </c>
      <c r="T66" s="105" t="s">
        <v>4409</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3205</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4410</v>
      </c>
      <c r="T67" s="105" t="s">
        <v>4410</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3206</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4411</v>
      </c>
      <c r="T68" s="105" t="s">
        <v>4411</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3207</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4412</v>
      </c>
      <c r="T69" s="105" t="s">
        <v>4412</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3208</v>
      </c>
    </row>
    <row r="70" spans="2:30" ht="69" customHeight="1" x14ac:dyDescent="0.15">
      <c r="B70" s="3">
        <v>505</v>
      </c>
      <c r="C70" s="3" t="s">
        <v>2384</v>
      </c>
      <c r="D70" s="122" t="s">
        <v>3210</v>
      </c>
      <c r="E70" s="105" t="s">
        <v>3210</v>
      </c>
      <c r="F70" s="3" t="s">
        <v>4500</v>
      </c>
      <c r="G70" s="122" t="s">
        <v>2385</v>
      </c>
      <c r="H70" s="105" t="s">
        <v>2385</v>
      </c>
      <c r="I70" s="122">
        <v>4</v>
      </c>
      <c r="J70" s="105">
        <v>4</v>
      </c>
      <c r="K70" s="3"/>
      <c r="L70" s="3">
        <v>6</v>
      </c>
      <c r="M70" s="3"/>
      <c r="N70" s="3"/>
      <c r="O70" s="3"/>
      <c r="P70" s="3"/>
      <c r="Q70" s="122"/>
      <c r="R70" s="105"/>
      <c r="S70" s="122" t="s">
        <v>4413</v>
      </c>
      <c r="T70" s="105" t="s">
        <v>4413</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2386</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4414</v>
      </c>
      <c r="T71" s="105" t="s">
        <v>4414</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3459</v>
      </c>
      <c r="E72" s="105" t="s">
        <v>3459</v>
      </c>
      <c r="F72" s="3" t="s">
        <v>3463</v>
      </c>
      <c r="G72" s="122" t="s">
        <v>1778</v>
      </c>
      <c r="H72" s="105" t="s">
        <v>1778</v>
      </c>
      <c r="I72" s="122">
        <v>1</v>
      </c>
      <c r="J72" s="105">
        <v>1</v>
      </c>
      <c r="K72" s="3"/>
      <c r="L72" s="3">
        <v>7</v>
      </c>
      <c r="M72" s="3"/>
      <c r="N72" s="3"/>
      <c r="O72" s="3"/>
      <c r="P72" s="3"/>
      <c r="Q72" s="122"/>
      <c r="R72" s="105"/>
      <c r="S72" s="122" t="s">
        <v>4415</v>
      </c>
      <c r="T72" s="105" t="s">
        <v>4415</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3464</v>
      </c>
      <c r="G73" s="122" t="s">
        <v>1780</v>
      </c>
      <c r="H73" s="105" t="s">
        <v>1780</v>
      </c>
      <c r="I73" s="122">
        <v>3</v>
      </c>
      <c r="J73" s="105">
        <v>3</v>
      </c>
      <c r="K73" s="3"/>
      <c r="L73" s="3">
        <v>7</v>
      </c>
      <c r="M73" s="3"/>
      <c r="N73" s="3"/>
      <c r="O73" s="3"/>
      <c r="P73" s="3"/>
      <c r="Q73" s="122"/>
      <c r="R73" s="105"/>
      <c r="S73" s="122" t="s">
        <v>4416</v>
      </c>
      <c r="T73" s="105" t="s">
        <v>4416</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2992</v>
      </c>
      <c r="G74" s="122" t="s">
        <v>1782</v>
      </c>
      <c r="H74" s="105" t="s">
        <v>1782</v>
      </c>
      <c r="I74" s="122">
        <v>2</v>
      </c>
      <c r="J74" s="105">
        <v>2</v>
      </c>
      <c r="K74" s="3"/>
      <c r="L74" s="3">
        <v>7</v>
      </c>
      <c r="M74" s="3"/>
      <c r="N74" s="3"/>
      <c r="O74" s="3"/>
      <c r="P74" s="3"/>
      <c r="Q74" s="122"/>
      <c r="R74" s="105"/>
      <c r="S74" s="122" t="s">
        <v>4365</v>
      </c>
      <c r="T74" s="105" t="s">
        <v>4365</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3060</v>
      </c>
      <c r="G75" s="122" t="s">
        <v>1170</v>
      </c>
      <c r="H75" s="105" t="s">
        <v>1170</v>
      </c>
      <c r="I75" s="122">
        <v>2</v>
      </c>
      <c r="J75" s="105">
        <v>2</v>
      </c>
      <c r="K75" s="3"/>
      <c r="L75" s="3">
        <v>2</v>
      </c>
      <c r="M75" s="3">
        <v>10</v>
      </c>
      <c r="N75" s="3">
        <v>150000</v>
      </c>
      <c r="O75" s="3"/>
      <c r="P75" s="3" t="s">
        <v>1173</v>
      </c>
      <c r="Q75" s="122"/>
      <c r="R75" s="105"/>
      <c r="S75" s="122" t="s">
        <v>4366</v>
      </c>
      <c r="T75" s="105" t="s">
        <v>4366</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3060</v>
      </c>
      <c r="G76" s="122" t="s">
        <v>1771</v>
      </c>
      <c r="H76" s="105" t="s">
        <v>1771</v>
      </c>
      <c r="I76" s="122">
        <v>2</v>
      </c>
      <c r="J76" s="105">
        <v>2</v>
      </c>
      <c r="K76" s="3"/>
      <c r="L76" s="3">
        <v>2</v>
      </c>
      <c r="M76" s="3"/>
      <c r="N76" s="3"/>
      <c r="O76" s="3"/>
      <c r="P76" s="3"/>
      <c r="Q76" s="122"/>
      <c r="R76" s="105"/>
      <c r="S76" s="122" t="s">
        <v>4417</v>
      </c>
      <c r="T76" s="105" t="s">
        <v>4417</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3060</v>
      </c>
      <c r="G77" s="122" t="s">
        <v>1773</v>
      </c>
      <c r="H77" s="105" t="s">
        <v>1773</v>
      </c>
      <c r="I77" s="122">
        <v>4</v>
      </c>
      <c r="J77" s="105">
        <v>4</v>
      </c>
      <c r="K77" s="3"/>
      <c r="L77" s="3">
        <v>2</v>
      </c>
      <c r="M77" s="3"/>
      <c r="N77" s="3"/>
      <c r="O77" s="3"/>
      <c r="P77" s="3"/>
      <c r="Q77" s="122"/>
      <c r="R77" s="105"/>
      <c r="S77" s="122" t="s">
        <v>4367</v>
      </c>
      <c r="T77" s="105" t="s">
        <v>4367</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3060</v>
      </c>
      <c r="G78" s="122" t="s">
        <v>1774</v>
      </c>
      <c r="H78" s="105" t="s">
        <v>1774</v>
      </c>
      <c r="I78" s="122">
        <v>4</v>
      </c>
      <c r="J78" s="105">
        <v>4</v>
      </c>
      <c r="K78" s="3"/>
      <c r="L78" s="3">
        <v>2</v>
      </c>
      <c r="M78" s="3"/>
      <c r="N78" s="3"/>
      <c r="O78" s="3"/>
      <c r="P78" s="3"/>
      <c r="Q78" s="122"/>
      <c r="R78" s="105"/>
      <c r="S78" s="122" t="s">
        <v>4418</v>
      </c>
      <c r="T78" s="105" t="s">
        <v>4418</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4531</v>
      </c>
      <c r="R80" s="105"/>
      <c r="S80" s="122" t="s">
        <v>4419</v>
      </c>
      <c r="T80" s="105" t="s">
        <v>4419</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4499</v>
      </c>
      <c r="D81" s="122" t="s">
        <v>1268</v>
      </c>
      <c r="E81" s="105" t="s">
        <v>1268</v>
      </c>
      <c r="F81" s="3" t="s">
        <v>2288</v>
      </c>
      <c r="G81" s="122" t="s">
        <v>1266</v>
      </c>
      <c r="H81" s="105" t="s">
        <v>1266</v>
      </c>
      <c r="I81" s="122">
        <v>3</v>
      </c>
      <c r="J81" s="105">
        <v>3</v>
      </c>
      <c r="K81" s="3"/>
      <c r="L81" s="3">
        <v>21</v>
      </c>
      <c r="M81" s="3"/>
      <c r="N81" s="3"/>
      <c r="O81" s="3"/>
      <c r="P81" s="3"/>
      <c r="Q81" s="122"/>
      <c r="R81" s="105"/>
      <c r="S81" s="122" t="s">
        <v>4368</v>
      </c>
      <c r="T81" s="105" t="s">
        <v>4368</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3067</v>
      </c>
      <c r="E82" s="105" t="s">
        <v>3067</v>
      </c>
      <c r="F82" s="3" t="s">
        <v>3065</v>
      </c>
      <c r="G82" s="122" t="s">
        <v>3211</v>
      </c>
      <c r="H82" s="105" t="s">
        <v>3211</v>
      </c>
      <c r="I82" s="122">
        <v>2</v>
      </c>
      <c r="J82" s="105">
        <v>2</v>
      </c>
      <c r="K82" s="3"/>
      <c r="L82" s="3">
        <v>22</v>
      </c>
      <c r="M82" s="3"/>
      <c r="N82" s="3"/>
      <c r="O82" s="3"/>
      <c r="P82" s="3"/>
      <c r="Q82" s="122"/>
      <c r="R82" s="105"/>
      <c r="S82" s="122" t="s">
        <v>1840</v>
      </c>
      <c r="T82" s="105" t="s">
        <v>4444</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3216</v>
      </c>
      <c r="D83" s="122" t="s">
        <v>3214</v>
      </c>
      <c r="E83" s="105" t="s">
        <v>3214</v>
      </c>
      <c r="F83" s="3" t="s">
        <v>3066</v>
      </c>
      <c r="G83" s="122" t="s">
        <v>3215</v>
      </c>
      <c r="H83" s="105" t="s">
        <v>3215</v>
      </c>
      <c r="I83" s="122">
        <v>1</v>
      </c>
      <c r="J83" s="105">
        <v>1</v>
      </c>
      <c r="K83" s="3"/>
      <c r="L83" s="3">
        <v>22</v>
      </c>
      <c r="M83" s="3"/>
      <c r="N83" s="3"/>
      <c r="O83" s="3"/>
      <c r="P83" s="3"/>
      <c r="Q83" s="122"/>
      <c r="R83" s="105"/>
      <c r="S83" s="122" t="s">
        <v>3448</v>
      </c>
      <c r="T83" s="105" t="s">
        <v>3448</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3217</v>
      </c>
    </row>
    <row r="84" spans="2:30" ht="69" customHeight="1" x14ac:dyDescent="0.15">
      <c r="B84" s="3">
        <v>806</v>
      </c>
      <c r="C84" s="3" t="s">
        <v>3863</v>
      </c>
      <c r="D84" s="122" t="s">
        <v>2141</v>
      </c>
      <c r="E84" s="105" t="s">
        <v>2141</v>
      </c>
      <c r="F84" s="3" t="s">
        <v>3049</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3213</v>
      </c>
    </row>
    <row r="85" spans="2:30" ht="69" customHeight="1" x14ac:dyDescent="0.15">
      <c r="B85" s="3">
        <v>901</v>
      </c>
      <c r="C85" s="3" t="s">
        <v>2295</v>
      </c>
      <c r="D85" s="122" t="s">
        <v>1261</v>
      </c>
      <c r="E85" s="105" t="s">
        <v>1261</v>
      </c>
      <c r="F85" s="3" t="s">
        <v>3061</v>
      </c>
      <c r="G85" s="122" t="s">
        <v>1262</v>
      </c>
      <c r="H85" s="105" t="s">
        <v>1262</v>
      </c>
      <c r="I85" s="122">
        <v>3</v>
      </c>
      <c r="J85" s="105">
        <v>3</v>
      </c>
      <c r="K85" s="3"/>
      <c r="L85" s="3">
        <v>20</v>
      </c>
      <c r="M85" s="3"/>
      <c r="N85" s="3"/>
      <c r="O85" s="3"/>
      <c r="P85" s="3"/>
      <c r="Q85" s="122"/>
      <c r="R85" s="105"/>
      <c r="S85" s="122" t="s">
        <v>4420</v>
      </c>
      <c r="T85" s="105" t="s">
        <v>4420</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3212</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DA61" activePane="bottomRight" state="frozen"/>
      <selection pane="topRight" activeCell="F1" sqref="F1"/>
      <selection pane="bottomLeft" activeCell="A4" sqref="A4"/>
      <selection pane="bottomRight" activeCell="D65" sqref="D65"/>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3490</v>
      </c>
      <c r="C1" s="123" t="s">
        <v>3669</v>
      </c>
      <c r="N1" s="66" t="s">
        <v>1892</v>
      </c>
      <c r="O1" s="66" t="s">
        <v>1891</v>
      </c>
      <c r="P1" s="66" t="s">
        <v>1893</v>
      </c>
      <c r="V1" s="146" t="s">
        <v>3670</v>
      </c>
      <c r="W1" s="147"/>
      <c r="X1" s="147"/>
      <c r="Y1" s="147"/>
      <c r="Z1" s="147"/>
      <c r="AA1" s="147"/>
      <c r="AB1" s="147"/>
      <c r="CJ1" s="66" t="s">
        <v>3906</v>
      </c>
      <c r="DL1" s="175"/>
      <c r="DM1" s="175"/>
      <c r="DN1" s="175"/>
      <c r="DO1" s="175"/>
      <c r="DP1" s="175"/>
      <c r="DQ1" s="175"/>
      <c r="DR1" s="175"/>
      <c r="DS1" s="175"/>
      <c r="DT1" s="175"/>
    </row>
    <row r="2" spans="1:124" x14ac:dyDescent="0.15">
      <c r="B2" s="130" t="s">
        <v>3461</v>
      </c>
      <c r="C2" s="130" t="s">
        <v>2152</v>
      </c>
      <c r="D2" s="130"/>
      <c r="E2" s="130" t="s">
        <v>1830</v>
      </c>
      <c r="F2" s="130" t="s">
        <v>2163</v>
      </c>
      <c r="G2" s="130"/>
      <c r="H2" s="130" t="s">
        <v>400</v>
      </c>
      <c r="I2" s="130"/>
      <c r="J2" s="130" t="s">
        <v>1894</v>
      </c>
      <c r="K2" s="130"/>
      <c r="L2" s="130" t="s">
        <v>1895</v>
      </c>
      <c r="M2" s="130" t="s">
        <v>1896</v>
      </c>
      <c r="N2" s="130" t="s">
        <v>1897</v>
      </c>
      <c r="O2" s="130" t="s">
        <v>3031</v>
      </c>
      <c r="P2" s="130" t="s">
        <v>1898</v>
      </c>
      <c r="Q2" s="130" t="s">
        <v>1899</v>
      </c>
      <c r="R2" s="130" t="s">
        <v>2275</v>
      </c>
      <c r="U2" s="97" t="s">
        <v>3526</v>
      </c>
      <c r="V2" s="121" t="s">
        <v>3527</v>
      </c>
      <c r="W2" s="97"/>
      <c r="X2" s="97"/>
      <c r="Y2" s="97"/>
      <c r="Z2" s="97"/>
      <c r="AA2" s="97"/>
      <c r="AB2" s="97"/>
      <c r="AC2" s="97"/>
      <c r="AD2" s="97"/>
      <c r="AE2" s="97"/>
      <c r="AF2" s="97"/>
      <c r="AG2" s="97"/>
      <c r="AH2" s="97"/>
      <c r="AI2" s="97"/>
      <c r="AJ2" s="97"/>
      <c r="AK2" s="97"/>
      <c r="AL2" s="109" t="s">
        <v>3485</v>
      </c>
      <c r="AM2" s="110"/>
      <c r="AN2" s="110"/>
      <c r="AO2" s="110"/>
      <c r="AP2" s="110"/>
      <c r="AQ2" s="110"/>
      <c r="AR2" s="110"/>
      <c r="AS2" s="110"/>
      <c r="AT2" s="110"/>
      <c r="AU2" s="110"/>
      <c r="AV2" s="110"/>
      <c r="AW2" s="110"/>
      <c r="AX2" s="110"/>
      <c r="AY2" s="110"/>
      <c r="AZ2" s="110"/>
      <c r="BA2" s="140"/>
      <c r="BC2" s="121" t="s">
        <v>3899</v>
      </c>
      <c r="BD2" s="97"/>
      <c r="BE2" s="97"/>
      <c r="BF2" s="97"/>
      <c r="BG2" s="97"/>
      <c r="BH2" s="97"/>
      <c r="BI2" s="97"/>
      <c r="BJ2" s="97"/>
      <c r="BK2" s="97"/>
      <c r="BL2" s="97"/>
      <c r="BM2" s="97"/>
      <c r="BN2" s="97"/>
      <c r="BO2" s="97"/>
      <c r="BP2" s="97"/>
      <c r="BQ2" s="97"/>
      <c r="BR2" s="97"/>
      <c r="BS2" s="114" t="s">
        <v>3486</v>
      </c>
      <c r="BT2" s="115"/>
      <c r="BU2" s="115"/>
      <c r="BV2" s="115"/>
      <c r="BW2" s="115"/>
      <c r="BX2" s="115"/>
      <c r="BY2" s="115"/>
      <c r="BZ2" s="115"/>
      <c r="CA2" s="115"/>
      <c r="CB2" s="115"/>
      <c r="CC2" s="115"/>
      <c r="CD2" s="115"/>
      <c r="CE2" s="115"/>
      <c r="CF2" s="115"/>
      <c r="CG2" s="115"/>
      <c r="CH2" s="116" t="s">
        <v>2472</v>
      </c>
      <c r="CJ2" s="150" t="s">
        <v>3910</v>
      </c>
      <c r="CK2" s="151"/>
      <c r="CL2" s="151"/>
      <c r="CM2" s="151"/>
      <c r="CN2" s="151"/>
      <c r="CO2" s="151"/>
      <c r="CP2" s="151"/>
      <c r="CQ2" s="152"/>
      <c r="CR2" s="153" t="s">
        <v>3904</v>
      </c>
      <c r="CS2" s="154"/>
      <c r="CT2" s="154"/>
      <c r="CU2" s="154"/>
      <c r="CV2" s="154"/>
      <c r="CW2" s="154"/>
      <c r="CX2" s="154"/>
      <c r="CY2" s="155"/>
      <c r="CZ2" s="156" t="s">
        <v>3905</v>
      </c>
      <c r="DA2" s="157"/>
      <c r="DB2" s="157"/>
      <c r="DC2" s="157"/>
      <c r="DD2" s="157"/>
      <c r="DE2" s="157"/>
      <c r="DF2" s="157"/>
      <c r="DG2" s="158"/>
      <c r="DL2" s="176"/>
      <c r="DM2" s="176"/>
      <c r="DN2" s="176" t="s">
        <v>3460</v>
      </c>
      <c r="DO2" s="175"/>
      <c r="DP2" s="175"/>
      <c r="DQ2" s="175"/>
      <c r="DR2" s="175"/>
      <c r="DS2" s="175"/>
      <c r="DT2" s="175"/>
    </row>
    <row r="3" spans="1:124" s="75" customFormat="1" ht="36" x14ac:dyDescent="0.15">
      <c r="B3" s="129" t="s">
        <v>3517</v>
      </c>
      <c r="C3" s="129" t="s">
        <v>3665</v>
      </c>
      <c r="D3" s="129" t="s">
        <v>3480</v>
      </c>
      <c r="E3" s="97" t="s">
        <v>3518</v>
      </c>
      <c r="F3" s="129" t="s">
        <v>3481</v>
      </c>
      <c r="G3" s="129" t="s">
        <v>3482</v>
      </c>
      <c r="H3" s="129" t="s">
        <v>3478</v>
      </c>
      <c r="I3" s="129" t="s">
        <v>3483</v>
      </c>
      <c r="J3" s="129" t="s">
        <v>3484</v>
      </c>
      <c r="K3" s="129" t="s">
        <v>3479</v>
      </c>
      <c r="L3" s="129" t="s">
        <v>3519</v>
      </c>
      <c r="M3" s="129" t="s">
        <v>3520</v>
      </c>
      <c r="N3" s="129" t="s">
        <v>3525</v>
      </c>
      <c r="O3" s="129" t="s">
        <v>3521</v>
      </c>
      <c r="P3" s="129" t="s">
        <v>3522</v>
      </c>
      <c r="Q3" s="129" t="s">
        <v>3523</v>
      </c>
      <c r="R3" s="129" t="s">
        <v>3524</v>
      </c>
      <c r="T3" s="66"/>
      <c r="U3" s="97" t="s">
        <v>3487</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3901</v>
      </c>
      <c r="CK3" s="98" t="s">
        <v>3900</v>
      </c>
      <c r="CL3" s="98" t="s">
        <v>3902</v>
      </c>
      <c r="CM3" s="98" t="s">
        <v>3900</v>
      </c>
      <c r="CN3" s="98" t="s">
        <v>3903</v>
      </c>
      <c r="CO3" s="98" t="s">
        <v>3900</v>
      </c>
      <c r="CP3" s="98" t="s">
        <v>3908</v>
      </c>
      <c r="CQ3" s="98" t="s">
        <v>3907</v>
      </c>
      <c r="CR3" s="98" t="s">
        <v>3901</v>
      </c>
      <c r="CS3" s="98" t="s">
        <v>3900</v>
      </c>
      <c r="CT3" s="98" t="s">
        <v>3902</v>
      </c>
      <c r="CU3" s="98" t="s">
        <v>3900</v>
      </c>
      <c r="CV3" s="98" t="s">
        <v>3903</v>
      </c>
      <c r="CW3" s="98" t="s">
        <v>3900</v>
      </c>
      <c r="CX3" s="98" t="s">
        <v>3909</v>
      </c>
      <c r="CY3" s="98" t="s">
        <v>3907</v>
      </c>
      <c r="CZ3" s="98" t="s">
        <v>3901</v>
      </c>
      <c r="DA3" s="98" t="s">
        <v>3900</v>
      </c>
      <c r="DB3" s="98" t="s">
        <v>3902</v>
      </c>
      <c r="DC3" s="98" t="s">
        <v>3900</v>
      </c>
      <c r="DD3" s="98" t="s">
        <v>3903</v>
      </c>
      <c r="DE3" s="98" t="s">
        <v>3900</v>
      </c>
      <c r="DF3" s="98" t="s">
        <v>3909</v>
      </c>
      <c r="DG3" s="98" t="s">
        <v>3907</v>
      </c>
      <c r="DL3" s="68"/>
      <c r="DM3" s="68"/>
      <c r="DN3" s="68" t="s">
        <v>2509</v>
      </c>
      <c r="DO3" s="69"/>
      <c r="DP3" s="70"/>
      <c r="DQ3" s="71" t="s">
        <v>1957</v>
      </c>
      <c r="DR3" s="72"/>
      <c r="DS3" s="73"/>
      <c r="DT3" s="74" t="s">
        <v>2472</v>
      </c>
    </row>
    <row r="4" spans="1:124" s="75" customFormat="1" ht="46.5" customHeight="1" x14ac:dyDescent="0.15">
      <c r="A4" s="66"/>
      <c r="B4" s="2" t="s">
        <v>4369</v>
      </c>
      <c r="C4" s="106" t="s">
        <v>3100</v>
      </c>
      <c r="D4" s="118" t="s">
        <v>3100</v>
      </c>
      <c r="E4" s="98" t="s">
        <v>1909</v>
      </c>
      <c r="F4" s="106"/>
      <c r="G4" s="118"/>
      <c r="H4" s="106" t="s">
        <v>3101</v>
      </c>
      <c r="I4" s="118" t="s">
        <v>3101</v>
      </c>
      <c r="J4" s="106" t="str">
        <f>IF(K4="","",K4)</f>
        <v>sel010</v>
      </c>
      <c r="K4" s="118" t="str">
        <f>"sel"&amp;MID($B4,2,5)</f>
        <v>sel010</v>
      </c>
      <c r="L4" s="99"/>
      <c r="M4" s="99"/>
      <c r="N4" s="99"/>
      <c r="O4" s="98" t="s">
        <v>1892</v>
      </c>
      <c r="P4" s="99"/>
      <c r="Q4" s="99"/>
      <c r="R4" s="98">
        <v>-1</v>
      </c>
      <c r="S4" s="66"/>
      <c r="T4" s="66"/>
      <c r="U4" s="101" t="str">
        <f>J4</f>
        <v>sel010</v>
      </c>
      <c r="V4" s="106" t="s">
        <v>2274</v>
      </c>
      <c r="W4" s="106" t="s">
        <v>3102</v>
      </c>
      <c r="X4" s="106" t="s">
        <v>3103</v>
      </c>
      <c r="Y4" s="106" t="s">
        <v>3105</v>
      </c>
      <c r="Z4" s="106" t="s">
        <v>3104</v>
      </c>
      <c r="AA4" s="106"/>
      <c r="AB4" s="106"/>
      <c r="AC4" s="106"/>
      <c r="AD4" s="106"/>
      <c r="AE4" s="106"/>
      <c r="AF4" s="106"/>
      <c r="AG4" s="106"/>
      <c r="AH4" s="106"/>
      <c r="AI4" s="106"/>
      <c r="AJ4" s="106"/>
      <c r="AK4" s="106"/>
      <c r="AL4" s="118" t="s">
        <v>2274</v>
      </c>
      <c r="AM4" s="118" t="s">
        <v>3102</v>
      </c>
      <c r="AN4" s="118" t="s">
        <v>3103</v>
      </c>
      <c r="AO4" s="148" t="s">
        <v>3105</v>
      </c>
      <c r="AP4" s="148" t="s">
        <v>3104</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2899</v>
      </c>
      <c r="D6" s="118" t="s">
        <v>2899</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3062</v>
      </c>
      <c r="X6" s="106" t="s">
        <v>3063</v>
      </c>
      <c r="Y6" s="106"/>
      <c r="Z6" s="106"/>
      <c r="AA6" s="106"/>
      <c r="AB6" s="106"/>
      <c r="AC6" s="106"/>
      <c r="AD6" s="106"/>
      <c r="AE6" s="106"/>
      <c r="AF6" s="106"/>
      <c r="AG6" s="106"/>
      <c r="AH6" s="106"/>
      <c r="AI6" s="106"/>
      <c r="AJ6" s="106"/>
      <c r="AK6" s="106"/>
      <c r="AL6" s="118" t="s">
        <v>2274</v>
      </c>
      <c r="AM6" s="148" t="s">
        <v>3062</v>
      </c>
      <c r="AN6" s="148" t="s">
        <v>3063</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2855</v>
      </c>
      <c r="AD7" s="106" t="s">
        <v>2856</v>
      </c>
      <c r="AE7" s="106"/>
      <c r="AF7" s="106"/>
      <c r="AG7" s="106"/>
      <c r="AH7" s="106"/>
      <c r="AI7" s="106"/>
      <c r="AJ7" s="106"/>
      <c r="AK7" s="106"/>
      <c r="AL7" s="118" t="s">
        <v>2274</v>
      </c>
      <c r="AM7" s="118" t="s">
        <v>1978</v>
      </c>
      <c r="AN7" s="148" t="s">
        <v>1979</v>
      </c>
      <c r="AO7" s="148" t="s">
        <v>1980</v>
      </c>
      <c r="AP7" s="148" t="s">
        <v>1981</v>
      </c>
      <c r="AQ7" s="148" t="s">
        <v>1982</v>
      </c>
      <c r="AR7" s="148" t="s">
        <v>1983</v>
      </c>
      <c r="AS7" s="148" t="s">
        <v>2855</v>
      </c>
      <c r="AT7" s="118" t="s">
        <v>2856</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2518</v>
      </c>
      <c r="D8" s="118" t="s">
        <v>2518</v>
      </c>
      <c r="E8" s="98" t="s">
        <v>1909</v>
      </c>
      <c r="F8" s="106"/>
      <c r="G8" s="118"/>
      <c r="H8" s="106" t="s">
        <v>2519</v>
      </c>
      <c r="I8" s="118" t="s">
        <v>2519</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2520</v>
      </c>
      <c r="Y8" s="106"/>
      <c r="Z8" s="106"/>
      <c r="AA8" s="106"/>
      <c r="AB8" s="106"/>
      <c r="AC8" s="106"/>
      <c r="AD8" s="106"/>
      <c r="AE8" s="106"/>
      <c r="AF8" s="106"/>
      <c r="AG8" s="106"/>
      <c r="AH8" s="106"/>
      <c r="AI8" s="106"/>
      <c r="AJ8" s="106"/>
      <c r="AK8" s="106"/>
      <c r="AL8" s="118" t="s">
        <v>2274</v>
      </c>
      <c r="AM8" s="148" t="s">
        <v>1100</v>
      </c>
      <c r="AN8" s="148" t="s">
        <v>2520</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4421</v>
      </c>
      <c r="D9" s="118" t="s">
        <v>2476</v>
      </c>
      <c r="E9" s="98" t="s">
        <v>1909</v>
      </c>
      <c r="F9" s="106"/>
      <c r="G9" s="118"/>
      <c r="H9" s="106" t="s">
        <v>2831</v>
      </c>
      <c r="I9" s="118" t="s">
        <v>2831</v>
      </c>
      <c r="J9" s="106" t="str">
        <f t="shared" si="0"/>
        <v>sel005</v>
      </c>
      <c r="K9" s="118" t="str">
        <f t="shared" si="1"/>
        <v>sel005</v>
      </c>
      <c r="L9" s="99"/>
      <c r="M9" s="99"/>
      <c r="N9" s="99"/>
      <c r="O9" s="98" t="s">
        <v>1892</v>
      </c>
      <c r="P9" s="99"/>
      <c r="Q9" s="99"/>
      <c r="R9" s="98">
        <v>-1</v>
      </c>
      <c r="S9" s="66"/>
      <c r="T9" s="66"/>
      <c r="U9" s="101" t="str">
        <f t="shared" si="2"/>
        <v>sel005</v>
      </c>
      <c r="V9" s="106" t="s">
        <v>2274</v>
      </c>
      <c r="W9" s="106" t="s">
        <v>2437</v>
      </c>
      <c r="X9" s="106" t="s">
        <v>2438</v>
      </c>
      <c r="Y9" s="106" t="s">
        <v>2439</v>
      </c>
      <c r="Z9" s="106"/>
      <c r="AA9" s="106"/>
      <c r="AB9" s="106"/>
      <c r="AC9" s="106"/>
      <c r="AD9" s="106"/>
      <c r="AE9" s="106"/>
      <c r="AF9" s="106"/>
      <c r="AG9" s="106"/>
      <c r="AH9" s="106"/>
      <c r="AI9" s="106"/>
      <c r="AJ9" s="106"/>
      <c r="AK9" s="106"/>
      <c r="AL9" s="118" t="s">
        <v>2274</v>
      </c>
      <c r="AM9" s="148" t="s">
        <v>2437</v>
      </c>
      <c r="AN9" s="148" t="s">
        <v>2438</v>
      </c>
      <c r="AO9" s="148" t="s">
        <v>2439</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2473</v>
      </c>
      <c r="I10" s="118" t="s">
        <v>2473</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2427</v>
      </c>
      <c r="X10" s="106" t="s">
        <v>2428</v>
      </c>
      <c r="Y10" s="106"/>
      <c r="Z10" s="106"/>
      <c r="AA10" s="106"/>
      <c r="AB10" s="106"/>
      <c r="AC10" s="106"/>
      <c r="AD10" s="106"/>
      <c r="AE10" s="106"/>
      <c r="AF10" s="106"/>
      <c r="AG10" s="106"/>
      <c r="AH10" s="106"/>
      <c r="AI10" s="106"/>
      <c r="AJ10" s="106"/>
      <c r="AK10" s="106"/>
      <c r="AL10" s="118" t="s">
        <v>2274</v>
      </c>
      <c r="AM10" s="148" t="s">
        <v>2427</v>
      </c>
      <c r="AN10" s="148" t="s">
        <v>2428</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2474</v>
      </c>
      <c r="D11" s="118" t="s">
        <v>2474</v>
      </c>
      <c r="E11" s="98" t="s">
        <v>1909</v>
      </c>
      <c r="F11" s="106"/>
      <c r="G11" s="118"/>
      <c r="H11" s="106" t="s">
        <v>2475</v>
      </c>
      <c r="I11" s="118" t="s">
        <v>2475</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2510</v>
      </c>
      <c r="X11" s="106" t="s">
        <v>1228</v>
      </c>
      <c r="Y11" s="106" t="s">
        <v>2511</v>
      </c>
      <c r="Z11" s="106" t="s">
        <v>2512</v>
      </c>
      <c r="AA11" s="106"/>
      <c r="AB11" s="106"/>
      <c r="AC11" s="106"/>
      <c r="AD11" s="106"/>
      <c r="AE11" s="106"/>
      <c r="AF11" s="106"/>
      <c r="AG11" s="106"/>
      <c r="AH11" s="106"/>
      <c r="AI11" s="106"/>
      <c r="AJ11" s="106"/>
      <c r="AK11" s="106"/>
      <c r="AL11" s="118" t="s">
        <v>2274</v>
      </c>
      <c r="AM11" s="148" t="s">
        <v>2510</v>
      </c>
      <c r="AN11" s="148" t="s">
        <v>1228</v>
      </c>
      <c r="AO11" s="148" t="s">
        <v>2511</v>
      </c>
      <c r="AP11" s="148" t="s">
        <v>2512</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2832</v>
      </c>
      <c r="C12" s="106" t="s">
        <v>2395</v>
      </c>
      <c r="D12" s="118" t="s">
        <v>2395</v>
      </c>
      <c r="E12" s="98" t="s">
        <v>1909</v>
      </c>
      <c r="F12" s="106" t="s">
        <v>2396</v>
      </c>
      <c r="G12" s="118" t="s">
        <v>2396</v>
      </c>
      <c r="H12" s="106" t="s">
        <v>4427</v>
      </c>
      <c r="I12" s="118" t="s">
        <v>4427</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2440</v>
      </c>
      <c r="X12" s="106" t="s">
        <v>2441</v>
      </c>
      <c r="Y12" s="106" t="s">
        <v>2442</v>
      </c>
      <c r="Z12" s="106" t="s">
        <v>2443</v>
      </c>
      <c r="AA12" s="106" t="s">
        <v>2444</v>
      </c>
      <c r="AB12" s="106" t="s">
        <v>2445</v>
      </c>
      <c r="AC12" s="106" t="s">
        <v>2446</v>
      </c>
      <c r="AD12" s="106" t="s">
        <v>2447</v>
      </c>
      <c r="AE12" s="106"/>
      <c r="AF12" s="106"/>
      <c r="AG12" s="106"/>
      <c r="AH12" s="106"/>
      <c r="AI12" s="106"/>
      <c r="AJ12" s="106"/>
      <c r="AK12" s="106"/>
      <c r="AL12" s="118" t="s">
        <v>2274</v>
      </c>
      <c r="AM12" s="148" t="s">
        <v>2440</v>
      </c>
      <c r="AN12" s="148" t="s">
        <v>2441</v>
      </c>
      <c r="AO12" s="148" t="s">
        <v>2442</v>
      </c>
      <c r="AP12" s="148" t="s">
        <v>2443</v>
      </c>
      <c r="AQ12" s="148" t="s">
        <v>2444</v>
      </c>
      <c r="AR12" s="148" t="s">
        <v>2445</v>
      </c>
      <c r="AS12" s="118" t="s">
        <v>2446</v>
      </c>
      <c r="AT12" s="118" t="s">
        <v>2447</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4428</v>
      </c>
      <c r="I13" s="118" t="s">
        <v>4428</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2448</v>
      </c>
      <c r="X13" s="106" t="s">
        <v>2449</v>
      </c>
      <c r="Y13" s="106" t="s">
        <v>2450</v>
      </c>
      <c r="Z13" s="106" t="s">
        <v>2451</v>
      </c>
      <c r="AA13" s="106" t="s">
        <v>2452</v>
      </c>
      <c r="AB13" s="106"/>
      <c r="AC13" s="106"/>
      <c r="AD13" s="106"/>
      <c r="AE13" s="106"/>
      <c r="AF13" s="106"/>
      <c r="AG13" s="106"/>
      <c r="AH13" s="106"/>
      <c r="AI13" s="106"/>
      <c r="AJ13" s="106"/>
      <c r="AK13" s="106"/>
      <c r="AL13" s="118" t="s">
        <v>2274</v>
      </c>
      <c r="AM13" s="148" t="s">
        <v>2448</v>
      </c>
      <c r="AN13" s="148" t="s">
        <v>2449</v>
      </c>
      <c r="AO13" s="148" t="s">
        <v>2450</v>
      </c>
      <c r="AP13" s="148" t="s">
        <v>2451</v>
      </c>
      <c r="AQ13" s="148" t="s">
        <v>2452</v>
      </c>
      <c r="AR13" s="118"/>
      <c r="AS13" s="118"/>
      <c r="AT13" s="118"/>
      <c r="AU13" s="118"/>
      <c r="AV13" s="118"/>
      <c r="AW13" s="118"/>
      <c r="AX13" s="118"/>
      <c r="AY13" s="118"/>
      <c r="AZ13" s="118"/>
      <c r="BA13" s="118"/>
      <c r="BB13" s="66"/>
      <c r="BC13" s="106">
        <v>-1</v>
      </c>
      <c r="BD13" s="106">
        <v>3</v>
      </c>
      <c r="BE13" s="106">
        <v>7</v>
      </c>
      <c r="BF13" s="106">
        <v>13</v>
      </c>
      <c r="BG13" s="106">
        <v>30</v>
      </c>
      <c r="BH13" s="106"/>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v>
      </c>
    </row>
    <row r="14" spans="1:124" s="75" customFormat="1" ht="43.5" customHeight="1" x14ac:dyDescent="0.15">
      <c r="A14" s="66"/>
      <c r="B14" s="98" t="s">
        <v>2891</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2892</v>
      </c>
      <c r="C15" s="106" t="s">
        <v>2517</v>
      </c>
      <c r="D15" s="118" t="s">
        <v>2517</v>
      </c>
      <c r="E15" s="98" t="s">
        <v>1909</v>
      </c>
      <c r="F15" s="107"/>
      <c r="G15" s="119"/>
      <c r="H15" s="106" t="s">
        <v>2627</v>
      </c>
      <c r="I15" s="118" t="s">
        <v>2627</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2893</v>
      </c>
      <c r="C16" s="106" t="s">
        <v>4422</v>
      </c>
      <c r="D16" s="118" t="s">
        <v>4423</v>
      </c>
      <c r="E16" s="98" t="s">
        <v>1909</v>
      </c>
      <c r="F16" s="107"/>
      <c r="G16" s="119"/>
      <c r="H16" s="106" t="s">
        <v>2894</v>
      </c>
      <c r="I16" s="118" t="s">
        <v>2894</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2895</v>
      </c>
      <c r="X16" s="106" t="s">
        <v>2896</v>
      </c>
      <c r="Y16" s="106" t="s">
        <v>2897</v>
      </c>
      <c r="Z16" s="106" t="s">
        <v>2898</v>
      </c>
      <c r="AA16" s="106"/>
      <c r="AB16" s="106"/>
      <c r="AC16" s="106"/>
      <c r="AD16" s="106"/>
      <c r="AE16" s="106"/>
      <c r="AF16" s="106"/>
      <c r="AG16" s="106"/>
      <c r="AH16" s="106"/>
      <c r="AI16" s="106"/>
      <c r="AJ16" s="106"/>
      <c r="AK16" s="106"/>
      <c r="AL16" s="118" t="s">
        <v>2274</v>
      </c>
      <c r="AM16" s="148" t="s">
        <v>2895</v>
      </c>
      <c r="AN16" s="148" t="s">
        <v>2896</v>
      </c>
      <c r="AO16" s="148" t="s">
        <v>2897</v>
      </c>
      <c r="AP16" s="148" t="s">
        <v>2898</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2398</v>
      </c>
      <c r="C17" s="106" t="s">
        <v>2399</v>
      </c>
      <c r="D17" s="118" t="s">
        <v>2399</v>
      </c>
      <c r="E17" s="98" t="s">
        <v>1909</v>
      </c>
      <c r="F17" s="106"/>
      <c r="G17" s="118"/>
      <c r="H17" s="106" t="s">
        <v>2399</v>
      </c>
      <c r="I17" s="118" t="s">
        <v>2399</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2453</v>
      </c>
      <c r="X17" s="106" t="s">
        <v>2454</v>
      </c>
      <c r="Y17" s="106" t="s">
        <v>2455</v>
      </c>
      <c r="Z17" s="106" t="s">
        <v>2456</v>
      </c>
      <c r="AA17" s="106" t="s">
        <v>2457</v>
      </c>
      <c r="AB17" s="106" t="s">
        <v>293</v>
      </c>
      <c r="AC17" s="106"/>
      <c r="AD17" s="106"/>
      <c r="AE17" s="106"/>
      <c r="AF17" s="106"/>
      <c r="AG17" s="106"/>
      <c r="AH17" s="106"/>
      <c r="AI17" s="106"/>
      <c r="AJ17" s="106"/>
      <c r="AK17" s="106"/>
      <c r="AL17" s="118" t="s">
        <v>2274</v>
      </c>
      <c r="AM17" s="118" t="s">
        <v>2453</v>
      </c>
      <c r="AN17" s="148" t="s">
        <v>2454</v>
      </c>
      <c r="AO17" s="148" t="s">
        <v>2455</v>
      </c>
      <c r="AP17" s="148" t="s">
        <v>2456</v>
      </c>
      <c r="AQ17" s="148" t="s">
        <v>2457</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2833</v>
      </c>
      <c r="C18" s="106" t="s">
        <v>2582</v>
      </c>
      <c r="D18" s="118" t="s">
        <v>2582</v>
      </c>
      <c r="E18" s="98" t="s">
        <v>1909</v>
      </c>
      <c r="F18" s="106"/>
      <c r="G18" s="118"/>
      <c r="H18" s="106" t="s">
        <v>2583</v>
      </c>
      <c r="I18" s="118" t="s">
        <v>2583</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2584</v>
      </c>
      <c r="X18" s="106" t="s">
        <v>2585</v>
      </c>
      <c r="Y18" s="106" t="s">
        <v>2586</v>
      </c>
      <c r="Z18" s="106" t="s">
        <v>2587</v>
      </c>
      <c r="AA18" s="106" t="s">
        <v>2588</v>
      </c>
      <c r="AB18" s="106" t="s">
        <v>2589</v>
      </c>
      <c r="AC18" s="106" t="s">
        <v>293</v>
      </c>
      <c r="AD18" s="106"/>
      <c r="AE18" s="106"/>
      <c r="AF18" s="106"/>
      <c r="AG18" s="106"/>
      <c r="AH18" s="106"/>
      <c r="AI18" s="106"/>
      <c r="AJ18" s="106"/>
      <c r="AK18" s="106"/>
      <c r="AL18" s="118" t="s">
        <v>2274</v>
      </c>
      <c r="AM18" s="118" t="s">
        <v>2584</v>
      </c>
      <c r="AN18" s="118" t="s">
        <v>2585</v>
      </c>
      <c r="AO18" s="148" t="s">
        <v>2586</v>
      </c>
      <c r="AP18" s="148" t="s">
        <v>2587</v>
      </c>
      <c r="AQ18" s="148" t="s">
        <v>2588</v>
      </c>
      <c r="AR18" s="148" t="s">
        <v>2589</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2834</v>
      </c>
      <c r="C19" s="106" t="s">
        <v>2480</v>
      </c>
      <c r="D19" s="118" t="s">
        <v>2480</v>
      </c>
      <c r="E19" s="98" t="s">
        <v>1909</v>
      </c>
      <c r="F19" s="106"/>
      <c r="G19" s="118"/>
      <c r="H19" s="106" t="s">
        <v>2481</v>
      </c>
      <c r="I19" s="118" t="s">
        <v>2481</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2485</v>
      </c>
      <c r="X19" s="106" t="s">
        <v>2486</v>
      </c>
      <c r="Y19" s="106" t="s">
        <v>2322</v>
      </c>
      <c r="Z19" s="106"/>
      <c r="AA19" s="106"/>
      <c r="AB19" s="106"/>
      <c r="AC19" s="106"/>
      <c r="AD19" s="106"/>
      <c r="AE19" s="106"/>
      <c r="AF19" s="106"/>
      <c r="AG19" s="106"/>
      <c r="AH19" s="106"/>
      <c r="AI19" s="106"/>
      <c r="AJ19" s="106"/>
      <c r="AK19" s="106"/>
      <c r="AL19" s="118" t="s">
        <v>2274</v>
      </c>
      <c r="AM19" s="118" t="s">
        <v>2485</v>
      </c>
      <c r="AN19" s="148" t="s">
        <v>2486</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2835</v>
      </c>
      <c r="C20" s="106" t="s">
        <v>2482</v>
      </c>
      <c r="D20" s="118" t="s">
        <v>2482</v>
      </c>
      <c r="E20" s="98" t="s">
        <v>1909</v>
      </c>
      <c r="F20" s="106"/>
      <c r="G20" s="118"/>
      <c r="H20" s="106" t="s">
        <v>2483</v>
      </c>
      <c r="I20" s="118" t="s">
        <v>2483</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2485</v>
      </c>
      <c r="X20" s="106" t="s">
        <v>2486</v>
      </c>
      <c r="Y20" s="106" t="s">
        <v>2322</v>
      </c>
      <c r="Z20" s="106"/>
      <c r="AA20" s="106"/>
      <c r="AB20" s="106"/>
      <c r="AC20" s="106"/>
      <c r="AD20" s="106"/>
      <c r="AE20" s="106"/>
      <c r="AF20" s="106"/>
      <c r="AG20" s="106"/>
      <c r="AH20" s="106"/>
      <c r="AI20" s="106"/>
      <c r="AJ20" s="106"/>
      <c r="AK20" s="106"/>
      <c r="AL20" s="118" t="s">
        <v>2274</v>
      </c>
      <c r="AM20" s="118" t="s">
        <v>2485</v>
      </c>
      <c r="AN20" s="118" t="s">
        <v>2486</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2484</v>
      </c>
      <c r="C21" s="106" t="s">
        <v>4424</v>
      </c>
      <c r="D21" s="118" t="s">
        <v>4425</v>
      </c>
      <c r="E21" s="98" t="s">
        <v>3086</v>
      </c>
      <c r="F21" s="106"/>
      <c r="G21" s="118"/>
      <c r="H21" s="106" t="s">
        <v>2867</v>
      </c>
      <c r="I21" s="118" t="s">
        <v>2867</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2576</v>
      </c>
      <c r="Y21" s="106"/>
      <c r="Z21" s="106"/>
      <c r="AA21" s="106"/>
      <c r="AB21" s="106"/>
      <c r="AC21" s="106"/>
      <c r="AD21" s="106"/>
      <c r="AE21" s="106"/>
      <c r="AF21" s="106"/>
      <c r="AG21" s="106"/>
      <c r="AH21" s="106"/>
      <c r="AI21" s="106"/>
      <c r="AJ21" s="106"/>
      <c r="AK21" s="106"/>
      <c r="AL21" s="118" t="s">
        <v>2274</v>
      </c>
      <c r="AM21" s="148" t="s">
        <v>1984</v>
      </c>
      <c r="AN21" s="148" t="s">
        <v>2576</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3032</v>
      </c>
      <c r="C22" s="106" t="s">
        <v>4426</v>
      </c>
      <c r="D22" s="118" t="s">
        <v>2868</v>
      </c>
      <c r="E22" s="98" t="s">
        <v>3086</v>
      </c>
      <c r="F22" s="106" t="s">
        <v>1918</v>
      </c>
      <c r="G22" s="118" t="s">
        <v>1918</v>
      </c>
      <c r="H22" s="106" t="s">
        <v>3126</v>
      </c>
      <c r="I22" s="118" t="s">
        <v>3126</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2478</v>
      </c>
      <c r="AB22" s="106" t="s">
        <v>2479</v>
      </c>
      <c r="AC22" s="106"/>
      <c r="AD22" s="106"/>
      <c r="AE22" s="106"/>
      <c r="AF22" s="106"/>
      <c r="AG22" s="106"/>
      <c r="AH22" s="106"/>
      <c r="AI22" s="106"/>
      <c r="AJ22" s="106"/>
      <c r="AK22" s="106"/>
      <c r="AL22" s="118" t="s">
        <v>2274</v>
      </c>
      <c r="AM22" s="148" t="s">
        <v>1984</v>
      </c>
      <c r="AN22" s="148" t="s">
        <v>1985</v>
      </c>
      <c r="AO22" s="148" t="s">
        <v>1986</v>
      </c>
      <c r="AP22" s="118" t="s">
        <v>1987</v>
      </c>
      <c r="AQ22" s="118" t="s">
        <v>2478</v>
      </c>
      <c r="AR22" s="118" t="s">
        <v>2479</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3033</v>
      </c>
      <c r="C23" s="106" t="s">
        <v>2477</v>
      </c>
      <c r="D23" s="118" t="s">
        <v>2477</v>
      </c>
      <c r="E23" s="98" t="s">
        <v>3086</v>
      </c>
      <c r="F23" s="106"/>
      <c r="G23" s="118"/>
      <c r="H23" s="106" t="s">
        <v>3127</v>
      </c>
      <c r="I23" s="118" t="s">
        <v>3127</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4537</v>
      </c>
      <c r="X23" s="106" t="s">
        <v>2516</v>
      </c>
      <c r="Y23" s="106" t="s">
        <v>3437</v>
      </c>
      <c r="Z23" s="106" t="s">
        <v>3438</v>
      </c>
      <c r="AA23" s="106" t="s">
        <v>4445</v>
      </c>
      <c r="AB23" s="106" t="s">
        <v>4446</v>
      </c>
      <c r="AC23" s="106" t="s">
        <v>4447</v>
      </c>
      <c r="AD23" s="106" t="s">
        <v>4448</v>
      </c>
      <c r="AE23" s="106" t="s">
        <v>4538</v>
      </c>
      <c r="AF23" s="106" t="s">
        <v>4539</v>
      </c>
      <c r="AG23" s="106" t="s">
        <v>4540</v>
      </c>
      <c r="AH23" s="106" t="s">
        <v>2836</v>
      </c>
      <c r="AI23" s="106"/>
      <c r="AJ23" s="106"/>
      <c r="AK23" s="106"/>
      <c r="AL23" s="118" t="s">
        <v>2274</v>
      </c>
      <c r="AM23" s="148" t="s">
        <v>2513</v>
      </c>
      <c r="AN23" s="148" t="s">
        <v>2514</v>
      </c>
      <c r="AO23" s="148" t="s">
        <v>2515</v>
      </c>
      <c r="AP23" s="118" t="s">
        <v>2516</v>
      </c>
      <c r="AQ23" s="118" t="s">
        <v>3437</v>
      </c>
      <c r="AR23" s="118" t="s">
        <v>3438</v>
      </c>
      <c r="AS23" s="118" t="s">
        <v>3439</v>
      </c>
      <c r="AT23" s="148" t="s">
        <v>2836</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3082</v>
      </c>
      <c r="C24" s="106" t="s">
        <v>2497</v>
      </c>
      <c r="D24" s="118" t="s">
        <v>2497</v>
      </c>
      <c r="E24" s="98" t="s">
        <v>3086</v>
      </c>
      <c r="F24" s="106"/>
      <c r="G24" s="118"/>
      <c r="H24" s="106" t="s">
        <v>2497</v>
      </c>
      <c r="I24" s="118" t="s">
        <v>2497</v>
      </c>
      <c r="J24" s="106" t="str">
        <f t="shared" si="0"/>
        <v>sel054</v>
      </c>
      <c r="K24" s="118" t="str">
        <f t="shared" si="1"/>
        <v>sel054</v>
      </c>
      <c r="L24" s="99"/>
      <c r="M24" s="99"/>
      <c r="N24" s="99"/>
      <c r="O24" s="98" t="s">
        <v>1892</v>
      </c>
      <c r="P24" s="99"/>
      <c r="Q24" s="99"/>
      <c r="R24" s="98">
        <v>-1</v>
      </c>
      <c r="S24" s="66"/>
      <c r="U24" s="101" t="str">
        <f>J24</f>
        <v>sel054</v>
      </c>
      <c r="V24" s="106" t="s">
        <v>2274</v>
      </c>
      <c r="W24" s="106" t="s">
        <v>2498</v>
      </c>
      <c r="X24" s="106" t="s">
        <v>2499</v>
      </c>
      <c r="Y24" s="106"/>
      <c r="Z24" s="106"/>
      <c r="AA24" s="106"/>
      <c r="AB24" s="106"/>
      <c r="AC24" s="106"/>
      <c r="AD24" s="106"/>
      <c r="AE24" s="106"/>
      <c r="AF24" s="106"/>
      <c r="AG24" s="106"/>
      <c r="AH24" s="106"/>
      <c r="AI24" s="106"/>
      <c r="AJ24" s="106"/>
      <c r="AK24" s="106"/>
      <c r="AL24" s="118" t="s">
        <v>2274</v>
      </c>
      <c r="AM24" s="148" t="s">
        <v>2498</v>
      </c>
      <c r="AN24" s="148" t="s">
        <v>2499</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2837</v>
      </c>
      <c r="C25" s="106" t="s">
        <v>1282</v>
      </c>
      <c r="D25" s="118" t="s">
        <v>1282</v>
      </c>
      <c r="E25" s="98" t="s">
        <v>3086</v>
      </c>
      <c r="F25" s="106" t="s">
        <v>1919</v>
      </c>
      <c r="G25" s="118" t="s">
        <v>1919</v>
      </c>
      <c r="H25" s="106" t="s">
        <v>4551</v>
      </c>
      <c r="I25" s="118" t="s">
        <v>3077</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3084</v>
      </c>
      <c r="C26" s="106" t="s">
        <v>3078</v>
      </c>
      <c r="D26" s="118" t="s">
        <v>3078</v>
      </c>
      <c r="E26" s="98" t="s">
        <v>3086</v>
      </c>
      <c r="F26" s="106" t="s">
        <v>1919</v>
      </c>
      <c r="G26" s="118" t="s">
        <v>1919</v>
      </c>
      <c r="H26" s="106" t="s">
        <v>3079</v>
      </c>
      <c r="I26" s="118" t="s">
        <v>3079</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2838</v>
      </c>
      <c r="C27" s="106" t="s">
        <v>3080</v>
      </c>
      <c r="D27" s="118" t="s">
        <v>3080</v>
      </c>
      <c r="E27" s="98" t="s">
        <v>3086</v>
      </c>
      <c r="F27" s="106" t="s">
        <v>1919</v>
      </c>
      <c r="G27" s="118" t="s">
        <v>1919</v>
      </c>
      <c r="H27" s="106" t="s">
        <v>4552</v>
      </c>
      <c r="I27" s="118" t="s">
        <v>3081</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2839</v>
      </c>
      <c r="C28" s="106" t="s">
        <v>3083</v>
      </c>
      <c r="D28" s="118" t="s">
        <v>3083</v>
      </c>
      <c r="E28" s="98" t="s">
        <v>3086</v>
      </c>
      <c r="F28" s="106" t="s">
        <v>1919</v>
      </c>
      <c r="G28" s="118" t="s">
        <v>1919</v>
      </c>
      <c r="H28" s="106" t="s">
        <v>4553</v>
      </c>
      <c r="I28" s="118" t="s">
        <v>3440</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3452</v>
      </c>
      <c r="C29" s="106" t="s">
        <v>3454</v>
      </c>
      <c r="D29" s="118" t="s">
        <v>3454</v>
      </c>
      <c r="E29" s="98" t="s">
        <v>3086</v>
      </c>
      <c r="F29" s="106" t="s">
        <v>1919</v>
      </c>
      <c r="G29" s="118" t="s">
        <v>1919</v>
      </c>
      <c r="H29" s="106" t="s">
        <v>3455</v>
      </c>
      <c r="I29" s="118" t="s">
        <v>3455</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3453</v>
      </c>
      <c r="C30" s="106" t="s">
        <v>3457</v>
      </c>
      <c r="D30" s="118" t="s">
        <v>3457</v>
      </c>
      <c r="E30" s="98" t="s">
        <v>3086</v>
      </c>
      <c r="F30" s="106" t="s">
        <v>1919</v>
      </c>
      <c r="G30" s="118" t="s">
        <v>1919</v>
      </c>
      <c r="H30" s="106" t="s">
        <v>3456</v>
      </c>
      <c r="I30" s="118" t="s">
        <v>3456</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3458</v>
      </c>
      <c r="Y30" s="106"/>
      <c r="Z30" s="106"/>
      <c r="AA30" s="106"/>
      <c r="AB30" s="106"/>
      <c r="AC30" s="106"/>
      <c r="AD30" s="106"/>
      <c r="AE30" s="106"/>
      <c r="AF30" s="106"/>
      <c r="AG30" s="106"/>
      <c r="AH30" s="106"/>
      <c r="AI30" s="106"/>
      <c r="AJ30" s="106"/>
      <c r="AK30" s="106"/>
      <c r="AL30" s="118" t="s">
        <v>2274</v>
      </c>
      <c r="AM30" s="148" t="s">
        <v>2000</v>
      </c>
      <c r="AN30" s="118" t="s">
        <v>3458</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2845</v>
      </c>
      <c r="C31" s="106" t="s">
        <v>2840</v>
      </c>
      <c r="D31" s="118" t="s">
        <v>2840</v>
      </c>
      <c r="E31" s="98" t="s">
        <v>3086</v>
      </c>
      <c r="F31" s="106"/>
      <c r="G31" s="118"/>
      <c r="H31" s="106" t="s">
        <v>3441</v>
      </c>
      <c r="I31" s="118" t="s">
        <v>3441</v>
      </c>
      <c r="J31" s="106" t="str">
        <f t="shared" si="0"/>
        <v>sel072</v>
      </c>
      <c r="K31" s="118" t="str">
        <f t="shared" si="1"/>
        <v>sel072</v>
      </c>
      <c r="L31" s="99"/>
      <c r="M31" s="99"/>
      <c r="N31" s="99"/>
      <c r="O31" s="98" t="s">
        <v>1892</v>
      </c>
      <c r="P31" s="99"/>
      <c r="Q31" s="99"/>
      <c r="R31" s="98">
        <v>-1</v>
      </c>
      <c r="S31" s="66"/>
      <c r="U31" s="101" t="str">
        <f t="shared" si="6"/>
        <v>sel072</v>
      </c>
      <c r="V31" s="106" t="s">
        <v>2274</v>
      </c>
      <c r="W31" s="106" t="s">
        <v>2841</v>
      </c>
      <c r="X31" s="106" t="s">
        <v>2842</v>
      </c>
      <c r="Y31" s="106" t="s">
        <v>2843</v>
      </c>
      <c r="Z31" s="106" t="s">
        <v>2844</v>
      </c>
      <c r="AA31" s="106"/>
      <c r="AB31" s="106"/>
      <c r="AC31" s="106"/>
      <c r="AD31" s="106"/>
      <c r="AE31" s="106"/>
      <c r="AF31" s="106"/>
      <c r="AG31" s="106"/>
      <c r="AH31" s="106"/>
      <c r="AI31" s="106"/>
      <c r="AJ31" s="106"/>
      <c r="AK31" s="106"/>
      <c r="AL31" s="118" t="s">
        <v>2274</v>
      </c>
      <c r="AM31" s="118" t="s">
        <v>2841</v>
      </c>
      <c r="AN31" s="118" t="s">
        <v>2842</v>
      </c>
      <c r="AO31" s="118" t="s">
        <v>2843</v>
      </c>
      <c r="AP31" s="118" t="s">
        <v>2844</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2846</v>
      </c>
      <c r="C32" s="106" t="s">
        <v>3075</v>
      </c>
      <c r="D32" s="118" t="s">
        <v>3075</v>
      </c>
      <c r="E32" s="98" t="s">
        <v>3086</v>
      </c>
      <c r="F32" s="106"/>
      <c r="G32" s="118"/>
      <c r="H32" s="106" t="s">
        <v>3442</v>
      </c>
      <c r="I32" s="118" t="s">
        <v>3442</v>
      </c>
      <c r="J32" s="106" t="str">
        <f t="shared" si="0"/>
        <v>sel073</v>
      </c>
      <c r="K32" s="118" t="str">
        <f t="shared" si="1"/>
        <v>sel073</v>
      </c>
      <c r="L32" s="99"/>
      <c r="M32" s="99"/>
      <c r="N32" s="99"/>
      <c r="O32" s="98" t="s">
        <v>1892</v>
      </c>
      <c r="P32" s="99"/>
      <c r="Q32" s="99"/>
      <c r="R32" s="98">
        <v>-1</v>
      </c>
      <c r="S32" s="66"/>
      <c r="U32" s="101" t="str">
        <f t="shared" si="6"/>
        <v>sel073</v>
      </c>
      <c r="V32" s="106" t="s">
        <v>2274</v>
      </c>
      <c r="W32" s="106" t="s">
        <v>2491</v>
      </c>
      <c r="X32" s="106" t="s">
        <v>2492</v>
      </c>
      <c r="Y32" s="106" t="s">
        <v>2493</v>
      </c>
      <c r="Z32" s="106" t="s">
        <v>2494</v>
      </c>
      <c r="AA32" s="106" t="s">
        <v>2495</v>
      </c>
      <c r="AB32" s="106" t="s">
        <v>2496</v>
      </c>
      <c r="AC32" s="106"/>
      <c r="AD32" s="106"/>
      <c r="AE32" s="106"/>
      <c r="AF32" s="106"/>
      <c r="AG32" s="106"/>
      <c r="AH32" s="106"/>
      <c r="AI32" s="106"/>
      <c r="AJ32" s="106"/>
      <c r="AK32" s="106"/>
      <c r="AL32" s="118" t="s">
        <v>2274</v>
      </c>
      <c r="AM32" s="118" t="s">
        <v>2491</v>
      </c>
      <c r="AN32" s="118" t="s">
        <v>2492</v>
      </c>
      <c r="AO32" s="118" t="s">
        <v>2493</v>
      </c>
      <c r="AP32" s="118" t="s">
        <v>2494</v>
      </c>
      <c r="AQ32" s="118" t="s">
        <v>2495</v>
      </c>
      <c r="AR32" s="118" t="s">
        <v>2496</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2847</v>
      </c>
      <c r="C33" s="106" t="s">
        <v>2400</v>
      </c>
      <c r="D33" s="118" t="s">
        <v>2400</v>
      </c>
      <c r="E33" s="98" t="s">
        <v>3086</v>
      </c>
      <c r="F33" s="106" t="s">
        <v>1919</v>
      </c>
      <c r="G33" s="118" t="s">
        <v>1919</v>
      </c>
      <c r="H33" s="106" t="s">
        <v>2401</v>
      </c>
      <c r="I33" s="118" t="s">
        <v>2401</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2458</v>
      </c>
      <c r="X33" s="106" t="s">
        <v>2459</v>
      </c>
      <c r="Y33" s="106" t="s">
        <v>2460</v>
      </c>
      <c r="Z33" s="106" t="s">
        <v>2461</v>
      </c>
      <c r="AA33" s="106" t="s">
        <v>2323</v>
      </c>
      <c r="AB33" s="106" t="s">
        <v>2462</v>
      </c>
      <c r="AC33" s="106" t="s">
        <v>2324</v>
      </c>
      <c r="AD33" s="106" t="s">
        <v>2325</v>
      </c>
      <c r="AE33" s="106" t="s">
        <v>2326</v>
      </c>
      <c r="AF33" s="106" t="s">
        <v>2463</v>
      </c>
      <c r="AG33" s="106" t="s">
        <v>1998</v>
      </c>
      <c r="AH33" s="106"/>
      <c r="AI33" s="106"/>
      <c r="AJ33" s="106"/>
      <c r="AK33" s="106"/>
      <c r="AL33" s="118" t="s">
        <v>2274</v>
      </c>
      <c r="AM33" s="118" t="s">
        <v>2458</v>
      </c>
      <c r="AN33" s="118" t="s">
        <v>2459</v>
      </c>
      <c r="AO33" s="118" t="s">
        <v>2460</v>
      </c>
      <c r="AP33" s="148" t="s">
        <v>2461</v>
      </c>
      <c r="AQ33" s="148" t="s">
        <v>2323</v>
      </c>
      <c r="AR33" s="148" t="s">
        <v>2462</v>
      </c>
      <c r="AS33" s="148" t="s">
        <v>2324</v>
      </c>
      <c r="AT33" s="118" t="s">
        <v>2325</v>
      </c>
      <c r="AU33" s="118" t="s">
        <v>2326</v>
      </c>
      <c r="AV33" s="118" t="s">
        <v>2463</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2848</v>
      </c>
      <c r="C34" s="106" t="s">
        <v>2335</v>
      </c>
      <c r="D34" s="118" t="s">
        <v>2335</v>
      </c>
      <c r="E34" s="98" t="s">
        <v>3086</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2849</v>
      </c>
      <c r="C35" s="106" t="s">
        <v>2388</v>
      </c>
      <c r="D35" s="118" t="s">
        <v>2388</v>
      </c>
      <c r="E35" s="98" t="s">
        <v>3086</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2429</v>
      </c>
      <c r="Y35" s="106" t="s">
        <v>2430</v>
      </c>
      <c r="Z35" s="106" t="s">
        <v>2431</v>
      </c>
      <c r="AA35" s="106" t="s">
        <v>2432</v>
      </c>
      <c r="AB35" s="106" t="s">
        <v>353</v>
      </c>
      <c r="AC35" s="106" t="s">
        <v>2433</v>
      </c>
      <c r="AD35" s="106" t="s">
        <v>149</v>
      </c>
      <c r="AE35" s="106" t="s">
        <v>2434</v>
      </c>
      <c r="AF35" s="106" t="s">
        <v>151</v>
      </c>
      <c r="AG35" s="106" t="s">
        <v>559</v>
      </c>
      <c r="AH35" s="106"/>
      <c r="AI35" s="106"/>
      <c r="AJ35" s="106"/>
      <c r="AK35" s="106"/>
      <c r="AL35" s="118" t="s">
        <v>2274</v>
      </c>
      <c r="AM35" s="148" t="s">
        <v>145</v>
      </c>
      <c r="AN35" s="148" t="s">
        <v>2429</v>
      </c>
      <c r="AO35" s="148" t="s">
        <v>2430</v>
      </c>
      <c r="AP35" s="148" t="s">
        <v>2431</v>
      </c>
      <c r="AQ35" s="148" t="s">
        <v>2432</v>
      </c>
      <c r="AR35" s="148" t="s">
        <v>353</v>
      </c>
      <c r="AS35" s="148" t="s">
        <v>2433</v>
      </c>
      <c r="AT35" s="148" t="s">
        <v>149</v>
      </c>
      <c r="AU35" s="148" t="s">
        <v>2434</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2850</v>
      </c>
      <c r="C36" s="106" t="s">
        <v>2390</v>
      </c>
      <c r="D36" s="118" t="s">
        <v>2390</v>
      </c>
      <c r="E36" s="98" t="s">
        <v>3086</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2435</v>
      </c>
      <c r="X36" s="106" t="s">
        <v>2436</v>
      </c>
      <c r="Y36" s="106"/>
      <c r="Z36" s="106"/>
      <c r="AA36" s="106"/>
      <c r="AB36" s="106"/>
      <c r="AC36" s="106"/>
      <c r="AD36" s="106"/>
      <c r="AE36" s="106"/>
      <c r="AF36" s="106"/>
      <c r="AG36" s="106"/>
      <c r="AH36" s="106"/>
      <c r="AI36" s="106"/>
      <c r="AJ36" s="106"/>
      <c r="AK36" s="106"/>
      <c r="AL36" s="118" t="s">
        <v>2274</v>
      </c>
      <c r="AM36" s="148" t="s">
        <v>2435</v>
      </c>
      <c r="AN36" s="148" t="s">
        <v>2436</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2851</v>
      </c>
      <c r="C37" s="106" t="s">
        <v>2392</v>
      </c>
      <c r="D37" s="118" t="s">
        <v>2392</v>
      </c>
      <c r="E37" s="98" t="s">
        <v>3086</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2464</v>
      </c>
      <c r="Z37" s="106"/>
      <c r="AA37" s="106"/>
      <c r="AB37" s="106"/>
      <c r="AC37" s="106"/>
      <c r="AD37" s="106"/>
      <c r="AE37" s="106"/>
      <c r="AF37" s="106"/>
      <c r="AG37" s="106"/>
      <c r="AH37" s="106"/>
      <c r="AI37" s="106"/>
      <c r="AJ37" s="106"/>
      <c r="AK37" s="106"/>
      <c r="AL37" s="118" t="s">
        <v>2274</v>
      </c>
      <c r="AM37" s="148" t="s">
        <v>1617</v>
      </c>
      <c r="AN37" s="148" t="s">
        <v>1618</v>
      </c>
      <c r="AO37" s="148" t="s">
        <v>2464</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3106</v>
      </c>
      <c r="C38" s="106" t="s">
        <v>1282</v>
      </c>
      <c r="D38" s="118" t="s">
        <v>1282</v>
      </c>
      <c r="E38" s="98" t="s">
        <v>3110</v>
      </c>
      <c r="F38" s="106" t="s">
        <v>1919</v>
      </c>
      <c r="G38" s="118" t="s">
        <v>1919</v>
      </c>
      <c r="H38" s="106" t="s">
        <v>3077</v>
      </c>
      <c r="I38" s="118" t="s">
        <v>3077</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3107</v>
      </c>
      <c r="C39" s="106" t="s">
        <v>3078</v>
      </c>
      <c r="D39" s="118" t="s">
        <v>3078</v>
      </c>
      <c r="E39" s="98" t="s">
        <v>3110</v>
      </c>
      <c r="F39" s="106" t="s">
        <v>1919</v>
      </c>
      <c r="G39" s="118" t="s">
        <v>1919</v>
      </c>
      <c r="H39" s="106" t="s">
        <v>3079</v>
      </c>
      <c r="I39" s="118" t="s">
        <v>3079</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3108</v>
      </c>
      <c r="C40" s="106" t="s">
        <v>3080</v>
      </c>
      <c r="D40" s="118" t="s">
        <v>3080</v>
      </c>
      <c r="E40" s="98" t="s">
        <v>3110</v>
      </c>
      <c r="F40" s="106" t="s">
        <v>1919</v>
      </c>
      <c r="G40" s="118" t="s">
        <v>1919</v>
      </c>
      <c r="H40" s="106" t="s">
        <v>3081</v>
      </c>
      <c r="I40" s="118" t="s">
        <v>3081</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3109</v>
      </c>
      <c r="C41" s="106" t="s">
        <v>3083</v>
      </c>
      <c r="D41" s="118" t="s">
        <v>3083</v>
      </c>
      <c r="E41" s="98" t="s">
        <v>3110</v>
      </c>
      <c r="F41" s="106" t="s">
        <v>1919</v>
      </c>
      <c r="G41" s="118" t="s">
        <v>1919</v>
      </c>
      <c r="H41" s="106" t="s">
        <v>3440</v>
      </c>
      <c r="I41" s="118" t="s">
        <v>3440</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2871</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2871</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2900</v>
      </c>
      <c r="C43" s="106" t="s">
        <v>2700</v>
      </c>
      <c r="D43" s="118" t="s">
        <v>2700</v>
      </c>
      <c r="E43" s="98" t="s">
        <v>1937</v>
      </c>
      <c r="F43" s="106"/>
      <c r="G43" s="118"/>
      <c r="H43" s="106" t="s">
        <v>2699</v>
      </c>
      <c r="I43" s="118" t="s">
        <v>2699</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2701</v>
      </c>
      <c r="X43" s="106" t="s">
        <v>2702</v>
      </c>
      <c r="Y43" s="106" t="s">
        <v>2703</v>
      </c>
      <c r="Z43" s="106"/>
      <c r="AA43" s="106"/>
      <c r="AB43" s="106"/>
      <c r="AC43" s="106"/>
      <c r="AD43" s="106"/>
      <c r="AE43" s="106"/>
      <c r="AF43" s="106"/>
      <c r="AG43" s="106"/>
      <c r="AH43" s="106"/>
      <c r="AI43" s="106"/>
      <c r="AJ43" s="106"/>
      <c r="AK43" s="106"/>
      <c r="AL43" s="118" t="s">
        <v>2274</v>
      </c>
      <c r="AM43" s="148" t="s">
        <v>2701</v>
      </c>
      <c r="AN43" s="118" t="s">
        <v>2702</v>
      </c>
      <c r="AO43" s="148" t="s">
        <v>2703</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2901</v>
      </c>
      <c r="C44" s="106" t="s">
        <v>3111</v>
      </c>
      <c r="D44" s="118" t="s">
        <v>3111</v>
      </c>
      <c r="E44" s="98" t="s">
        <v>3046</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2710</v>
      </c>
      <c r="C45" s="106" t="s">
        <v>2628</v>
      </c>
      <c r="D45" s="118" t="s">
        <v>2628</v>
      </c>
      <c r="E45" s="98" t="s">
        <v>3046</v>
      </c>
      <c r="F45" s="106" t="s">
        <v>1941</v>
      </c>
      <c r="G45" s="118" t="s">
        <v>1941</v>
      </c>
      <c r="H45" s="106" t="s">
        <v>2629</v>
      </c>
      <c r="I45" s="118" t="s">
        <v>2629</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2902</v>
      </c>
      <c r="C46" s="106" t="s">
        <v>3112</v>
      </c>
      <c r="D46" s="118" t="s">
        <v>3112</v>
      </c>
      <c r="E46" s="98" t="s">
        <v>3045</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2632</v>
      </c>
      <c r="AF46" s="106" t="s">
        <v>2633</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2632</v>
      </c>
      <c r="AV46" s="118" t="s">
        <v>2633</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2903</v>
      </c>
      <c r="C47" s="106" t="s">
        <v>2630</v>
      </c>
      <c r="D47" s="118" t="s">
        <v>2630</v>
      </c>
      <c r="E47" s="98" t="s">
        <v>3045</v>
      </c>
      <c r="F47" s="106" t="s">
        <v>1943</v>
      </c>
      <c r="G47" s="118" t="s">
        <v>1943</v>
      </c>
      <c r="H47" s="106" t="s">
        <v>2631</v>
      </c>
      <c r="I47" s="118" t="s">
        <v>2631</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2632</v>
      </c>
      <c r="AF47" s="106" t="s">
        <v>2633</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2632</v>
      </c>
      <c r="AV47" s="118" t="s">
        <v>2633</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2904</v>
      </c>
      <c r="C48" s="106" t="s">
        <v>2716</v>
      </c>
      <c r="D48" s="118" t="s">
        <v>2716</v>
      </c>
      <c r="E48" s="98" t="s">
        <v>3046</v>
      </c>
      <c r="F48" s="106"/>
      <c r="G48" s="118"/>
      <c r="H48" s="106" t="s">
        <v>4429</v>
      </c>
      <c r="I48" s="118" t="s">
        <v>2716</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2717</v>
      </c>
      <c r="X48" s="106" t="s">
        <v>2718</v>
      </c>
      <c r="Y48" s="106" t="s">
        <v>2719</v>
      </c>
      <c r="Z48" s="106"/>
      <c r="AA48" s="106"/>
      <c r="AB48" s="106"/>
      <c r="AC48" s="106"/>
      <c r="AD48" s="106"/>
      <c r="AE48" s="106"/>
      <c r="AF48" s="106"/>
      <c r="AG48" s="106"/>
      <c r="AH48" s="106"/>
      <c r="AI48" s="106"/>
      <c r="AJ48" s="106"/>
      <c r="AK48" s="106"/>
      <c r="AL48" s="118" t="s">
        <v>2274</v>
      </c>
      <c r="AM48" s="148" t="s">
        <v>2717</v>
      </c>
      <c r="AN48" s="148" t="s">
        <v>2718</v>
      </c>
      <c r="AO48" s="148" t="s">
        <v>2719</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2905</v>
      </c>
      <c r="C49" s="106" t="s">
        <v>2852</v>
      </c>
      <c r="D49" s="118" t="s">
        <v>2852</v>
      </c>
      <c r="E49" s="98" t="s">
        <v>3046</v>
      </c>
      <c r="F49" s="106" t="s">
        <v>2705</v>
      </c>
      <c r="G49" s="118" t="s">
        <v>2705</v>
      </c>
      <c r="H49" s="106" t="s">
        <v>2704</v>
      </c>
      <c r="I49" s="118" t="s">
        <v>2704</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2706</v>
      </c>
      <c r="Z49" s="106" t="s">
        <v>2707</v>
      </c>
      <c r="AA49" s="106" t="s">
        <v>2708</v>
      </c>
      <c r="AB49" s="106" t="s">
        <v>2709</v>
      </c>
      <c r="AC49" s="106"/>
      <c r="AD49" s="106"/>
      <c r="AE49" s="106"/>
      <c r="AF49" s="106"/>
      <c r="AG49" s="106"/>
      <c r="AH49" s="106"/>
      <c r="AI49" s="106"/>
      <c r="AJ49" s="106"/>
      <c r="AK49" s="106"/>
      <c r="AL49" s="118" t="s">
        <v>2274</v>
      </c>
      <c r="AM49" s="148" t="s">
        <v>2322</v>
      </c>
      <c r="AN49" s="118" t="s">
        <v>473</v>
      </c>
      <c r="AO49" s="148" t="s">
        <v>2706</v>
      </c>
      <c r="AP49" s="118" t="s">
        <v>2707</v>
      </c>
      <c r="AQ49" s="118" t="s">
        <v>2708</v>
      </c>
      <c r="AR49" s="118" t="s">
        <v>2709</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2906</v>
      </c>
      <c r="C50" s="106" t="s">
        <v>4435</v>
      </c>
      <c r="D50" s="118" t="s">
        <v>4435</v>
      </c>
      <c r="E50" s="98" t="s">
        <v>3046</v>
      </c>
      <c r="F50" s="106"/>
      <c r="G50" s="118"/>
      <c r="H50" s="106" t="s">
        <v>2873</v>
      </c>
      <c r="I50" s="118" t="s">
        <v>2873</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2874</v>
      </c>
      <c r="X50" s="106" t="s">
        <v>2875</v>
      </c>
      <c r="Y50" s="106" t="s">
        <v>2876</v>
      </c>
      <c r="Z50" s="106" t="s">
        <v>293</v>
      </c>
      <c r="AA50" s="106"/>
      <c r="AB50" s="106"/>
      <c r="AC50" s="106"/>
      <c r="AD50" s="106"/>
      <c r="AE50" s="106"/>
      <c r="AF50" s="106"/>
      <c r="AG50" s="106"/>
      <c r="AH50" s="106"/>
      <c r="AI50" s="106"/>
      <c r="AJ50" s="106"/>
      <c r="AK50" s="106"/>
      <c r="AL50" s="118" t="s">
        <v>2274</v>
      </c>
      <c r="AM50" s="148" t="s">
        <v>2874</v>
      </c>
      <c r="AN50" s="148" t="s">
        <v>2875</v>
      </c>
      <c r="AO50" s="148" t="s">
        <v>2876</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2907</v>
      </c>
      <c r="C51" s="106" t="s">
        <v>4436</v>
      </c>
      <c r="D51" s="118" t="s">
        <v>4436</v>
      </c>
      <c r="E51" s="98" t="s">
        <v>3046</v>
      </c>
      <c r="F51" s="106" t="s">
        <v>2413</v>
      </c>
      <c r="G51" s="118" t="s">
        <v>2413</v>
      </c>
      <c r="H51" s="106" t="s">
        <v>2872</v>
      </c>
      <c r="I51" s="118" t="s">
        <v>2872</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2870</v>
      </c>
      <c r="X51" s="106" t="s">
        <v>2877</v>
      </c>
      <c r="Y51" s="106" t="s">
        <v>2878</v>
      </c>
      <c r="Z51" s="106" t="s">
        <v>293</v>
      </c>
      <c r="AA51" s="106"/>
      <c r="AB51" s="106"/>
      <c r="AC51" s="106"/>
      <c r="AD51" s="106"/>
      <c r="AE51" s="106"/>
      <c r="AF51" s="106"/>
      <c r="AG51" s="106"/>
      <c r="AH51" s="106"/>
      <c r="AI51" s="106"/>
      <c r="AJ51" s="106"/>
      <c r="AK51" s="106"/>
      <c r="AL51" s="118" t="s">
        <v>2274</v>
      </c>
      <c r="AM51" s="148" t="s">
        <v>2870</v>
      </c>
      <c r="AN51" s="148" t="s">
        <v>2877</v>
      </c>
      <c r="AO51" s="118" t="s">
        <v>2878</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2908</v>
      </c>
      <c r="C52" s="106" t="s">
        <v>2879</v>
      </c>
      <c r="D52" s="118" t="s">
        <v>2879</v>
      </c>
      <c r="E52" s="98" t="s">
        <v>3046</v>
      </c>
      <c r="F52" s="106" t="s">
        <v>2413</v>
      </c>
      <c r="G52" s="118" t="s">
        <v>2413</v>
      </c>
      <c r="H52" s="106" t="s">
        <v>2880</v>
      </c>
      <c r="I52" s="118" t="s">
        <v>2880</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2881</v>
      </c>
      <c r="X52" s="106" t="s">
        <v>2878</v>
      </c>
      <c r="Y52" s="106" t="s">
        <v>2882</v>
      </c>
      <c r="Z52" s="106" t="s">
        <v>2883</v>
      </c>
      <c r="AA52" s="106" t="s">
        <v>293</v>
      </c>
      <c r="AB52" s="106"/>
      <c r="AC52" s="106"/>
      <c r="AD52" s="106"/>
      <c r="AE52" s="106"/>
      <c r="AF52" s="106"/>
      <c r="AG52" s="106"/>
      <c r="AH52" s="106"/>
      <c r="AI52" s="106"/>
      <c r="AJ52" s="106"/>
      <c r="AK52" s="106"/>
      <c r="AL52" s="118" t="s">
        <v>2274</v>
      </c>
      <c r="AM52" s="118" t="s">
        <v>2881</v>
      </c>
      <c r="AN52" s="148" t="s">
        <v>2878</v>
      </c>
      <c r="AO52" s="148" t="s">
        <v>2882</v>
      </c>
      <c r="AP52" s="148" t="s">
        <v>2883</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2909</v>
      </c>
      <c r="C53" s="106" t="s">
        <v>3074</v>
      </c>
      <c r="D53" s="118" t="s">
        <v>3074</v>
      </c>
      <c r="E53" s="98" t="s">
        <v>3045</v>
      </c>
      <c r="F53" s="106" t="s">
        <v>2890</v>
      </c>
      <c r="G53" s="118" t="s">
        <v>2890</v>
      </c>
      <c r="H53" s="106" t="s">
        <v>2884</v>
      </c>
      <c r="I53" s="118" t="s">
        <v>2884</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2885</v>
      </c>
      <c r="X53" s="106" t="s">
        <v>2886</v>
      </c>
      <c r="Y53" s="106" t="s">
        <v>2887</v>
      </c>
      <c r="Z53" s="106" t="s">
        <v>2888</v>
      </c>
      <c r="AA53" s="106" t="s">
        <v>2889</v>
      </c>
      <c r="AB53" s="106" t="s">
        <v>293</v>
      </c>
      <c r="AC53" s="106"/>
      <c r="AD53" s="106"/>
      <c r="AE53" s="106"/>
      <c r="AF53" s="106"/>
      <c r="AG53" s="106"/>
      <c r="AH53" s="106"/>
      <c r="AI53" s="106"/>
      <c r="AJ53" s="106"/>
      <c r="AK53" s="106"/>
      <c r="AL53" s="118" t="s">
        <v>2274</v>
      </c>
      <c r="AM53" s="148" t="s">
        <v>2885</v>
      </c>
      <c r="AN53" s="148" t="s">
        <v>2886</v>
      </c>
      <c r="AO53" s="148" t="s">
        <v>2887</v>
      </c>
      <c r="AP53" s="118" t="s">
        <v>2888</v>
      </c>
      <c r="AQ53" s="118" t="s">
        <v>2889</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2910</v>
      </c>
      <c r="C54" s="106" t="s">
        <v>2854</v>
      </c>
      <c r="D54" s="118" t="s">
        <v>2854</v>
      </c>
      <c r="E54" s="98" t="s">
        <v>3047</v>
      </c>
      <c r="F54" s="106"/>
      <c r="G54" s="118"/>
      <c r="H54" s="106" t="s">
        <v>2853</v>
      </c>
      <c r="I54" s="118" t="s">
        <v>2853</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2911</v>
      </c>
      <c r="C55" s="106" t="s">
        <v>2711</v>
      </c>
      <c r="D55" s="118" t="s">
        <v>2711</v>
      </c>
      <c r="E55" s="98" t="s">
        <v>3048</v>
      </c>
      <c r="F55" s="106" t="s">
        <v>811</v>
      </c>
      <c r="G55" s="118" t="s">
        <v>811</v>
      </c>
      <c r="H55" s="106" t="s">
        <v>4430</v>
      </c>
      <c r="I55" s="118" t="s">
        <v>2711</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2725</v>
      </c>
      <c r="X55" s="106" t="s">
        <v>2726</v>
      </c>
      <c r="Y55" s="106" t="s">
        <v>2727</v>
      </c>
      <c r="Z55" s="106" t="s">
        <v>2728</v>
      </c>
      <c r="AA55" s="106" t="s">
        <v>2729</v>
      </c>
      <c r="AB55" s="106" t="s">
        <v>2730</v>
      </c>
      <c r="AC55" s="106" t="s">
        <v>2731</v>
      </c>
      <c r="AD55" s="106"/>
      <c r="AE55" s="106"/>
      <c r="AF55" s="106"/>
      <c r="AG55" s="106"/>
      <c r="AH55" s="106"/>
      <c r="AI55" s="106"/>
      <c r="AJ55" s="106"/>
      <c r="AK55" s="106"/>
      <c r="AL55" s="118" t="s">
        <v>2274</v>
      </c>
      <c r="AM55" s="148" t="s">
        <v>2725</v>
      </c>
      <c r="AN55" s="118" t="s">
        <v>2726</v>
      </c>
      <c r="AO55" s="148" t="s">
        <v>2727</v>
      </c>
      <c r="AP55" s="148" t="s">
        <v>2728</v>
      </c>
      <c r="AQ55" s="118" t="s">
        <v>2729</v>
      </c>
      <c r="AR55" s="118" t="s">
        <v>2730</v>
      </c>
      <c r="AS55" s="118" t="s">
        <v>2731</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2912</v>
      </c>
      <c r="C56" s="106" t="s">
        <v>2713</v>
      </c>
      <c r="D56" s="118" t="s">
        <v>2713</v>
      </c>
      <c r="E56" s="98" t="s">
        <v>3047</v>
      </c>
      <c r="F56" s="106" t="s">
        <v>811</v>
      </c>
      <c r="G56" s="118" t="s">
        <v>811</v>
      </c>
      <c r="H56" s="106" t="s">
        <v>4431</v>
      </c>
      <c r="I56" s="118" t="s">
        <v>2713</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2725</v>
      </c>
      <c r="X56" s="106" t="s">
        <v>2732</v>
      </c>
      <c r="Y56" s="106" t="s">
        <v>2726</v>
      </c>
      <c r="Z56" s="106" t="s">
        <v>2727</v>
      </c>
      <c r="AA56" s="106" t="s">
        <v>2728</v>
      </c>
      <c r="AB56" s="106" t="s">
        <v>2729</v>
      </c>
      <c r="AC56" s="106" t="s">
        <v>2730</v>
      </c>
      <c r="AD56" s="106" t="s">
        <v>2731</v>
      </c>
      <c r="AE56" s="106"/>
      <c r="AF56" s="106"/>
      <c r="AG56" s="106"/>
      <c r="AH56" s="106"/>
      <c r="AI56" s="106"/>
      <c r="AJ56" s="106"/>
      <c r="AK56" s="106"/>
      <c r="AL56" s="118" t="s">
        <v>2274</v>
      </c>
      <c r="AM56" s="148" t="s">
        <v>2725</v>
      </c>
      <c r="AN56" s="148" t="s">
        <v>2732</v>
      </c>
      <c r="AO56" s="118" t="s">
        <v>2726</v>
      </c>
      <c r="AP56" s="118" t="s">
        <v>2727</v>
      </c>
      <c r="AQ56" s="148" t="s">
        <v>2728</v>
      </c>
      <c r="AR56" s="148" t="s">
        <v>2729</v>
      </c>
      <c r="AS56" s="148" t="s">
        <v>2730</v>
      </c>
      <c r="AT56" s="148" t="s">
        <v>2731</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2913</v>
      </c>
      <c r="C57" s="106" t="s">
        <v>2715</v>
      </c>
      <c r="D57" s="118" t="s">
        <v>2715</v>
      </c>
      <c r="E57" s="98" t="s">
        <v>3045</v>
      </c>
      <c r="F57" s="106"/>
      <c r="G57" s="118"/>
      <c r="H57" s="106" t="s">
        <v>2869</v>
      </c>
      <c r="I57" s="118" t="s">
        <v>2869</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2720</v>
      </c>
      <c r="X57" s="106" t="s">
        <v>2721</v>
      </c>
      <c r="Y57" s="106" t="s">
        <v>293</v>
      </c>
      <c r="Z57" s="106"/>
      <c r="AA57" s="106"/>
      <c r="AB57" s="106"/>
      <c r="AC57" s="106"/>
      <c r="AD57" s="106"/>
      <c r="AE57" s="106"/>
      <c r="AF57" s="106"/>
      <c r="AG57" s="106"/>
      <c r="AH57" s="106"/>
      <c r="AI57" s="106"/>
      <c r="AJ57" s="106"/>
      <c r="AK57" s="106"/>
      <c r="AL57" s="118" t="s">
        <v>2274</v>
      </c>
      <c r="AM57" s="148" t="s">
        <v>2720</v>
      </c>
      <c r="AN57" s="148" t="s">
        <v>2721</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2914</v>
      </c>
      <c r="C58" s="106" t="s">
        <v>3443</v>
      </c>
      <c r="D58" s="118" t="s">
        <v>3443</v>
      </c>
      <c r="E58" s="98" t="s">
        <v>3046</v>
      </c>
      <c r="F58" s="106"/>
      <c r="G58" s="118"/>
      <c r="H58" s="106" t="s">
        <v>3444</v>
      </c>
      <c r="I58" s="118" t="s">
        <v>3444</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2722</v>
      </c>
      <c r="X58" s="106" t="s">
        <v>2723</v>
      </c>
      <c r="Y58" s="106" t="s">
        <v>2724</v>
      </c>
      <c r="Z58" s="106"/>
      <c r="AA58" s="106"/>
      <c r="AB58" s="106"/>
      <c r="AC58" s="106"/>
      <c r="AD58" s="106"/>
      <c r="AE58" s="106"/>
      <c r="AF58" s="106"/>
      <c r="AG58" s="106"/>
      <c r="AH58" s="106"/>
      <c r="AI58" s="106"/>
      <c r="AJ58" s="106"/>
      <c r="AK58" s="106"/>
      <c r="AL58" s="118" t="s">
        <v>2274</v>
      </c>
      <c r="AM58" s="148" t="s">
        <v>2722</v>
      </c>
      <c r="AN58" s="148" t="s">
        <v>2723</v>
      </c>
      <c r="AO58" s="148" t="s">
        <v>2724</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3043</v>
      </c>
      <c r="C59" s="106" t="s">
        <v>3068</v>
      </c>
      <c r="D59" s="118" t="s">
        <v>3068</v>
      </c>
      <c r="E59" s="100" t="s">
        <v>2783</v>
      </c>
      <c r="F59" s="106"/>
      <c r="G59" s="118"/>
      <c r="H59" s="106" t="s">
        <v>2755</v>
      </c>
      <c r="I59" s="118" t="s">
        <v>2755</v>
      </c>
      <c r="J59" s="106" t="str">
        <f t="shared" si="0"/>
        <v>sel131</v>
      </c>
      <c r="K59" s="118" t="str">
        <f t="shared" si="1"/>
        <v>sel131</v>
      </c>
      <c r="L59" s="99"/>
      <c r="M59" s="99"/>
      <c r="N59" s="99"/>
      <c r="O59" s="98" t="s">
        <v>1892</v>
      </c>
      <c r="P59" s="99"/>
      <c r="Q59" s="99"/>
      <c r="R59" s="98">
        <v>-1</v>
      </c>
      <c r="T59" s="66"/>
      <c r="U59" s="101" t="str">
        <f>J59</f>
        <v>sel131</v>
      </c>
      <c r="V59" s="106" t="s">
        <v>2274</v>
      </c>
      <c r="W59" s="106" t="s">
        <v>2759</v>
      </c>
      <c r="X59" s="106" t="s">
        <v>2760</v>
      </c>
      <c r="Y59" s="106" t="s">
        <v>2761</v>
      </c>
      <c r="Z59" s="106" t="s">
        <v>1984</v>
      </c>
      <c r="AA59" s="106"/>
      <c r="AB59" s="106"/>
      <c r="AC59" s="106"/>
      <c r="AD59" s="106"/>
      <c r="AE59" s="106"/>
      <c r="AF59" s="106"/>
      <c r="AG59" s="106"/>
      <c r="AH59" s="106"/>
      <c r="AI59" s="106"/>
      <c r="AJ59" s="106"/>
      <c r="AK59" s="106"/>
      <c r="AL59" s="118" t="s">
        <v>2274</v>
      </c>
      <c r="AM59" s="118" t="s">
        <v>2759</v>
      </c>
      <c r="AN59" s="148" t="s">
        <v>2760</v>
      </c>
      <c r="AO59" s="148" t="s">
        <v>2761</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3044</v>
      </c>
      <c r="C60" s="106" t="s">
        <v>3069</v>
      </c>
      <c r="D60" s="118" t="s">
        <v>3069</v>
      </c>
      <c r="E60" s="100" t="s">
        <v>2783</v>
      </c>
      <c r="F60" s="106"/>
      <c r="G60" s="118"/>
      <c r="H60" s="106" t="s">
        <v>2756</v>
      </c>
      <c r="I60" s="118" t="s">
        <v>2756</v>
      </c>
      <c r="J60" s="106" t="str">
        <f t="shared" si="0"/>
        <v>sel132</v>
      </c>
      <c r="K60" s="118" t="str">
        <f t="shared" si="1"/>
        <v>sel132</v>
      </c>
      <c r="L60" s="99"/>
      <c r="M60" s="99"/>
      <c r="N60" s="99"/>
      <c r="O60" s="98" t="s">
        <v>1892</v>
      </c>
      <c r="P60" s="99"/>
      <c r="Q60" s="99"/>
      <c r="R60" s="98">
        <v>-1</v>
      </c>
      <c r="T60" s="66"/>
      <c r="U60" s="101" t="str">
        <f>J60</f>
        <v>sel132</v>
      </c>
      <c r="V60" s="106" t="s">
        <v>2274</v>
      </c>
      <c r="W60" s="106" t="s">
        <v>2762</v>
      </c>
      <c r="X60" s="106" t="s">
        <v>2763</v>
      </c>
      <c r="Y60" s="106" t="s">
        <v>2764</v>
      </c>
      <c r="Z60" s="106" t="s">
        <v>2452</v>
      </c>
      <c r="AA60" s="106"/>
      <c r="AB60" s="106"/>
      <c r="AC60" s="106"/>
      <c r="AD60" s="106"/>
      <c r="AE60" s="106"/>
      <c r="AF60" s="106"/>
      <c r="AG60" s="106"/>
      <c r="AH60" s="106"/>
      <c r="AI60" s="106"/>
      <c r="AJ60" s="106"/>
      <c r="AK60" s="106"/>
      <c r="AL60" s="118" t="s">
        <v>2274</v>
      </c>
      <c r="AM60" s="118" t="s">
        <v>2762</v>
      </c>
      <c r="AN60" s="148" t="s">
        <v>2763</v>
      </c>
      <c r="AO60" s="148" t="s">
        <v>2764</v>
      </c>
      <c r="AP60" s="148" t="s">
        <v>2452</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2712</v>
      </c>
      <c r="C61" s="106" t="s">
        <v>3219</v>
      </c>
      <c r="D61" s="118" t="s">
        <v>3219</v>
      </c>
      <c r="E61" s="100" t="s">
        <v>2783</v>
      </c>
      <c r="F61" s="106"/>
      <c r="G61" s="118"/>
      <c r="H61" s="106" t="s">
        <v>2757</v>
      </c>
      <c r="I61" s="118" t="s">
        <v>2757</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2714</v>
      </c>
      <c r="C62" s="106" t="s">
        <v>3218</v>
      </c>
      <c r="D62" s="118" t="s">
        <v>3218</v>
      </c>
      <c r="E62" s="100" t="s">
        <v>2783</v>
      </c>
      <c r="F62" s="106"/>
      <c r="G62" s="118"/>
      <c r="H62" s="106" t="s">
        <v>2758</v>
      </c>
      <c r="I62" s="118" t="s">
        <v>2758</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3054</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2402</v>
      </c>
      <c r="D64" s="118" t="s">
        <v>2402</v>
      </c>
      <c r="E64" s="98" t="s">
        <v>3054</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2022</v>
      </c>
      <c r="AB64" s="106" t="s">
        <v>2021</v>
      </c>
      <c r="AC64" s="106" t="s">
        <v>4439</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4440</v>
      </c>
      <c r="AT64" s="118"/>
      <c r="AU64" s="118"/>
      <c r="AV64" s="118"/>
      <c r="AW64" s="118"/>
      <c r="AX64" s="118"/>
      <c r="AY64" s="118"/>
      <c r="AZ64" s="118"/>
      <c r="BA64" s="118"/>
      <c r="BB64" s="66"/>
      <c r="BC64" s="106">
        <v>-1</v>
      </c>
      <c r="BD64" s="106">
        <v>1</v>
      </c>
      <c r="BE64" s="106">
        <v>2</v>
      </c>
      <c r="BF64" s="106">
        <v>3</v>
      </c>
      <c r="BG64" s="106">
        <v>4</v>
      </c>
      <c r="BH64" s="106">
        <v>5</v>
      </c>
      <c r="BI64" s="106">
        <v>6</v>
      </c>
      <c r="BJ64" s="106">
        <v>7</v>
      </c>
      <c r="BK64" s="106"/>
      <c r="BL64" s="106"/>
      <c r="BM64" s="106"/>
      <c r="BN64" s="106"/>
      <c r="BO64" s="106"/>
      <c r="BP64" s="106"/>
      <c r="BQ64" s="106"/>
      <c r="BR64" s="106"/>
      <c r="BS64" s="118">
        <v>-1</v>
      </c>
      <c r="BT64" s="118">
        <v>1</v>
      </c>
      <c r="BU64" s="118">
        <v>2</v>
      </c>
      <c r="BV64" s="118">
        <v>3</v>
      </c>
      <c r="BW64" s="118">
        <v>4</v>
      </c>
      <c r="BX64" s="118">
        <v>5</v>
      </c>
      <c r="BY64" s="118">
        <v>6</v>
      </c>
      <c r="BZ64" s="118">
        <v>7</v>
      </c>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"こたつやホットカーペットのみ", "薪・ペレットストーブ", "地域熱" ];</v>
      </c>
      <c r="DR64" s="80"/>
      <c r="DS64" s="80"/>
      <c r="DT64" s="80" t="str">
        <f t="shared" si="5"/>
        <v>D6.scenario.defSelectData['sel202']= [ '-1', '1', '2', '3', '4', '5', '6', '7' ];</v>
      </c>
    </row>
    <row r="65" spans="1:124" s="75" customFormat="1" ht="43.5" customHeight="1" x14ac:dyDescent="0.15">
      <c r="A65" s="66"/>
      <c r="B65" s="99" t="s">
        <v>2920</v>
      </c>
      <c r="C65" s="106" t="s">
        <v>2404</v>
      </c>
      <c r="D65" s="118" t="s">
        <v>2404</v>
      </c>
      <c r="E65" s="98" t="s">
        <v>3054</v>
      </c>
      <c r="F65" s="106"/>
      <c r="G65" s="118"/>
      <c r="H65" s="106" t="s">
        <v>4432</v>
      </c>
      <c r="I65" s="118" t="s">
        <v>2404</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2022</v>
      </c>
      <c r="AB65" s="106" t="s">
        <v>2021</v>
      </c>
      <c r="AC65" s="106" t="s">
        <v>4439</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4440</v>
      </c>
      <c r="AT65" s="118"/>
      <c r="AU65" s="118"/>
      <c r="AV65" s="118"/>
      <c r="AW65" s="118"/>
      <c r="AX65" s="118"/>
      <c r="AY65" s="118"/>
      <c r="AZ65" s="118"/>
      <c r="BA65" s="118"/>
      <c r="BB65" s="66"/>
      <c r="BC65" s="106">
        <v>-1</v>
      </c>
      <c r="BD65" s="106">
        <v>1</v>
      </c>
      <c r="BE65" s="106">
        <v>2</v>
      </c>
      <c r="BF65" s="106">
        <v>3</v>
      </c>
      <c r="BG65" s="106">
        <v>4</v>
      </c>
      <c r="BH65" s="106">
        <v>5</v>
      </c>
      <c r="BI65" s="106">
        <v>6</v>
      </c>
      <c r="BJ65" s="106">
        <v>7</v>
      </c>
      <c r="BK65" s="106"/>
      <c r="BL65" s="106"/>
      <c r="BM65" s="106"/>
      <c r="BN65" s="106"/>
      <c r="BO65" s="106"/>
      <c r="BP65" s="106"/>
      <c r="BQ65" s="106"/>
      <c r="BR65" s="106"/>
      <c r="BS65" s="118">
        <v>-1</v>
      </c>
      <c r="BT65" s="118">
        <v>1</v>
      </c>
      <c r="BU65" s="118">
        <v>2</v>
      </c>
      <c r="BV65" s="118">
        <v>3</v>
      </c>
      <c r="BW65" s="118">
        <v>4</v>
      </c>
      <c r="BX65" s="118">
        <v>5</v>
      </c>
      <c r="BY65" s="118">
        <v>6</v>
      </c>
      <c r="BZ65" s="118">
        <v>7</v>
      </c>
      <c r="CA65" s="118"/>
      <c r="CB65" s="118"/>
      <c r="CC65" s="118"/>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"こたつやホットカーペットのみ", "薪・ペレットストーブ", "地域熱" ];</v>
      </c>
      <c r="DR65" s="80"/>
      <c r="DS65" s="80"/>
      <c r="DT65" s="80" t="str">
        <f t="shared" si="5"/>
        <v>D6.scenario.defSelectData['sel203']= [ '-1', '1', '2', '3', '4', '5', '6', '7' ];</v>
      </c>
    </row>
    <row r="66" spans="1:124" s="75" customFormat="1" ht="43.5" customHeight="1" x14ac:dyDescent="0.15">
      <c r="A66" s="66"/>
      <c r="B66" s="98" t="s">
        <v>1932</v>
      </c>
      <c r="C66" s="106" t="s">
        <v>1930</v>
      </c>
      <c r="D66" s="118" t="s">
        <v>1930</v>
      </c>
      <c r="E66" s="98" t="s">
        <v>3054</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3054</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2572</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2572</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2733</v>
      </c>
      <c r="D68" s="118" t="s">
        <v>2733</v>
      </c>
      <c r="E68" s="98" t="s">
        <v>3054</v>
      </c>
      <c r="F68" s="106" t="s">
        <v>811</v>
      </c>
      <c r="G68" s="118" t="s">
        <v>811</v>
      </c>
      <c r="H68" s="106" t="s">
        <v>4433</v>
      </c>
      <c r="I68" s="118" t="s">
        <v>2733</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2738</v>
      </c>
      <c r="X68" s="108" t="s">
        <v>2739</v>
      </c>
      <c r="Y68" s="108" t="s">
        <v>2726</v>
      </c>
      <c r="Z68" s="106" t="s">
        <v>2740</v>
      </c>
      <c r="AA68" s="106" t="s">
        <v>2727</v>
      </c>
      <c r="AB68" s="106" t="s">
        <v>2741</v>
      </c>
      <c r="AC68" s="106" t="s">
        <v>2728</v>
      </c>
      <c r="AD68" s="106" t="s">
        <v>2729</v>
      </c>
      <c r="AE68" s="106" t="s">
        <v>2730</v>
      </c>
      <c r="AF68" s="106"/>
      <c r="AG68" s="106"/>
      <c r="AH68" s="106"/>
      <c r="AI68" s="106"/>
      <c r="AJ68" s="106"/>
      <c r="AK68" s="106"/>
      <c r="AL68" s="118" t="s">
        <v>2274</v>
      </c>
      <c r="AM68" s="118" t="s">
        <v>2738</v>
      </c>
      <c r="AN68" s="120" t="s">
        <v>2739</v>
      </c>
      <c r="AO68" s="120" t="s">
        <v>2726</v>
      </c>
      <c r="AP68" s="118" t="s">
        <v>2740</v>
      </c>
      <c r="AQ68" s="148" t="s">
        <v>2727</v>
      </c>
      <c r="AR68" s="148" t="s">
        <v>2741</v>
      </c>
      <c r="AS68" s="148" t="s">
        <v>2728</v>
      </c>
      <c r="AT68" s="118" t="s">
        <v>2729</v>
      </c>
      <c r="AU68" s="118" t="s">
        <v>2730</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2577</v>
      </c>
      <c r="C69" s="106" t="s">
        <v>3009</v>
      </c>
      <c r="D69" s="118" t="s">
        <v>3009</v>
      </c>
      <c r="E69" s="98" t="s">
        <v>2790</v>
      </c>
      <c r="F69" s="106"/>
      <c r="G69" s="118"/>
      <c r="H69" s="106" t="s">
        <v>3009</v>
      </c>
      <c r="I69" s="118" t="s">
        <v>3009</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2952</v>
      </c>
      <c r="C70" s="106" t="s">
        <v>806</v>
      </c>
      <c r="D70" s="118" t="s">
        <v>806</v>
      </c>
      <c r="E70" s="98" t="s">
        <v>2790</v>
      </c>
      <c r="F70" s="106" t="s">
        <v>513</v>
      </c>
      <c r="G70" s="118" t="s">
        <v>513</v>
      </c>
      <c r="H70" s="106" t="s">
        <v>3123</v>
      </c>
      <c r="I70" s="118" t="s">
        <v>3123</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3113</v>
      </c>
      <c r="X70" s="106" t="s">
        <v>3114</v>
      </c>
      <c r="Y70" s="106" t="s">
        <v>3115</v>
      </c>
      <c r="Z70" s="106" t="s">
        <v>3116</v>
      </c>
      <c r="AA70" s="106" t="s">
        <v>3117</v>
      </c>
      <c r="AB70" s="106" t="s">
        <v>3118</v>
      </c>
      <c r="AC70" s="106" t="s">
        <v>3119</v>
      </c>
      <c r="AD70" s="106" t="s">
        <v>3120</v>
      </c>
      <c r="AE70" s="106" t="s">
        <v>3121</v>
      </c>
      <c r="AF70" s="106" t="s">
        <v>3122</v>
      </c>
      <c r="AG70" s="106"/>
      <c r="AH70" s="106"/>
      <c r="AI70" s="106"/>
      <c r="AJ70" s="106"/>
      <c r="AK70" s="106"/>
      <c r="AL70" s="118" t="s">
        <v>2274</v>
      </c>
      <c r="AM70" s="148" t="s">
        <v>3113</v>
      </c>
      <c r="AN70" s="148" t="s">
        <v>3114</v>
      </c>
      <c r="AO70" s="148" t="s">
        <v>3115</v>
      </c>
      <c r="AP70" s="148" t="s">
        <v>3116</v>
      </c>
      <c r="AQ70" s="148" t="s">
        <v>3117</v>
      </c>
      <c r="AR70" s="148" t="s">
        <v>3118</v>
      </c>
      <c r="AS70" s="118" t="s">
        <v>3119</v>
      </c>
      <c r="AT70" s="118" t="s">
        <v>3120</v>
      </c>
      <c r="AU70" s="118" t="s">
        <v>3121</v>
      </c>
      <c r="AV70" s="118" t="s">
        <v>3122</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2610</v>
      </c>
      <c r="C71" s="106" t="s">
        <v>2596</v>
      </c>
      <c r="D71" s="118" t="s">
        <v>2596</v>
      </c>
      <c r="E71" s="98" t="s">
        <v>2790</v>
      </c>
      <c r="F71" s="106" t="s">
        <v>2609</v>
      </c>
      <c r="G71" s="118" t="s">
        <v>513</v>
      </c>
      <c r="H71" s="106" t="s">
        <v>3124</v>
      </c>
      <c r="I71" s="118" t="s">
        <v>3124</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2597</v>
      </c>
      <c r="X71" s="106" t="s">
        <v>2598</v>
      </c>
      <c r="Y71" s="106" t="s">
        <v>2599</v>
      </c>
      <c r="Z71" s="106" t="s">
        <v>2600</v>
      </c>
      <c r="AA71" s="106" t="s">
        <v>2601</v>
      </c>
      <c r="AB71" s="106" t="s">
        <v>2602</v>
      </c>
      <c r="AC71" s="106"/>
      <c r="AD71" s="106"/>
      <c r="AE71" s="106"/>
      <c r="AF71" s="106"/>
      <c r="AG71" s="106"/>
      <c r="AH71" s="106"/>
      <c r="AI71" s="106"/>
      <c r="AJ71" s="106"/>
      <c r="AK71" s="106"/>
      <c r="AL71" s="118" t="s">
        <v>2274</v>
      </c>
      <c r="AM71" s="148" t="s">
        <v>2597</v>
      </c>
      <c r="AN71" s="148" t="s">
        <v>2598</v>
      </c>
      <c r="AO71" s="148" t="s">
        <v>2599</v>
      </c>
      <c r="AP71" s="148" t="s">
        <v>2600</v>
      </c>
      <c r="AQ71" s="118" t="s">
        <v>2601</v>
      </c>
      <c r="AR71" s="118" t="s">
        <v>2602</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2953</v>
      </c>
      <c r="C72" s="106" t="s">
        <v>2595</v>
      </c>
      <c r="D72" s="118" t="s">
        <v>2595</v>
      </c>
      <c r="E72" s="98" t="s">
        <v>2790</v>
      </c>
      <c r="F72" s="106" t="s">
        <v>2608</v>
      </c>
      <c r="G72" s="118" t="s">
        <v>2608</v>
      </c>
      <c r="H72" s="106" t="s">
        <v>2595</v>
      </c>
      <c r="I72" s="118" t="s">
        <v>2595</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2603</v>
      </c>
      <c r="X72" s="106" t="s">
        <v>2604</v>
      </c>
      <c r="Y72" s="106" t="s">
        <v>2605</v>
      </c>
      <c r="Z72" s="106" t="s">
        <v>2606</v>
      </c>
      <c r="AA72" s="106" t="s">
        <v>2607</v>
      </c>
      <c r="AB72" s="106"/>
      <c r="AC72" s="106"/>
      <c r="AD72" s="106"/>
      <c r="AE72" s="106"/>
      <c r="AF72" s="106"/>
      <c r="AG72" s="106"/>
      <c r="AH72" s="106"/>
      <c r="AI72" s="106"/>
      <c r="AJ72" s="106"/>
      <c r="AK72" s="106"/>
      <c r="AL72" s="118" t="s">
        <v>2274</v>
      </c>
      <c r="AM72" s="148" t="s">
        <v>2603</v>
      </c>
      <c r="AN72" s="148" t="s">
        <v>2604</v>
      </c>
      <c r="AO72" s="148" t="s">
        <v>2605</v>
      </c>
      <c r="AP72" s="148" t="s">
        <v>2606</v>
      </c>
      <c r="AQ72" s="148" t="s">
        <v>2607</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2611</v>
      </c>
      <c r="C73" s="106" t="s">
        <v>2406</v>
      </c>
      <c r="D73" s="118" t="s">
        <v>2406</v>
      </c>
      <c r="E73" s="98" t="s">
        <v>3085</v>
      </c>
      <c r="F73" s="106" t="s">
        <v>827</v>
      </c>
      <c r="G73" s="118" t="s">
        <v>827</v>
      </c>
      <c r="H73" s="106" t="s">
        <v>2406</v>
      </c>
      <c r="I73" s="118" t="s">
        <v>2406</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2419</v>
      </c>
      <c r="Y73" s="106" t="s">
        <v>2420</v>
      </c>
      <c r="Z73" s="106" t="s">
        <v>2421</v>
      </c>
      <c r="AA73" s="106" t="s">
        <v>2422</v>
      </c>
      <c r="AB73" s="106" t="s">
        <v>2423</v>
      </c>
      <c r="AC73" s="106" t="s">
        <v>2424</v>
      </c>
      <c r="AD73" s="106" t="s">
        <v>2425</v>
      </c>
      <c r="AE73" s="106" t="s">
        <v>2426</v>
      </c>
      <c r="AF73" s="106"/>
      <c r="AG73" s="106"/>
      <c r="AH73" s="106"/>
      <c r="AI73" s="106"/>
      <c r="AJ73" s="106"/>
      <c r="AK73" s="106"/>
      <c r="AL73" s="118" t="s">
        <v>2274</v>
      </c>
      <c r="AM73" s="148" t="s">
        <v>2055</v>
      </c>
      <c r="AN73" s="149" t="s">
        <v>2419</v>
      </c>
      <c r="AO73" s="148" t="s">
        <v>2420</v>
      </c>
      <c r="AP73" s="148" t="s">
        <v>2421</v>
      </c>
      <c r="AQ73" s="148" t="s">
        <v>2422</v>
      </c>
      <c r="AR73" s="148" t="s">
        <v>2423</v>
      </c>
      <c r="AS73" s="148" t="s">
        <v>2424</v>
      </c>
      <c r="AT73" s="118" t="s">
        <v>2425</v>
      </c>
      <c r="AU73" s="118" t="s">
        <v>2426</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2612</v>
      </c>
      <c r="C74" s="106" t="s">
        <v>2616</v>
      </c>
      <c r="D74" s="118" t="s">
        <v>2616</v>
      </c>
      <c r="E74" s="98" t="s">
        <v>3085</v>
      </c>
      <c r="F74" s="106"/>
      <c r="G74" s="118"/>
      <c r="H74" s="106" t="s">
        <v>3125</v>
      </c>
      <c r="I74" s="118" t="s">
        <v>3125</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2498</v>
      </c>
      <c r="X74" s="108" t="s">
        <v>2499</v>
      </c>
      <c r="Y74" s="106" t="s">
        <v>293</v>
      </c>
      <c r="Z74" s="106"/>
      <c r="AA74" s="106"/>
      <c r="AB74" s="106"/>
      <c r="AC74" s="106"/>
      <c r="AD74" s="106"/>
      <c r="AE74" s="106"/>
      <c r="AF74" s="106"/>
      <c r="AG74" s="106"/>
      <c r="AH74" s="106"/>
      <c r="AI74" s="106"/>
      <c r="AJ74" s="106"/>
      <c r="AK74" s="106"/>
      <c r="AL74" s="118" t="s">
        <v>2274</v>
      </c>
      <c r="AM74" s="148" t="s">
        <v>2498</v>
      </c>
      <c r="AN74" s="149" t="s">
        <v>2499</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2615</v>
      </c>
      <c r="C75" s="106" t="s">
        <v>2574</v>
      </c>
      <c r="D75" s="118" t="s">
        <v>2574</v>
      </c>
      <c r="E75" s="98" t="s">
        <v>3085</v>
      </c>
      <c r="F75" s="106"/>
      <c r="G75" s="118"/>
      <c r="H75" s="106" t="s">
        <v>2575</v>
      </c>
      <c r="I75" s="118" t="s">
        <v>2575</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2576</v>
      </c>
      <c r="X75" s="106" t="s">
        <v>2322</v>
      </c>
      <c r="Y75" s="106" t="s">
        <v>293</v>
      </c>
      <c r="Z75" s="106"/>
      <c r="AA75" s="106"/>
      <c r="AB75" s="106"/>
      <c r="AC75" s="106"/>
      <c r="AD75" s="106"/>
      <c r="AE75" s="106"/>
      <c r="AF75" s="106"/>
      <c r="AG75" s="106"/>
      <c r="AH75" s="106"/>
      <c r="AI75" s="106"/>
      <c r="AJ75" s="106"/>
      <c r="AK75" s="106"/>
      <c r="AL75" s="118" t="s">
        <v>2274</v>
      </c>
      <c r="AM75" s="148" t="s">
        <v>2576</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2403</v>
      </c>
      <c r="C76" s="106" t="s">
        <v>2402</v>
      </c>
      <c r="D76" s="118" t="s">
        <v>2402</v>
      </c>
      <c r="E76" s="98" t="s">
        <v>2921</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2924</v>
      </c>
      <c r="C77" s="106" t="s">
        <v>2404</v>
      </c>
      <c r="D77" s="118" t="s">
        <v>2404</v>
      </c>
      <c r="E77" s="98" t="s">
        <v>2921</v>
      </c>
      <c r="F77" s="106"/>
      <c r="G77" s="118"/>
      <c r="H77" s="106" t="s">
        <v>4432</v>
      </c>
      <c r="I77" s="118" t="s">
        <v>2404</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2734</v>
      </c>
      <c r="C78" s="106" t="s">
        <v>1930</v>
      </c>
      <c r="D78" s="118" t="s">
        <v>1930</v>
      </c>
      <c r="E78" s="98" t="s">
        <v>2921</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2736</v>
      </c>
      <c r="C79" s="106" t="s">
        <v>1933</v>
      </c>
      <c r="D79" s="118" t="s">
        <v>1933</v>
      </c>
      <c r="E79" s="98" t="s">
        <v>2921</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2572</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2572</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2405</v>
      </c>
      <c r="C80" s="106" t="s">
        <v>2733</v>
      </c>
      <c r="D80" s="118" t="s">
        <v>2733</v>
      </c>
      <c r="E80" s="98" t="s">
        <v>2921</v>
      </c>
      <c r="F80" s="106" t="s">
        <v>811</v>
      </c>
      <c r="G80" s="118" t="s">
        <v>811</v>
      </c>
      <c r="H80" s="106" t="s">
        <v>4433</v>
      </c>
      <c r="I80" s="118" t="s">
        <v>2733</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2738</v>
      </c>
      <c r="X80" s="108" t="s">
        <v>2739</v>
      </c>
      <c r="Y80" s="108" t="s">
        <v>2726</v>
      </c>
      <c r="Z80" s="106" t="s">
        <v>2740</v>
      </c>
      <c r="AA80" s="106" t="s">
        <v>2727</v>
      </c>
      <c r="AB80" s="106" t="s">
        <v>2741</v>
      </c>
      <c r="AC80" s="106" t="s">
        <v>2728</v>
      </c>
      <c r="AD80" s="106" t="s">
        <v>2729</v>
      </c>
      <c r="AE80" s="106" t="s">
        <v>2730</v>
      </c>
      <c r="AF80" s="106"/>
      <c r="AG80" s="106"/>
      <c r="AH80" s="106"/>
      <c r="AI80" s="106"/>
      <c r="AJ80" s="106"/>
      <c r="AK80" s="106"/>
      <c r="AL80" s="118" t="s">
        <v>2274</v>
      </c>
      <c r="AM80" s="118" t="s">
        <v>2738</v>
      </c>
      <c r="AN80" s="120" t="s">
        <v>2739</v>
      </c>
      <c r="AO80" s="120" t="s">
        <v>2726</v>
      </c>
      <c r="AP80" s="118" t="s">
        <v>2740</v>
      </c>
      <c r="AQ80" s="148" t="s">
        <v>2727</v>
      </c>
      <c r="AR80" s="148" t="s">
        <v>2741</v>
      </c>
      <c r="AS80" s="148" t="s">
        <v>2728</v>
      </c>
      <c r="AT80" s="118" t="s">
        <v>2729</v>
      </c>
      <c r="AU80" s="118" t="s">
        <v>2730</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2922</v>
      </c>
      <c r="C81" s="106" t="s">
        <v>2735</v>
      </c>
      <c r="D81" s="118" t="s">
        <v>2735</v>
      </c>
      <c r="E81" s="98" t="s">
        <v>2921</v>
      </c>
      <c r="F81" s="106" t="s">
        <v>811</v>
      </c>
      <c r="G81" s="118" t="s">
        <v>811</v>
      </c>
      <c r="H81" s="106" t="s">
        <v>4434</v>
      </c>
      <c r="I81" s="118" t="s">
        <v>2735</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2742</v>
      </c>
      <c r="X81" s="108" t="s">
        <v>2739</v>
      </c>
      <c r="Y81" s="106" t="s">
        <v>2726</v>
      </c>
      <c r="Z81" s="106" t="s">
        <v>2740</v>
      </c>
      <c r="AA81" s="106" t="s">
        <v>2727</v>
      </c>
      <c r="AB81" s="106" t="s">
        <v>2741</v>
      </c>
      <c r="AC81" s="106" t="s">
        <v>2728</v>
      </c>
      <c r="AD81" s="106"/>
      <c r="AE81" s="106"/>
      <c r="AF81" s="106"/>
      <c r="AG81" s="106"/>
      <c r="AH81" s="106"/>
      <c r="AI81" s="106"/>
      <c r="AJ81" s="106"/>
      <c r="AK81" s="106"/>
      <c r="AL81" s="118" t="s">
        <v>2274</v>
      </c>
      <c r="AM81" s="148" t="s">
        <v>2742</v>
      </c>
      <c r="AN81" s="120" t="s">
        <v>2739</v>
      </c>
      <c r="AO81" s="118" t="s">
        <v>2726</v>
      </c>
      <c r="AP81" s="148" t="s">
        <v>2740</v>
      </c>
      <c r="AQ81" s="148" t="s">
        <v>2727</v>
      </c>
      <c r="AR81" s="118" t="s">
        <v>2741</v>
      </c>
      <c r="AS81" s="118" t="s">
        <v>2728</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2923</v>
      </c>
      <c r="C82" s="106" t="s">
        <v>3073</v>
      </c>
      <c r="D82" s="118" t="s">
        <v>3073</v>
      </c>
      <c r="E82" s="98" t="s">
        <v>2790</v>
      </c>
      <c r="F82" s="106"/>
      <c r="G82" s="118"/>
      <c r="H82" s="106" t="s">
        <v>2613</v>
      </c>
      <c r="I82" s="118" t="s">
        <v>2613</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2576</v>
      </c>
      <c r="X82" s="106" t="s">
        <v>2322</v>
      </c>
      <c r="Y82" s="106"/>
      <c r="Z82" s="106"/>
      <c r="AA82" s="106"/>
      <c r="AB82" s="106"/>
      <c r="AC82" s="106"/>
      <c r="AD82" s="106"/>
      <c r="AE82" s="106"/>
      <c r="AF82" s="106"/>
      <c r="AG82" s="106"/>
      <c r="AH82" s="106"/>
      <c r="AI82" s="106"/>
      <c r="AJ82" s="106"/>
      <c r="AK82" s="106"/>
      <c r="AL82" s="118" t="s">
        <v>2274</v>
      </c>
      <c r="AM82" s="148" t="s">
        <v>2576</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2925</v>
      </c>
      <c r="C83" s="106" t="s">
        <v>2857</v>
      </c>
      <c r="D83" s="118" t="s">
        <v>2857</v>
      </c>
      <c r="E83" s="98" t="s">
        <v>2921</v>
      </c>
      <c r="F83" s="106"/>
      <c r="G83" s="118"/>
      <c r="H83" s="106" t="s">
        <v>2857</v>
      </c>
      <c r="I83" s="118" t="s">
        <v>2857</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3472</v>
      </c>
      <c r="X83" s="106" t="s">
        <v>3473</v>
      </c>
      <c r="Y83" s="106"/>
      <c r="Z83" s="106"/>
      <c r="AA83" s="106"/>
      <c r="AB83" s="106"/>
      <c r="AC83" s="106"/>
      <c r="AD83" s="106"/>
      <c r="AE83" s="106"/>
      <c r="AF83" s="106"/>
      <c r="AG83" s="106"/>
      <c r="AH83" s="106"/>
      <c r="AI83" s="106"/>
      <c r="AJ83" s="106"/>
      <c r="AK83" s="106"/>
      <c r="AL83" s="118" t="s">
        <v>2274</v>
      </c>
      <c r="AM83" s="148" t="s">
        <v>3472</v>
      </c>
      <c r="AN83" s="148" t="s">
        <v>3473</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2926</v>
      </c>
      <c r="C84" s="106" t="s">
        <v>2860</v>
      </c>
      <c r="D84" s="118" t="s">
        <v>2860</v>
      </c>
      <c r="E84" s="98" t="s">
        <v>2921</v>
      </c>
      <c r="F84" s="106"/>
      <c r="G84" s="118"/>
      <c r="H84" s="106" t="s">
        <v>2859</v>
      </c>
      <c r="I84" s="118" t="s">
        <v>2859</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3673</v>
      </c>
      <c r="X84" s="106" t="s">
        <v>1624</v>
      </c>
      <c r="Y84" s="106"/>
      <c r="Z84" s="106"/>
      <c r="AA84" s="106"/>
      <c r="AB84" s="106"/>
      <c r="AC84" s="106"/>
      <c r="AD84" s="106"/>
      <c r="AE84" s="106"/>
      <c r="AF84" s="106"/>
      <c r="AG84" s="106"/>
      <c r="AH84" s="106"/>
      <c r="AI84" s="106"/>
      <c r="AJ84" s="106"/>
      <c r="AK84" s="106"/>
      <c r="AL84" s="118" t="s">
        <v>2274</v>
      </c>
      <c r="AM84" s="148" t="s">
        <v>3671</v>
      </c>
      <c r="AN84" s="148" t="s">
        <v>3672</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2927</v>
      </c>
      <c r="C85" s="106" t="s">
        <v>2858</v>
      </c>
      <c r="D85" s="118" t="s">
        <v>2617</v>
      </c>
      <c r="E85" s="98" t="s">
        <v>2921</v>
      </c>
      <c r="F85" s="106"/>
      <c r="G85" s="118"/>
      <c r="H85" s="106" t="s">
        <v>2617</v>
      </c>
      <c r="I85" s="118" t="s">
        <v>2617</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2590</v>
      </c>
      <c r="X85" s="106" t="s">
        <v>2591</v>
      </c>
      <c r="Y85" s="106" t="s">
        <v>2592</v>
      </c>
      <c r="Z85" s="106" t="s">
        <v>2593</v>
      </c>
      <c r="AA85" s="106" t="s">
        <v>2594</v>
      </c>
      <c r="AB85" s="106"/>
      <c r="AC85" s="106"/>
      <c r="AD85" s="106"/>
      <c r="AE85" s="106"/>
      <c r="AF85" s="106"/>
      <c r="AG85" s="106"/>
      <c r="AH85" s="106"/>
      <c r="AI85" s="106"/>
      <c r="AJ85" s="106"/>
      <c r="AK85" s="106"/>
      <c r="AL85" s="118" t="s">
        <v>2274</v>
      </c>
      <c r="AM85" s="148" t="s">
        <v>2590</v>
      </c>
      <c r="AN85" s="118" t="s">
        <v>2591</v>
      </c>
      <c r="AO85" s="118" t="s">
        <v>2592</v>
      </c>
      <c r="AP85" s="118" t="s">
        <v>2593</v>
      </c>
      <c r="AQ85" s="118" t="s">
        <v>2594</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2928</v>
      </c>
      <c r="C86" s="106" t="s">
        <v>2614</v>
      </c>
      <c r="D86" s="118" t="s">
        <v>2614</v>
      </c>
      <c r="E86" s="98" t="s">
        <v>2921</v>
      </c>
      <c r="F86" s="106"/>
      <c r="G86" s="118"/>
      <c r="H86" s="106" t="s">
        <v>2864</v>
      </c>
      <c r="I86" s="118" t="s">
        <v>2864</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2546</v>
      </c>
      <c r="X86" s="106" t="s">
        <v>2618</v>
      </c>
      <c r="Y86" s="106" t="s">
        <v>2619</v>
      </c>
      <c r="Z86" s="106" t="s">
        <v>2620</v>
      </c>
      <c r="AA86" s="106" t="s">
        <v>2621</v>
      </c>
      <c r="AB86" s="106" t="s">
        <v>2622</v>
      </c>
      <c r="AC86" s="106" t="s">
        <v>2623</v>
      </c>
      <c r="AD86" s="106" t="s">
        <v>2624</v>
      </c>
      <c r="AE86" s="106" t="s">
        <v>2625</v>
      </c>
      <c r="AF86" s="106" t="s">
        <v>2626</v>
      </c>
      <c r="AG86" s="106"/>
      <c r="AH86" s="106"/>
      <c r="AI86" s="106"/>
      <c r="AJ86" s="106"/>
      <c r="AK86" s="106"/>
      <c r="AL86" s="118" t="s">
        <v>2274</v>
      </c>
      <c r="AM86" s="148" t="s">
        <v>2546</v>
      </c>
      <c r="AN86" s="148" t="s">
        <v>2618</v>
      </c>
      <c r="AO86" s="148" t="s">
        <v>2619</v>
      </c>
      <c r="AP86" s="148" t="s">
        <v>2620</v>
      </c>
      <c r="AQ86" s="148" t="s">
        <v>2621</v>
      </c>
      <c r="AR86" s="118" t="s">
        <v>2622</v>
      </c>
      <c r="AS86" s="118" t="s">
        <v>2623</v>
      </c>
      <c r="AT86" s="118" t="s">
        <v>2624</v>
      </c>
      <c r="AU86" s="118" t="s">
        <v>2625</v>
      </c>
      <c r="AV86" s="118" t="s">
        <v>2626</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2929</v>
      </c>
      <c r="C87" s="106" t="s">
        <v>3223</v>
      </c>
      <c r="D87" s="118" t="s">
        <v>3223</v>
      </c>
      <c r="E87" s="98" t="s">
        <v>2790</v>
      </c>
      <c r="F87" s="106"/>
      <c r="G87" s="118"/>
      <c r="H87" s="106" t="s">
        <v>2803</v>
      </c>
      <c r="I87" s="118" t="s">
        <v>2803</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2807</v>
      </c>
      <c r="X87" s="106" t="s">
        <v>2806</v>
      </c>
      <c r="Y87" s="106" t="s">
        <v>2804</v>
      </c>
      <c r="Z87" s="106" t="s">
        <v>2802</v>
      </c>
      <c r="AA87" s="106" t="s">
        <v>2805</v>
      </c>
      <c r="AB87" s="106"/>
      <c r="AC87" s="106"/>
      <c r="AD87" s="106"/>
      <c r="AE87" s="106"/>
      <c r="AF87" s="106"/>
      <c r="AG87" s="106"/>
      <c r="AH87" s="106"/>
      <c r="AI87" s="106"/>
      <c r="AJ87" s="106"/>
      <c r="AK87" s="106"/>
      <c r="AL87" s="118" t="s">
        <v>2274</v>
      </c>
      <c r="AM87" s="148" t="s">
        <v>2807</v>
      </c>
      <c r="AN87" s="148" t="s">
        <v>2806</v>
      </c>
      <c r="AO87" s="148" t="s">
        <v>2804</v>
      </c>
      <c r="AP87" s="148" t="s">
        <v>2802</v>
      </c>
      <c r="AQ87" s="148" t="s">
        <v>2805</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2930</v>
      </c>
      <c r="C88" s="106" t="s">
        <v>3132</v>
      </c>
      <c r="D88" s="118" t="s">
        <v>3132</v>
      </c>
      <c r="E88" s="98" t="s">
        <v>3054</v>
      </c>
      <c r="F88" s="106"/>
      <c r="G88" s="118"/>
      <c r="H88" s="106" t="s">
        <v>2865</v>
      </c>
      <c r="I88" s="118" t="s">
        <v>2865</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3136</v>
      </c>
      <c r="X88" s="106" t="s">
        <v>3137</v>
      </c>
      <c r="Y88" s="106" t="s">
        <v>3138</v>
      </c>
      <c r="Z88" s="106" t="s">
        <v>3139</v>
      </c>
      <c r="AA88" s="106" t="s">
        <v>293</v>
      </c>
      <c r="AB88" s="106"/>
      <c r="AC88" s="106"/>
      <c r="AD88" s="106"/>
      <c r="AE88" s="106"/>
      <c r="AF88" s="106"/>
      <c r="AG88" s="106"/>
      <c r="AH88" s="106"/>
      <c r="AI88" s="106"/>
      <c r="AJ88" s="106"/>
      <c r="AK88" s="106"/>
      <c r="AL88" s="118" t="s">
        <v>2274</v>
      </c>
      <c r="AM88" s="148" t="s">
        <v>3136</v>
      </c>
      <c r="AN88" s="148" t="s">
        <v>3137</v>
      </c>
      <c r="AO88" s="148" t="s">
        <v>3138</v>
      </c>
      <c r="AP88" s="118" t="s">
        <v>3139</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2931</v>
      </c>
      <c r="C89" s="106" t="s">
        <v>3131</v>
      </c>
      <c r="D89" s="118" t="s">
        <v>3131</v>
      </c>
      <c r="E89" s="98" t="s">
        <v>3054</v>
      </c>
      <c r="F89" s="106"/>
      <c r="G89" s="118"/>
      <c r="H89" s="106" t="s">
        <v>2866</v>
      </c>
      <c r="I89" s="118" t="s">
        <v>2866</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3136</v>
      </c>
      <c r="X89" s="106" t="s">
        <v>3137</v>
      </c>
      <c r="Y89" s="106" t="s">
        <v>3138</v>
      </c>
      <c r="Z89" s="106" t="s">
        <v>3139</v>
      </c>
      <c r="AA89" s="106" t="s">
        <v>293</v>
      </c>
      <c r="AB89" s="106"/>
      <c r="AC89" s="106"/>
      <c r="AD89" s="106"/>
      <c r="AE89" s="106"/>
      <c r="AF89" s="106"/>
      <c r="AG89" s="106"/>
      <c r="AH89" s="106"/>
      <c r="AI89" s="106"/>
      <c r="AJ89" s="106"/>
      <c r="AK89" s="106"/>
      <c r="AL89" s="118" t="s">
        <v>2274</v>
      </c>
      <c r="AM89" s="118" t="s">
        <v>3136</v>
      </c>
      <c r="AN89" s="148" t="s">
        <v>3137</v>
      </c>
      <c r="AO89" s="118" t="s">
        <v>3138</v>
      </c>
      <c r="AP89" s="148" t="s">
        <v>3139</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2932</v>
      </c>
      <c r="C90" s="106" t="s">
        <v>3133</v>
      </c>
      <c r="D90" s="118" t="s">
        <v>3133</v>
      </c>
      <c r="E90" s="98" t="s">
        <v>3054</v>
      </c>
      <c r="F90" s="106" t="s">
        <v>811</v>
      </c>
      <c r="G90" s="118" t="s">
        <v>811</v>
      </c>
      <c r="H90" s="106" t="s">
        <v>2808</v>
      </c>
      <c r="I90" s="118" t="s">
        <v>2808</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2809</v>
      </c>
      <c r="X90" s="108" t="s">
        <v>2810</v>
      </c>
      <c r="Y90" s="106" t="s">
        <v>2811</v>
      </c>
      <c r="Z90" s="106" t="s">
        <v>2812</v>
      </c>
      <c r="AA90" s="106"/>
      <c r="AB90" s="106"/>
      <c r="AC90" s="106"/>
      <c r="AD90" s="106"/>
      <c r="AE90" s="106"/>
      <c r="AF90" s="106"/>
      <c r="AG90" s="106"/>
      <c r="AH90" s="106"/>
      <c r="AI90" s="106"/>
      <c r="AJ90" s="106"/>
      <c r="AK90" s="106"/>
      <c r="AL90" s="118" t="s">
        <v>2274</v>
      </c>
      <c r="AM90" s="148" t="s">
        <v>2809</v>
      </c>
      <c r="AN90" s="120" t="s">
        <v>2810</v>
      </c>
      <c r="AO90" s="118" t="s">
        <v>2811</v>
      </c>
      <c r="AP90" s="118" t="s">
        <v>2812</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2933</v>
      </c>
      <c r="C91" s="106" t="s">
        <v>3134</v>
      </c>
      <c r="D91" s="118" t="s">
        <v>3134</v>
      </c>
      <c r="E91" s="98" t="s">
        <v>3054</v>
      </c>
      <c r="F91" s="106"/>
      <c r="G91" s="118"/>
      <c r="H91" s="106" t="s">
        <v>2813</v>
      </c>
      <c r="I91" s="118" t="s">
        <v>2813</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2815</v>
      </c>
      <c r="X91" s="108" t="s">
        <v>2816</v>
      </c>
      <c r="Y91" s="106" t="s">
        <v>2817</v>
      </c>
      <c r="Z91" s="106" t="s">
        <v>2818</v>
      </c>
      <c r="AA91" s="106" t="s">
        <v>2819</v>
      </c>
      <c r="AB91" s="106" t="s">
        <v>2820</v>
      </c>
      <c r="AC91" s="106" t="s">
        <v>2821</v>
      </c>
      <c r="AD91" s="106" t="s">
        <v>2822</v>
      </c>
      <c r="AE91" s="106"/>
      <c r="AF91" s="106"/>
      <c r="AG91" s="106"/>
      <c r="AH91" s="106"/>
      <c r="AI91" s="106"/>
      <c r="AJ91" s="106"/>
      <c r="AK91" s="106"/>
      <c r="AL91" s="118" t="s">
        <v>2274</v>
      </c>
      <c r="AM91" s="118" t="s">
        <v>2815</v>
      </c>
      <c r="AN91" s="120" t="s">
        <v>2816</v>
      </c>
      <c r="AO91" s="148" t="s">
        <v>2817</v>
      </c>
      <c r="AP91" s="148" t="s">
        <v>2818</v>
      </c>
      <c r="AQ91" s="148" t="s">
        <v>2819</v>
      </c>
      <c r="AR91" s="118" t="s">
        <v>2820</v>
      </c>
      <c r="AS91" s="118" t="s">
        <v>2821</v>
      </c>
      <c r="AT91" s="118" t="s">
        <v>2822</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2934</v>
      </c>
      <c r="C92" s="106" t="s">
        <v>3135</v>
      </c>
      <c r="D92" s="118" t="s">
        <v>3135</v>
      </c>
      <c r="E92" s="98" t="s">
        <v>3054</v>
      </c>
      <c r="F92" s="106"/>
      <c r="G92" s="118"/>
      <c r="H92" s="106" t="s">
        <v>2814</v>
      </c>
      <c r="I92" s="118" t="s">
        <v>2814</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2823</v>
      </c>
      <c r="X92" s="108" t="s">
        <v>2824</v>
      </c>
      <c r="Y92" s="106" t="s">
        <v>2825</v>
      </c>
      <c r="Z92" s="106" t="s">
        <v>2826</v>
      </c>
      <c r="AA92" s="106" t="s">
        <v>2827</v>
      </c>
      <c r="AB92" s="106" t="s">
        <v>2828</v>
      </c>
      <c r="AC92" s="106" t="s">
        <v>2829</v>
      </c>
      <c r="AD92" s="106" t="s">
        <v>2830</v>
      </c>
      <c r="AE92" s="106"/>
      <c r="AF92" s="106"/>
      <c r="AG92" s="106"/>
      <c r="AH92" s="106"/>
      <c r="AI92" s="106"/>
      <c r="AJ92" s="106"/>
      <c r="AK92" s="106"/>
      <c r="AL92" s="118" t="s">
        <v>2274</v>
      </c>
      <c r="AM92" s="118" t="s">
        <v>2823</v>
      </c>
      <c r="AN92" s="120" t="s">
        <v>2824</v>
      </c>
      <c r="AO92" s="148" t="s">
        <v>2825</v>
      </c>
      <c r="AP92" s="148" t="s">
        <v>2826</v>
      </c>
      <c r="AQ92" s="148" t="s">
        <v>2827</v>
      </c>
      <c r="AR92" s="118" t="s">
        <v>2828</v>
      </c>
      <c r="AS92" s="118" t="s">
        <v>2829</v>
      </c>
      <c r="AT92" s="118" t="s">
        <v>2830</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2935</v>
      </c>
      <c r="C93" s="106" t="s">
        <v>2343</v>
      </c>
      <c r="D93" s="118" t="s">
        <v>2343</v>
      </c>
      <c r="E93" s="98" t="s">
        <v>3054</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2936</v>
      </c>
      <c r="C94" s="106" t="s">
        <v>2313</v>
      </c>
      <c r="D94" s="118" t="s">
        <v>2313</v>
      </c>
      <c r="E94" s="98" t="s">
        <v>3054</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2954</v>
      </c>
      <c r="C95" s="106" t="s">
        <v>1936</v>
      </c>
      <c r="D95" s="118" t="s">
        <v>1936</v>
      </c>
      <c r="E95" s="98" t="s">
        <v>3055</v>
      </c>
      <c r="F95" s="106" t="s">
        <v>1926</v>
      </c>
      <c r="G95" s="118" t="s">
        <v>1926</v>
      </c>
      <c r="H95" s="106" t="s">
        <v>2861</v>
      </c>
      <c r="I95" s="118" t="s">
        <v>2861</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2955</v>
      </c>
      <c r="C96" s="106" t="s">
        <v>2862</v>
      </c>
      <c r="D96" s="118" t="s">
        <v>2862</v>
      </c>
      <c r="E96" s="98" t="s">
        <v>3055</v>
      </c>
      <c r="F96" s="106"/>
      <c r="G96" s="118"/>
      <c r="H96" s="106" t="s">
        <v>2863</v>
      </c>
      <c r="I96" s="118" t="s">
        <v>2863</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3674</v>
      </c>
      <c r="X96" s="106" t="s">
        <v>3474</v>
      </c>
      <c r="Y96" s="106" t="s">
        <v>3475</v>
      </c>
      <c r="Z96" s="106" t="s">
        <v>3476</v>
      </c>
      <c r="AA96" s="106" t="s">
        <v>3477</v>
      </c>
      <c r="AB96" s="106"/>
      <c r="AC96" s="106"/>
      <c r="AD96" s="106"/>
      <c r="AE96" s="106"/>
      <c r="AF96" s="106"/>
      <c r="AG96" s="106"/>
      <c r="AH96" s="106"/>
      <c r="AI96" s="106"/>
      <c r="AJ96" s="106"/>
      <c r="AK96" s="106"/>
      <c r="AL96" s="118" t="s">
        <v>2274</v>
      </c>
      <c r="AM96" s="118" t="s">
        <v>3674</v>
      </c>
      <c r="AN96" s="118" t="s">
        <v>3474</v>
      </c>
      <c r="AO96" s="148" t="s">
        <v>3475</v>
      </c>
      <c r="AP96" s="148" t="s">
        <v>3476</v>
      </c>
      <c r="AQ96" s="148" t="s">
        <v>3477</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2956</v>
      </c>
      <c r="C97" s="106" t="s">
        <v>1955</v>
      </c>
      <c r="D97" s="118" t="s">
        <v>1955</v>
      </c>
      <c r="E97" s="98" t="s">
        <v>3055</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2573</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2573</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2570</v>
      </c>
      <c r="C98" s="106" t="s">
        <v>2737</v>
      </c>
      <c r="D98" s="118" t="s">
        <v>2737</v>
      </c>
      <c r="E98" s="98" t="s">
        <v>3055</v>
      </c>
      <c r="F98" s="106" t="s">
        <v>811</v>
      </c>
      <c r="G98" s="118" t="s">
        <v>811</v>
      </c>
      <c r="H98" s="106" t="s">
        <v>2737</v>
      </c>
      <c r="I98" s="118" t="s">
        <v>2737</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2743</v>
      </c>
      <c r="X98" s="108" t="s">
        <v>2739</v>
      </c>
      <c r="Y98" s="106" t="s">
        <v>2726</v>
      </c>
      <c r="Z98" s="106" t="s">
        <v>2740</v>
      </c>
      <c r="AA98" s="106" t="s">
        <v>2727</v>
      </c>
      <c r="AB98" s="106" t="s">
        <v>2741</v>
      </c>
      <c r="AC98" s="106" t="s">
        <v>2728</v>
      </c>
      <c r="AD98" s="106"/>
      <c r="AE98" s="106"/>
      <c r="AF98" s="106"/>
      <c r="AG98" s="106"/>
      <c r="AH98" s="106"/>
      <c r="AI98" s="106"/>
      <c r="AJ98" s="106"/>
      <c r="AK98" s="106"/>
      <c r="AL98" s="118" t="s">
        <v>2274</v>
      </c>
      <c r="AM98" s="148" t="s">
        <v>2743</v>
      </c>
      <c r="AN98" s="120" t="s">
        <v>2739</v>
      </c>
      <c r="AO98" s="148" t="s">
        <v>2726</v>
      </c>
      <c r="AP98" s="148" t="s">
        <v>2740</v>
      </c>
      <c r="AQ98" s="118" t="s">
        <v>2727</v>
      </c>
      <c r="AR98" s="118" t="s">
        <v>2741</v>
      </c>
      <c r="AS98" s="118" t="s">
        <v>2728</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2571</v>
      </c>
      <c r="C99" s="106" t="s">
        <v>3221</v>
      </c>
      <c r="D99" s="118" t="s">
        <v>3221</v>
      </c>
      <c r="E99" s="98" t="s">
        <v>3222</v>
      </c>
      <c r="F99" s="106"/>
      <c r="G99" s="118"/>
      <c r="H99" s="106" t="s">
        <v>2915</v>
      </c>
      <c r="I99" s="118" t="s">
        <v>2915</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3220</v>
      </c>
      <c r="X99" s="106" t="s">
        <v>2916</v>
      </c>
      <c r="Y99" s="106" t="s">
        <v>4437</v>
      </c>
      <c r="Z99" s="106" t="s">
        <v>2918</v>
      </c>
      <c r="AA99" s="106" t="s">
        <v>2919</v>
      </c>
      <c r="AB99" s="106"/>
      <c r="AC99" s="106"/>
      <c r="AD99" s="106"/>
      <c r="AE99" s="106"/>
      <c r="AF99" s="106"/>
      <c r="AG99" s="106"/>
      <c r="AH99" s="106"/>
      <c r="AI99" s="106"/>
      <c r="AJ99" s="106"/>
      <c r="AK99" s="106"/>
      <c r="AL99" s="118" t="s">
        <v>2274</v>
      </c>
      <c r="AM99" s="148" t="s">
        <v>3220</v>
      </c>
      <c r="AN99" s="148" t="s">
        <v>2916</v>
      </c>
      <c r="AO99" s="148" t="s">
        <v>2917</v>
      </c>
      <c r="AP99" s="148" t="s">
        <v>2918</v>
      </c>
      <c r="AQ99" s="148" t="s">
        <v>2919</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2957</v>
      </c>
      <c r="C100" s="106" t="s">
        <v>4438</v>
      </c>
      <c r="D100" s="118" t="s">
        <v>2789</v>
      </c>
      <c r="E100" s="98" t="s">
        <v>3055</v>
      </c>
      <c r="F100" s="106"/>
      <c r="G100" s="118"/>
      <c r="H100" s="106" t="s">
        <v>2578</v>
      </c>
      <c r="I100" s="118" t="s">
        <v>2578</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2579</v>
      </c>
      <c r="X100" s="106" t="s">
        <v>2580</v>
      </c>
      <c r="Y100" s="106" t="s">
        <v>2581</v>
      </c>
      <c r="Z100" s="106" t="s">
        <v>293</v>
      </c>
      <c r="AA100" s="106"/>
      <c r="AB100" s="106"/>
      <c r="AC100" s="106"/>
      <c r="AD100" s="106"/>
      <c r="AE100" s="106"/>
      <c r="AF100" s="106"/>
      <c r="AG100" s="106"/>
      <c r="AH100" s="106"/>
      <c r="AI100" s="106"/>
      <c r="AJ100" s="106"/>
      <c r="AK100" s="106"/>
      <c r="AL100" s="118" t="s">
        <v>2274</v>
      </c>
      <c r="AM100" s="148" t="s">
        <v>2579</v>
      </c>
      <c r="AN100" s="148" t="s">
        <v>2580</v>
      </c>
      <c r="AO100" s="148" t="s">
        <v>2581</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2958</v>
      </c>
      <c r="C101" s="106" t="s">
        <v>2317</v>
      </c>
      <c r="D101" s="118" t="s">
        <v>2317</v>
      </c>
      <c r="E101" s="98" t="s">
        <v>3055</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2959</v>
      </c>
      <c r="C102" s="106" t="s">
        <v>2315</v>
      </c>
      <c r="D102" s="118" t="s">
        <v>2315</v>
      </c>
      <c r="E102" s="98" t="s">
        <v>3055</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3034</v>
      </c>
      <c r="C103" s="106" t="s">
        <v>1936</v>
      </c>
      <c r="D103" s="118" t="s">
        <v>1936</v>
      </c>
      <c r="E103" s="98" t="s">
        <v>3042</v>
      </c>
      <c r="F103" s="106" t="s">
        <v>1926</v>
      </c>
      <c r="G103" s="118" t="s">
        <v>1926</v>
      </c>
      <c r="H103" s="106" t="s">
        <v>2861</v>
      </c>
      <c r="I103" s="118" t="s">
        <v>2861</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3035</v>
      </c>
      <c r="C104" s="106" t="s">
        <v>2862</v>
      </c>
      <c r="D104" s="118" t="s">
        <v>2862</v>
      </c>
      <c r="E104" s="98" t="s">
        <v>3042</v>
      </c>
      <c r="F104" s="106"/>
      <c r="G104" s="118"/>
      <c r="H104" s="106" t="s">
        <v>2863</v>
      </c>
      <c r="I104" s="118" t="s">
        <v>2863</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3474</v>
      </c>
      <c r="Y104" s="106" t="s">
        <v>3475</v>
      </c>
      <c r="Z104" s="106" t="s">
        <v>3476</v>
      </c>
      <c r="AA104" s="106" t="s">
        <v>3477</v>
      </c>
      <c r="AB104" s="106"/>
      <c r="AC104" s="106"/>
      <c r="AD104" s="106"/>
      <c r="AE104" s="106"/>
      <c r="AF104" s="106"/>
      <c r="AG104" s="106"/>
      <c r="AH104" s="106"/>
      <c r="AI104" s="106"/>
      <c r="AJ104" s="106"/>
      <c r="AK104" s="106"/>
      <c r="AL104" s="118" t="s">
        <v>2274</v>
      </c>
      <c r="AM104" s="118" t="s">
        <v>2000</v>
      </c>
      <c r="AN104" s="118" t="s">
        <v>3474</v>
      </c>
      <c r="AO104" s="118" t="s">
        <v>3475</v>
      </c>
      <c r="AP104" s="148" t="s">
        <v>3476</v>
      </c>
      <c r="AQ104" s="148" t="s">
        <v>3477</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3036</v>
      </c>
      <c r="C105" s="106" t="s">
        <v>1955</v>
      </c>
      <c r="D105" s="118" t="s">
        <v>1955</v>
      </c>
      <c r="E105" s="98" t="s">
        <v>3042</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2573</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2573</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3037</v>
      </c>
      <c r="C106" s="106" t="s">
        <v>2737</v>
      </c>
      <c r="D106" s="118" t="s">
        <v>2737</v>
      </c>
      <c r="E106" s="98" t="s">
        <v>3042</v>
      </c>
      <c r="F106" s="106" t="s">
        <v>811</v>
      </c>
      <c r="G106" s="118" t="s">
        <v>811</v>
      </c>
      <c r="H106" s="106" t="s">
        <v>2737</v>
      </c>
      <c r="I106" s="118" t="s">
        <v>2737</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2743</v>
      </c>
      <c r="X106" s="108" t="s">
        <v>2739</v>
      </c>
      <c r="Y106" s="106" t="s">
        <v>2726</v>
      </c>
      <c r="Z106" s="106" t="s">
        <v>2740</v>
      </c>
      <c r="AA106" s="106" t="s">
        <v>2727</v>
      </c>
      <c r="AB106" s="106" t="s">
        <v>2741</v>
      </c>
      <c r="AC106" s="106" t="s">
        <v>2728</v>
      </c>
      <c r="AD106" s="106"/>
      <c r="AE106" s="106"/>
      <c r="AF106" s="106"/>
      <c r="AG106" s="106"/>
      <c r="AH106" s="106"/>
      <c r="AI106" s="106"/>
      <c r="AJ106" s="106"/>
      <c r="AK106" s="106"/>
      <c r="AL106" s="118" t="s">
        <v>2274</v>
      </c>
      <c r="AM106" s="118" t="s">
        <v>2743</v>
      </c>
      <c r="AN106" s="120" t="s">
        <v>2739</v>
      </c>
      <c r="AO106" s="148" t="s">
        <v>2726</v>
      </c>
      <c r="AP106" s="148" t="s">
        <v>2740</v>
      </c>
      <c r="AQ106" s="118" t="s">
        <v>2727</v>
      </c>
      <c r="AR106" s="118" t="s">
        <v>2741</v>
      </c>
      <c r="AS106" s="118" t="s">
        <v>2728</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3038</v>
      </c>
      <c r="C107" s="106" t="s">
        <v>3221</v>
      </c>
      <c r="D107" s="118" t="s">
        <v>3221</v>
      </c>
      <c r="E107" s="98" t="s">
        <v>3042</v>
      </c>
      <c r="F107" s="106"/>
      <c r="G107" s="118"/>
      <c r="H107" s="106" t="s">
        <v>2915</v>
      </c>
      <c r="I107" s="118" t="s">
        <v>2915</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3220</v>
      </c>
      <c r="X107" s="106" t="s">
        <v>2916</v>
      </c>
      <c r="Y107" s="106" t="s">
        <v>2917</v>
      </c>
      <c r="Z107" s="106" t="s">
        <v>2918</v>
      </c>
      <c r="AA107" s="106" t="s">
        <v>2919</v>
      </c>
      <c r="AB107" s="106"/>
      <c r="AC107" s="106"/>
      <c r="AD107" s="106"/>
      <c r="AE107" s="106"/>
      <c r="AF107" s="106"/>
      <c r="AG107" s="106"/>
      <c r="AH107" s="106"/>
      <c r="AI107" s="106"/>
      <c r="AJ107" s="106"/>
      <c r="AK107" s="106"/>
      <c r="AL107" s="118" t="s">
        <v>2274</v>
      </c>
      <c r="AM107" s="148" t="s">
        <v>3220</v>
      </c>
      <c r="AN107" s="148" t="s">
        <v>2916</v>
      </c>
      <c r="AO107" s="148" t="s">
        <v>2917</v>
      </c>
      <c r="AP107" s="148" t="s">
        <v>2918</v>
      </c>
      <c r="AQ107" s="118" t="s">
        <v>2919</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3039</v>
      </c>
      <c r="C108" s="106" t="s">
        <v>2789</v>
      </c>
      <c r="D108" s="118" t="s">
        <v>2789</v>
      </c>
      <c r="E108" s="98" t="s">
        <v>3042</v>
      </c>
      <c r="F108" s="106"/>
      <c r="G108" s="118"/>
      <c r="H108" s="106" t="s">
        <v>2578</v>
      </c>
      <c r="I108" s="118" t="s">
        <v>2578</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2579</v>
      </c>
      <c r="X108" s="106" t="s">
        <v>2580</v>
      </c>
      <c r="Y108" s="106" t="s">
        <v>2581</v>
      </c>
      <c r="Z108" s="106" t="s">
        <v>293</v>
      </c>
      <c r="AA108" s="106"/>
      <c r="AB108" s="106"/>
      <c r="AC108" s="106"/>
      <c r="AD108" s="106"/>
      <c r="AE108" s="106"/>
      <c r="AF108" s="106"/>
      <c r="AG108" s="106"/>
      <c r="AH108" s="106"/>
      <c r="AI108" s="106"/>
      <c r="AJ108" s="106"/>
      <c r="AK108" s="106"/>
      <c r="AL108" s="118" t="s">
        <v>2274</v>
      </c>
      <c r="AM108" s="148" t="s">
        <v>2579</v>
      </c>
      <c r="AN108" s="148" t="s">
        <v>2580</v>
      </c>
      <c r="AO108" s="148" t="s">
        <v>2581</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3040</v>
      </c>
      <c r="C109" s="106" t="s">
        <v>2317</v>
      </c>
      <c r="D109" s="118" t="s">
        <v>2317</v>
      </c>
      <c r="E109" s="98" t="s">
        <v>3042</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3041</v>
      </c>
      <c r="C110" s="106" t="s">
        <v>2315</v>
      </c>
      <c r="D110" s="118" t="s">
        <v>2315</v>
      </c>
      <c r="E110" s="98" t="s">
        <v>3042</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2937</v>
      </c>
      <c r="C111" s="106" t="s">
        <v>2501</v>
      </c>
      <c r="D111" s="118" t="s">
        <v>2501</v>
      </c>
      <c r="E111" s="98" t="s">
        <v>3098</v>
      </c>
      <c r="F111" s="106"/>
      <c r="G111" s="118"/>
      <c r="H111" s="106" t="s">
        <v>2500</v>
      </c>
      <c r="I111" s="118" t="s">
        <v>2500</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2498</v>
      </c>
      <c r="X111" s="108" t="s">
        <v>2499</v>
      </c>
      <c r="Y111" s="106"/>
      <c r="Z111" s="106"/>
      <c r="AA111" s="106"/>
      <c r="AB111" s="106"/>
      <c r="AC111" s="106"/>
      <c r="AD111" s="106"/>
      <c r="AE111" s="106"/>
      <c r="AF111" s="106"/>
      <c r="AG111" s="106"/>
      <c r="AH111" s="106"/>
      <c r="AI111" s="106"/>
      <c r="AJ111" s="106"/>
      <c r="AK111" s="106"/>
      <c r="AL111" s="118" t="s">
        <v>2274</v>
      </c>
      <c r="AM111" s="148" t="s">
        <v>2498</v>
      </c>
      <c r="AN111" s="149" t="s">
        <v>2499</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2938</v>
      </c>
      <c r="C112" s="106" t="s">
        <v>2502</v>
      </c>
      <c r="D112" s="118" t="s">
        <v>2502</v>
      </c>
      <c r="E112" s="98" t="s">
        <v>3098</v>
      </c>
      <c r="F112" s="106"/>
      <c r="G112" s="118"/>
      <c r="H112" s="106" t="s">
        <v>2503</v>
      </c>
      <c r="I112" s="118" t="s">
        <v>2503</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2521</v>
      </c>
      <c r="Y112" s="106" t="s">
        <v>2522</v>
      </c>
      <c r="Z112" s="106" t="s">
        <v>2019</v>
      </c>
      <c r="AA112" s="106" t="s">
        <v>2524</v>
      </c>
      <c r="AB112" s="106" t="s">
        <v>2523</v>
      </c>
      <c r="AC112" s="106"/>
      <c r="AD112" s="106"/>
      <c r="AE112" s="106"/>
      <c r="AF112" s="106"/>
      <c r="AG112" s="106"/>
      <c r="AH112" s="106"/>
      <c r="AI112" s="106"/>
      <c r="AJ112" s="106"/>
      <c r="AK112" s="106"/>
      <c r="AL112" s="118" t="s">
        <v>2274</v>
      </c>
      <c r="AM112" s="148" t="s">
        <v>2020</v>
      </c>
      <c r="AN112" s="118" t="s">
        <v>2521</v>
      </c>
      <c r="AO112" s="118" t="s">
        <v>2522</v>
      </c>
      <c r="AP112" s="118" t="s">
        <v>2019</v>
      </c>
      <c r="AQ112" s="118" t="s">
        <v>2524</v>
      </c>
      <c r="AR112" s="118" t="s">
        <v>2523</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2939</v>
      </c>
      <c r="C113" s="106" t="s">
        <v>2567</v>
      </c>
      <c r="D113" s="118" t="s">
        <v>2567</v>
      </c>
      <c r="E113" s="98" t="s">
        <v>3098</v>
      </c>
      <c r="F113" s="106"/>
      <c r="G113" s="118"/>
      <c r="H113" s="106" t="s">
        <v>2541</v>
      </c>
      <c r="I113" s="118" t="s">
        <v>2541</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2542</v>
      </c>
      <c r="X113" s="106" t="s">
        <v>2543</v>
      </c>
      <c r="Y113" s="106"/>
      <c r="Z113" s="106"/>
      <c r="AA113" s="106"/>
      <c r="AB113" s="106"/>
      <c r="AC113" s="106"/>
      <c r="AD113" s="106"/>
      <c r="AE113" s="106"/>
      <c r="AF113" s="106"/>
      <c r="AG113" s="106"/>
      <c r="AH113" s="106"/>
      <c r="AI113" s="106"/>
      <c r="AJ113" s="106"/>
      <c r="AK113" s="106"/>
      <c r="AL113" s="118" t="s">
        <v>2274</v>
      </c>
      <c r="AM113" s="148" t="s">
        <v>2542</v>
      </c>
      <c r="AN113" s="118" t="s">
        <v>2543</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2940</v>
      </c>
      <c r="C114" s="106" t="s">
        <v>2544</v>
      </c>
      <c r="D114" s="118" t="s">
        <v>2544</v>
      </c>
      <c r="E114" s="98" t="s">
        <v>3098</v>
      </c>
      <c r="F114" s="106"/>
      <c r="G114" s="118"/>
      <c r="H114" s="106" t="s">
        <v>2545</v>
      </c>
      <c r="I114" s="118" t="s">
        <v>2545</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2546</v>
      </c>
      <c r="X114" s="106" t="s">
        <v>2547</v>
      </c>
      <c r="Y114" s="106" t="s">
        <v>2548</v>
      </c>
      <c r="Z114" s="106" t="s">
        <v>2549</v>
      </c>
      <c r="AA114" s="106" t="s">
        <v>2550</v>
      </c>
      <c r="AB114" s="106" t="s">
        <v>2551</v>
      </c>
      <c r="AC114" s="106" t="s">
        <v>2552</v>
      </c>
      <c r="AD114" s="106" t="s">
        <v>2553</v>
      </c>
      <c r="AE114" s="106"/>
      <c r="AF114" s="106"/>
      <c r="AG114" s="106"/>
      <c r="AH114" s="106"/>
      <c r="AI114" s="106"/>
      <c r="AJ114" s="106"/>
      <c r="AK114" s="106"/>
      <c r="AL114" s="118" t="s">
        <v>2274</v>
      </c>
      <c r="AM114" s="148" t="s">
        <v>2546</v>
      </c>
      <c r="AN114" s="118" t="s">
        <v>2547</v>
      </c>
      <c r="AO114" s="118" t="s">
        <v>2548</v>
      </c>
      <c r="AP114" s="118" t="s">
        <v>2549</v>
      </c>
      <c r="AQ114" s="118" t="s">
        <v>2550</v>
      </c>
      <c r="AR114" s="118" t="s">
        <v>2551</v>
      </c>
      <c r="AS114" s="148" t="s">
        <v>2552</v>
      </c>
      <c r="AT114" s="148" t="s">
        <v>2553</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2941</v>
      </c>
      <c r="C115" s="106" t="s">
        <v>2554</v>
      </c>
      <c r="D115" s="118" t="s">
        <v>2554</v>
      </c>
      <c r="E115" s="98" t="s">
        <v>3054</v>
      </c>
      <c r="F115" s="106"/>
      <c r="G115" s="118"/>
      <c r="H115" s="106" t="s">
        <v>2555</v>
      </c>
      <c r="I115" s="118" t="s">
        <v>2555</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2498</v>
      </c>
      <c r="X115" s="108" t="s">
        <v>2499</v>
      </c>
      <c r="Y115" s="106"/>
      <c r="Z115" s="106"/>
      <c r="AA115" s="106"/>
      <c r="AB115" s="106"/>
      <c r="AC115" s="106"/>
      <c r="AD115" s="106"/>
      <c r="AE115" s="106"/>
      <c r="AF115" s="106"/>
      <c r="AG115" s="106"/>
      <c r="AH115" s="106"/>
      <c r="AI115" s="106"/>
      <c r="AJ115" s="106"/>
      <c r="AK115" s="106"/>
      <c r="AL115" s="118" t="s">
        <v>2274</v>
      </c>
      <c r="AM115" s="118" t="s">
        <v>2498</v>
      </c>
      <c r="AN115" s="149" t="s">
        <v>2499</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2942</v>
      </c>
      <c r="C116" s="106" t="s">
        <v>2504</v>
      </c>
      <c r="D116" s="118" t="s">
        <v>2504</v>
      </c>
      <c r="E116" s="98" t="s">
        <v>3098</v>
      </c>
      <c r="F116" s="106"/>
      <c r="G116" s="118"/>
      <c r="H116" s="106" t="s">
        <v>2505</v>
      </c>
      <c r="I116" s="118" t="s">
        <v>2505</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2498</v>
      </c>
      <c r="X116" s="108" t="s">
        <v>2499</v>
      </c>
      <c r="Y116" s="106"/>
      <c r="Z116" s="106"/>
      <c r="AA116" s="106"/>
      <c r="AB116" s="106"/>
      <c r="AC116" s="106"/>
      <c r="AD116" s="106"/>
      <c r="AE116" s="106"/>
      <c r="AF116" s="106"/>
      <c r="AG116" s="106"/>
      <c r="AH116" s="106"/>
      <c r="AI116" s="106"/>
      <c r="AJ116" s="106"/>
      <c r="AK116" s="106"/>
      <c r="AL116" s="118" t="s">
        <v>2274</v>
      </c>
      <c r="AM116" s="118" t="s">
        <v>2498</v>
      </c>
      <c r="AN116" s="149" t="s">
        <v>2499</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2943</v>
      </c>
      <c r="C117" s="106" t="s">
        <v>2506</v>
      </c>
      <c r="D117" s="118" t="s">
        <v>2506</v>
      </c>
      <c r="E117" s="98" t="s">
        <v>3098</v>
      </c>
      <c r="F117" s="106"/>
      <c r="G117" s="118"/>
      <c r="H117" s="106" t="s">
        <v>2507</v>
      </c>
      <c r="I117" s="118" t="s">
        <v>2507</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2521</v>
      </c>
      <c r="Y117" s="106" t="s">
        <v>2522</v>
      </c>
      <c r="Z117" s="106" t="s">
        <v>2019</v>
      </c>
      <c r="AA117" s="106" t="s">
        <v>2524</v>
      </c>
      <c r="AB117" s="106" t="s">
        <v>2523</v>
      </c>
      <c r="AC117" s="106"/>
      <c r="AD117" s="106"/>
      <c r="AE117" s="106"/>
      <c r="AF117" s="106"/>
      <c r="AG117" s="106"/>
      <c r="AH117" s="106"/>
      <c r="AI117" s="106"/>
      <c r="AJ117" s="106"/>
      <c r="AK117" s="106"/>
      <c r="AL117" s="118" t="s">
        <v>2274</v>
      </c>
      <c r="AM117" s="148" t="s">
        <v>2020</v>
      </c>
      <c r="AN117" s="118" t="s">
        <v>2521</v>
      </c>
      <c r="AO117" s="118" t="s">
        <v>2522</v>
      </c>
      <c r="AP117" s="118" t="s">
        <v>2019</v>
      </c>
      <c r="AQ117" s="118" t="s">
        <v>2524</v>
      </c>
      <c r="AR117" s="118" t="s">
        <v>2523</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2944</v>
      </c>
      <c r="C118" s="106" t="s">
        <v>2508</v>
      </c>
      <c r="D118" s="118" t="s">
        <v>2508</v>
      </c>
      <c r="E118" s="98" t="s">
        <v>3098</v>
      </c>
      <c r="F118" s="106"/>
      <c r="G118" s="118"/>
      <c r="H118" s="106" t="s">
        <v>2508</v>
      </c>
      <c r="I118" s="118" t="s">
        <v>2508</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2527</v>
      </c>
      <c r="X118" s="108" t="s">
        <v>2528</v>
      </c>
      <c r="Y118" s="106" t="s">
        <v>2529</v>
      </c>
      <c r="Z118" s="106" t="s">
        <v>2530</v>
      </c>
      <c r="AA118" s="106" t="s">
        <v>2531</v>
      </c>
      <c r="AB118" s="106" t="s">
        <v>2532</v>
      </c>
      <c r="AC118" s="106" t="s">
        <v>2533</v>
      </c>
      <c r="AD118" s="106" t="s">
        <v>2534</v>
      </c>
      <c r="AE118" s="106"/>
      <c r="AF118" s="106"/>
      <c r="AG118" s="106"/>
      <c r="AH118" s="106"/>
      <c r="AI118" s="106"/>
      <c r="AJ118" s="106"/>
      <c r="AK118" s="106"/>
      <c r="AL118" s="118" t="s">
        <v>2274</v>
      </c>
      <c r="AM118" s="118" t="s">
        <v>2527</v>
      </c>
      <c r="AN118" s="120" t="s">
        <v>2528</v>
      </c>
      <c r="AO118" s="118" t="s">
        <v>2529</v>
      </c>
      <c r="AP118" s="118" t="s">
        <v>2530</v>
      </c>
      <c r="AQ118" s="118" t="s">
        <v>2531</v>
      </c>
      <c r="AR118" s="118" t="s">
        <v>2532</v>
      </c>
      <c r="AS118" s="118" t="s">
        <v>2533</v>
      </c>
      <c r="AT118" s="118" t="s">
        <v>2534</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2945</v>
      </c>
      <c r="C119" s="106" t="s">
        <v>2526</v>
      </c>
      <c r="D119" s="118" t="s">
        <v>2526</v>
      </c>
      <c r="E119" s="98" t="s">
        <v>3098</v>
      </c>
      <c r="F119" s="106"/>
      <c r="G119" s="118"/>
      <c r="H119" s="106" t="s">
        <v>2525</v>
      </c>
      <c r="I119" s="118" t="s">
        <v>2525</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2535</v>
      </c>
      <c r="X119" s="108" t="s">
        <v>2536</v>
      </c>
      <c r="Y119" s="106" t="s">
        <v>2537</v>
      </c>
      <c r="Z119" s="106" t="s">
        <v>2538</v>
      </c>
      <c r="AA119" s="106" t="s">
        <v>2539</v>
      </c>
      <c r="AB119" s="106" t="s">
        <v>2540</v>
      </c>
      <c r="AC119" s="106"/>
      <c r="AD119" s="106"/>
      <c r="AE119" s="106"/>
      <c r="AF119" s="106"/>
      <c r="AG119" s="106"/>
      <c r="AH119" s="106"/>
      <c r="AI119" s="106"/>
      <c r="AJ119" s="106"/>
      <c r="AK119" s="106"/>
      <c r="AL119" s="118" t="s">
        <v>2274</v>
      </c>
      <c r="AM119" s="118" t="s">
        <v>2535</v>
      </c>
      <c r="AN119" s="120" t="s">
        <v>2536</v>
      </c>
      <c r="AO119" s="118" t="s">
        <v>2537</v>
      </c>
      <c r="AP119" s="118" t="s">
        <v>2538</v>
      </c>
      <c r="AQ119" s="118" t="s">
        <v>2539</v>
      </c>
      <c r="AR119" s="118" t="s">
        <v>2540</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2946</v>
      </c>
      <c r="C120" s="106" t="s">
        <v>2556</v>
      </c>
      <c r="D120" s="118" t="s">
        <v>2556</v>
      </c>
      <c r="E120" s="98" t="s">
        <v>3098</v>
      </c>
      <c r="F120" s="106"/>
      <c r="G120" s="118"/>
      <c r="H120" s="106" t="s">
        <v>2557</v>
      </c>
      <c r="I120" s="118" t="s">
        <v>2557</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2498</v>
      </c>
      <c r="X120" s="106" t="s">
        <v>2499</v>
      </c>
      <c r="Y120" s="108"/>
      <c r="Z120" s="106"/>
      <c r="AA120" s="106"/>
      <c r="AB120" s="106"/>
      <c r="AC120" s="106"/>
      <c r="AD120" s="106"/>
      <c r="AE120" s="106"/>
      <c r="AF120" s="106"/>
      <c r="AG120" s="106"/>
      <c r="AH120" s="106"/>
      <c r="AI120" s="106"/>
      <c r="AJ120" s="106"/>
      <c r="AK120" s="106"/>
      <c r="AL120" s="118" t="s">
        <v>2274</v>
      </c>
      <c r="AM120" s="118" t="s">
        <v>2498</v>
      </c>
      <c r="AN120" s="148" t="s">
        <v>2499</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2947</v>
      </c>
      <c r="C121" s="106" t="s">
        <v>2559</v>
      </c>
      <c r="D121" s="118" t="s">
        <v>2559</v>
      </c>
      <c r="E121" s="98" t="s">
        <v>3098</v>
      </c>
      <c r="F121" s="106"/>
      <c r="G121" s="118"/>
      <c r="H121" s="106" t="s">
        <v>2559</v>
      </c>
      <c r="I121" s="118" t="s">
        <v>2559</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2563</v>
      </c>
      <c r="X121" s="106" t="s">
        <v>2564</v>
      </c>
      <c r="Y121" s="108"/>
      <c r="Z121" s="106"/>
      <c r="AA121" s="106"/>
      <c r="AB121" s="106"/>
      <c r="AC121" s="106"/>
      <c r="AD121" s="106"/>
      <c r="AE121" s="106"/>
      <c r="AF121" s="106"/>
      <c r="AG121" s="106"/>
      <c r="AH121" s="106"/>
      <c r="AI121" s="106"/>
      <c r="AJ121" s="106"/>
      <c r="AK121" s="106"/>
      <c r="AL121" s="118" t="s">
        <v>2274</v>
      </c>
      <c r="AM121" s="118" t="s">
        <v>2563</v>
      </c>
      <c r="AN121" s="118" t="s">
        <v>2564</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2948</v>
      </c>
      <c r="C122" s="106" t="s">
        <v>2560</v>
      </c>
      <c r="D122" s="118" t="s">
        <v>2560</v>
      </c>
      <c r="E122" s="98" t="s">
        <v>3098</v>
      </c>
      <c r="F122" s="106"/>
      <c r="G122" s="118"/>
      <c r="H122" s="106" t="s">
        <v>2560</v>
      </c>
      <c r="I122" s="118" t="s">
        <v>2560</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2521</v>
      </c>
      <c r="Y122" s="108" t="s">
        <v>2522</v>
      </c>
      <c r="Z122" s="106" t="s">
        <v>2019</v>
      </c>
      <c r="AA122" s="106" t="s">
        <v>2561</v>
      </c>
      <c r="AB122" s="106" t="s">
        <v>2562</v>
      </c>
      <c r="AC122" s="106" t="s">
        <v>2523</v>
      </c>
      <c r="AD122" s="106"/>
      <c r="AE122" s="106"/>
      <c r="AF122" s="106"/>
      <c r="AG122" s="106"/>
      <c r="AH122" s="106"/>
      <c r="AI122" s="106"/>
      <c r="AJ122" s="106"/>
      <c r="AK122" s="106"/>
      <c r="AL122" s="118" t="s">
        <v>2274</v>
      </c>
      <c r="AM122" s="118" t="s">
        <v>2020</v>
      </c>
      <c r="AN122" s="118" t="s">
        <v>2521</v>
      </c>
      <c r="AO122" s="120" t="s">
        <v>2522</v>
      </c>
      <c r="AP122" s="118" t="s">
        <v>2019</v>
      </c>
      <c r="AQ122" s="118" t="s">
        <v>2561</v>
      </c>
      <c r="AR122" s="118" t="s">
        <v>2562</v>
      </c>
      <c r="AS122" s="118" t="s">
        <v>2523</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2949</v>
      </c>
      <c r="C123" s="106" t="s">
        <v>2565</v>
      </c>
      <c r="D123" s="118" t="s">
        <v>2565</v>
      </c>
      <c r="E123" s="98" t="s">
        <v>3098</v>
      </c>
      <c r="F123" s="106"/>
      <c r="G123" s="118"/>
      <c r="H123" s="106" t="s">
        <v>2566</v>
      </c>
      <c r="I123" s="118" t="s">
        <v>2566</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2535</v>
      </c>
      <c r="X123" s="108" t="s">
        <v>2536</v>
      </c>
      <c r="Y123" s="106" t="s">
        <v>2537</v>
      </c>
      <c r="Z123" s="106" t="s">
        <v>2538</v>
      </c>
      <c r="AA123" s="106" t="s">
        <v>2539</v>
      </c>
      <c r="AB123" s="106" t="s">
        <v>2540</v>
      </c>
      <c r="AC123" s="106"/>
      <c r="AD123" s="106"/>
      <c r="AE123" s="106"/>
      <c r="AF123" s="106"/>
      <c r="AG123" s="106"/>
      <c r="AH123" s="106"/>
      <c r="AI123" s="106"/>
      <c r="AJ123" s="106"/>
      <c r="AK123" s="106"/>
      <c r="AL123" s="118" t="s">
        <v>2274</v>
      </c>
      <c r="AM123" s="118" t="s">
        <v>2535</v>
      </c>
      <c r="AN123" s="120" t="s">
        <v>2536</v>
      </c>
      <c r="AO123" s="118" t="s">
        <v>2537</v>
      </c>
      <c r="AP123" s="118" t="s">
        <v>2538</v>
      </c>
      <c r="AQ123" s="118" t="s">
        <v>2539</v>
      </c>
      <c r="AR123" s="118" t="s">
        <v>2540</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2950</v>
      </c>
      <c r="C124" s="106" t="s">
        <v>2569</v>
      </c>
      <c r="D124" s="118" t="s">
        <v>2569</v>
      </c>
      <c r="E124" s="98" t="s">
        <v>3098</v>
      </c>
      <c r="F124" s="106"/>
      <c r="G124" s="118"/>
      <c r="H124" s="106" t="s">
        <v>2569</v>
      </c>
      <c r="I124" s="118" t="s">
        <v>2569</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2452</v>
      </c>
      <c r="Z124" s="106"/>
      <c r="AA124" s="106"/>
      <c r="AB124" s="106"/>
      <c r="AC124" s="106"/>
      <c r="AD124" s="106"/>
      <c r="AE124" s="106"/>
      <c r="AF124" s="106"/>
      <c r="AG124" s="106"/>
      <c r="AH124" s="106"/>
      <c r="AI124" s="106"/>
      <c r="AJ124" s="106"/>
      <c r="AK124" s="106"/>
      <c r="AL124" s="118" t="s">
        <v>2274</v>
      </c>
      <c r="AM124" s="118" t="s">
        <v>1976</v>
      </c>
      <c r="AN124" s="149" t="s">
        <v>1977</v>
      </c>
      <c r="AO124" s="118" t="s">
        <v>2452</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2951</v>
      </c>
      <c r="C125" s="106" t="s">
        <v>2568</v>
      </c>
      <c r="D125" s="118" t="s">
        <v>2568</v>
      </c>
      <c r="E125" s="98" t="s">
        <v>3098</v>
      </c>
      <c r="F125" s="106"/>
      <c r="G125" s="118"/>
      <c r="H125" s="106" t="s">
        <v>2568</v>
      </c>
      <c r="I125" s="118" t="s">
        <v>2568</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2521</v>
      </c>
      <c r="Y125" s="106" t="s">
        <v>2522</v>
      </c>
      <c r="Z125" s="106" t="s">
        <v>2019</v>
      </c>
      <c r="AA125" s="106" t="s">
        <v>2561</v>
      </c>
      <c r="AB125" s="106" t="s">
        <v>2562</v>
      </c>
      <c r="AC125" s="106" t="s">
        <v>2523</v>
      </c>
      <c r="AD125" s="106"/>
      <c r="AE125" s="106"/>
      <c r="AF125" s="106"/>
      <c r="AG125" s="106"/>
      <c r="AH125" s="106"/>
      <c r="AI125" s="106"/>
      <c r="AJ125" s="106"/>
      <c r="AK125" s="106"/>
      <c r="AL125" s="118" t="s">
        <v>2274</v>
      </c>
      <c r="AM125" s="118" t="s">
        <v>2020</v>
      </c>
      <c r="AN125" s="120" t="s">
        <v>2521</v>
      </c>
      <c r="AO125" s="118" t="s">
        <v>2522</v>
      </c>
      <c r="AP125" s="118" t="s">
        <v>2019</v>
      </c>
      <c r="AQ125" s="118" t="s">
        <v>2561</v>
      </c>
      <c r="AR125" s="118" t="s">
        <v>2562</v>
      </c>
      <c r="AS125" s="118" t="s">
        <v>2523</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4489</v>
      </c>
      <c r="B126" s="190" t="s">
        <v>4489</v>
      </c>
      <c r="C126" s="191" t="s">
        <v>4490</v>
      </c>
      <c r="D126" s="192"/>
      <c r="E126" s="189" t="s">
        <v>1909</v>
      </c>
      <c r="F126" s="191" t="s">
        <v>1912</v>
      </c>
      <c r="G126" s="192" t="s">
        <v>1912</v>
      </c>
      <c r="H126" s="191" t="s">
        <v>4491</v>
      </c>
      <c r="I126" s="192" t="s">
        <v>4492</v>
      </c>
      <c r="J126" s="191" t="s">
        <v>4493</v>
      </c>
      <c r="K126" s="192" t="s">
        <v>4493</v>
      </c>
      <c r="L126" s="190"/>
      <c r="M126" s="190"/>
      <c r="N126" s="190"/>
      <c r="O126" s="189" t="s">
        <v>1892</v>
      </c>
      <c r="P126" s="190"/>
      <c r="Q126" s="190"/>
      <c r="R126" s="189">
        <v>-1</v>
      </c>
      <c r="S126" s="66"/>
      <c r="T126" s="66"/>
      <c r="U126" s="193" t="s">
        <v>4493</v>
      </c>
      <c r="V126" s="191" t="s">
        <v>2558</v>
      </c>
      <c r="W126" s="191" t="s">
        <v>4494</v>
      </c>
      <c r="X126" s="194" t="s">
        <v>4495</v>
      </c>
      <c r="Y126" s="191"/>
      <c r="Z126" s="191"/>
      <c r="AA126" s="191"/>
      <c r="AB126" s="191"/>
      <c r="AC126" s="191"/>
      <c r="AD126" s="191"/>
      <c r="AE126" s="191"/>
      <c r="AF126" s="191"/>
      <c r="AG126" s="191"/>
      <c r="AH126" s="191"/>
      <c r="AI126" s="191"/>
      <c r="AJ126" s="191"/>
      <c r="AK126" s="191"/>
      <c r="AL126" s="192" t="s">
        <v>2558</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4496</v>
      </c>
      <c r="DO126" s="78"/>
      <c r="DP126" s="78"/>
      <c r="DQ126" s="79" t="s">
        <v>4497</v>
      </c>
      <c r="DR126" s="80"/>
      <c r="DS126" s="80"/>
      <c r="DT126" s="80" t="s">
        <v>4498</v>
      </c>
    </row>
    <row r="127" spans="1:124" s="75" customFormat="1" ht="43.5" customHeight="1" x14ac:dyDescent="0.15">
      <c r="A127" s="66"/>
      <c r="B127" s="99" t="s">
        <v>1946</v>
      </c>
      <c r="C127" s="106" t="s">
        <v>2793</v>
      </c>
      <c r="D127" s="118" t="s">
        <v>2793</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2966</v>
      </c>
      <c r="C128" s="106" t="s">
        <v>2792</v>
      </c>
      <c r="D128" s="118" t="s">
        <v>2792</v>
      </c>
      <c r="E128" s="100" t="s">
        <v>1945</v>
      </c>
      <c r="F128" s="106"/>
      <c r="G128" s="118"/>
      <c r="H128" s="106" t="s">
        <v>2792</v>
      </c>
      <c r="I128" s="118" t="s">
        <v>2792</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2791</v>
      </c>
      <c r="X128" s="106" t="s">
        <v>2521</v>
      </c>
      <c r="Y128" s="106" t="s">
        <v>2019</v>
      </c>
      <c r="Z128" s="106" t="s">
        <v>2452</v>
      </c>
      <c r="AA128" s="106" t="s">
        <v>2055</v>
      </c>
      <c r="AB128" s="106"/>
      <c r="AC128" s="106"/>
      <c r="AD128" s="106"/>
      <c r="AE128" s="106"/>
      <c r="AF128" s="106"/>
      <c r="AG128" s="106"/>
      <c r="AH128" s="106"/>
      <c r="AI128" s="106"/>
      <c r="AJ128" s="106"/>
      <c r="AK128" s="106"/>
      <c r="AL128" s="118" t="s">
        <v>2274</v>
      </c>
      <c r="AM128" s="118" t="s">
        <v>2791</v>
      </c>
      <c r="AN128" s="148" t="s">
        <v>2521</v>
      </c>
      <c r="AO128" s="118" t="s">
        <v>2019</v>
      </c>
      <c r="AP128" s="118" t="s">
        <v>2452</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2967</v>
      </c>
      <c r="C129" s="106" t="s">
        <v>2960</v>
      </c>
      <c r="D129" s="118" t="s">
        <v>2960</v>
      </c>
      <c r="E129" s="100" t="s">
        <v>1945</v>
      </c>
      <c r="F129" s="106"/>
      <c r="G129" s="118"/>
      <c r="H129" s="106" t="s">
        <v>2961</v>
      </c>
      <c r="I129" s="118" t="s">
        <v>2961</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2962</v>
      </c>
      <c r="X129" s="106" t="s">
        <v>2963</v>
      </c>
      <c r="Y129" s="106" t="s">
        <v>2964</v>
      </c>
      <c r="Z129" s="106" t="s">
        <v>2965</v>
      </c>
      <c r="AA129" s="106" t="s">
        <v>293</v>
      </c>
      <c r="AB129" s="106"/>
      <c r="AC129" s="106"/>
      <c r="AD129" s="106"/>
      <c r="AE129" s="106"/>
      <c r="AF129" s="106"/>
      <c r="AG129" s="106"/>
      <c r="AH129" s="106"/>
      <c r="AI129" s="106"/>
      <c r="AJ129" s="106"/>
      <c r="AK129" s="106"/>
      <c r="AL129" s="118" t="s">
        <v>2274</v>
      </c>
      <c r="AM129" s="148" t="s">
        <v>2962</v>
      </c>
      <c r="AN129" s="148" t="s">
        <v>2963</v>
      </c>
      <c r="AO129" s="148" t="s">
        <v>2964</v>
      </c>
      <c r="AP129" s="148" t="s">
        <v>2965</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2982</v>
      </c>
      <c r="C130" s="106" t="s">
        <v>2969</v>
      </c>
      <c r="D130" s="118" t="s">
        <v>2969</v>
      </c>
      <c r="E130" s="100" t="s">
        <v>1945</v>
      </c>
      <c r="F130" s="106"/>
      <c r="G130" s="118"/>
      <c r="H130" s="106" t="s">
        <v>2970</v>
      </c>
      <c r="I130" s="118" t="s">
        <v>2970</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2971</v>
      </c>
      <c r="X130" s="106" t="s">
        <v>2972</v>
      </c>
      <c r="Y130" s="106" t="s">
        <v>2973</v>
      </c>
      <c r="Z130" s="106" t="s">
        <v>2974</v>
      </c>
      <c r="AA130" s="106" t="s">
        <v>293</v>
      </c>
      <c r="AB130" s="106"/>
      <c r="AC130" s="106"/>
      <c r="AD130" s="106"/>
      <c r="AE130" s="106"/>
      <c r="AF130" s="106"/>
      <c r="AG130" s="106"/>
      <c r="AH130" s="106"/>
      <c r="AI130" s="106"/>
      <c r="AJ130" s="106"/>
      <c r="AK130" s="106"/>
      <c r="AL130" s="118" t="s">
        <v>2274</v>
      </c>
      <c r="AM130" s="118" t="s">
        <v>2971</v>
      </c>
      <c r="AN130" s="148" t="s">
        <v>2972</v>
      </c>
      <c r="AO130" s="148" t="s">
        <v>2973</v>
      </c>
      <c r="AP130" s="118" t="s">
        <v>2974</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2983</v>
      </c>
      <c r="C131" s="106" t="s">
        <v>2968</v>
      </c>
      <c r="D131" s="118" t="s">
        <v>2968</v>
      </c>
      <c r="E131" s="100" t="s">
        <v>1945</v>
      </c>
      <c r="F131" s="106" t="s">
        <v>1653</v>
      </c>
      <c r="G131" s="118" t="s">
        <v>1653</v>
      </c>
      <c r="H131" s="106" t="s">
        <v>2975</v>
      </c>
      <c r="I131" s="118" t="s">
        <v>2975</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2976</v>
      </c>
      <c r="X131" s="106" t="s">
        <v>2977</v>
      </c>
      <c r="Y131" s="106" t="s">
        <v>2978</v>
      </c>
      <c r="Z131" s="106" t="s">
        <v>2980</v>
      </c>
      <c r="AA131" s="106" t="s">
        <v>2979</v>
      </c>
      <c r="AB131" s="106" t="s">
        <v>471</v>
      </c>
      <c r="AC131" s="106" t="s">
        <v>2981</v>
      </c>
      <c r="AD131" s="106" t="s">
        <v>293</v>
      </c>
      <c r="AE131" s="106"/>
      <c r="AF131" s="106"/>
      <c r="AG131" s="106"/>
      <c r="AH131" s="106"/>
      <c r="AI131" s="106"/>
      <c r="AJ131" s="106"/>
      <c r="AK131" s="106"/>
      <c r="AL131" s="118" t="s">
        <v>2274</v>
      </c>
      <c r="AM131" s="148" t="s">
        <v>2976</v>
      </c>
      <c r="AN131" s="118" t="s">
        <v>2977</v>
      </c>
      <c r="AO131" s="148" t="s">
        <v>2978</v>
      </c>
      <c r="AP131" s="148" t="s">
        <v>2980</v>
      </c>
      <c r="AQ131" s="118" t="s">
        <v>2979</v>
      </c>
      <c r="AR131" s="118" t="s">
        <v>471</v>
      </c>
      <c r="AS131" s="148" t="s">
        <v>2981</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2558</v>
      </c>
      <c r="W133" s="106" t="s">
        <v>2744</v>
      </c>
      <c r="X133" s="106" t="s">
        <v>2745</v>
      </c>
      <c r="Y133" s="106" t="s">
        <v>2746</v>
      </c>
      <c r="Z133" s="106" t="s">
        <v>2747</v>
      </c>
      <c r="AA133" s="106"/>
      <c r="AB133" s="106"/>
      <c r="AC133" s="106"/>
      <c r="AD133" s="106"/>
      <c r="AE133" s="106"/>
      <c r="AF133" s="106"/>
      <c r="AG133" s="106"/>
      <c r="AH133" s="106"/>
      <c r="AI133" s="106"/>
      <c r="AJ133" s="106"/>
      <c r="AK133" s="106"/>
      <c r="AL133" s="118" t="s">
        <v>2558</v>
      </c>
      <c r="AM133" s="118" t="s">
        <v>2744</v>
      </c>
      <c r="AN133" s="148" t="s">
        <v>2745</v>
      </c>
      <c r="AO133" s="148" t="s">
        <v>2746</v>
      </c>
      <c r="AP133" s="148" t="s">
        <v>2747</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2984</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2794</v>
      </c>
      <c r="AB134" s="106" t="s">
        <v>2795</v>
      </c>
      <c r="AC134" s="106" t="s">
        <v>2796</v>
      </c>
      <c r="AD134" s="106"/>
      <c r="AE134" s="106"/>
      <c r="AF134" s="106"/>
      <c r="AG134" s="106"/>
      <c r="AH134" s="106"/>
      <c r="AI134" s="106"/>
      <c r="AJ134" s="106"/>
      <c r="AK134" s="106"/>
      <c r="AL134" s="118" t="s">
        <v>2274</v>
      </c>
      <c r="AM134" s="118" t="s">
        <v>1130</v>
      </c>
      <c r="AN134" s="118" t="s">
        <v>1131</v>
      </c>
      <c r="AO134" s="118" t="s">
        <v>1128</v>
      </c>
      <c r="AP134" s="118" t="s">
        <v>1127</v>
      </c>
      <c r="AQ134" s="118" t="s">
        <v>2794</v>
      </c>
      <c r="AR134" s="118" t="s">
        <v>2795</v>
      </c>
      <c r="AS134" s="118" t="s">
        <v>2796</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2985</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2986</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2987</v>
      </c>
      <c r="C137" s="106" t="s">
        <v>1904</v>
      </c>
      <c r="D137" s="118" t="s">
        <v>1904</v>
      </c>
      <c r="E137" s="98" t="s">
        <v>1901</v>
      </c>
      <c r="F137" s="106" t="s">
        <v>1905</v>
      </c>
      <c r="G137" s="118" t="s">
        <v>1905</v>
      </c>
      <c r="H137" s="106" t="s">
        <v>2797</v>
      </c>
      <c r="I137" s="118" t="s">
        <v>2797</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t="s">
        <v>2089</v>
      </c>
      <c r="AE137" s="106" t="s">
        <v>2090</v>
      </c>
      <c r="AF137" s="106" t="s">
        <v>2091</v>
      </c>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v>15</v>
      </c>
      <c r="BL137" s="106">
        <v>20</v>
      </c>
      <c r="BM137" s="106">
        <v>30</v>
      </c>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"15球・本", "20球・本", "30球・本" ];</v>
      </c>
      <c r="DR137" s="80"/>
      <c r="DS137" s="80"/>
      <c r="DT137" s="80" t="str">
        <f t="shared" si="40"/>
        <v>D6.scenario.defSelectData['sel514']= [ '-1', '1', '2', '3', '4', '6', '8', '10', '15', '20', '30' ];</v>
      </c>
    </row>
    <row r="138" spans="1:124" s="75" customFormat="1" ht="43.5" customHeight="1" x14ac:dyDescent="0.15">
      <c r="A138" s="66"/>
      <c r="B138" s="98" t="s">
        <v>2988</v>
      </c>
      <c r="C138" s="106" t="s">
        <v>2066</v>
      </c>
      <c r="D138" s="118" t="s">
        <v>2066</v>
      </c>
      <c r="E138" s="98" t="s">
        <v>1901</v>
      </c>
      <c r="F138" s="106" t="s">
        <v>1906</v>
      </c>
      <c r="G138" s="118" t="s">
        <v>1906</v>
      </c>
      <c r="H138" s="106" t="s">
        <v>2798</v>
      </c>
      <c r="I138" s="118" t="s">
        <v>2798</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2407</v>
      </c>
      <c r="C140" s="106" t="s">
        <v>2989</v>
      </c>
      <c r="D140" s="118" t="s">
        <v>2989</v>
      </c>
      <c r="E140" s="98" t="s">
        <v>2992</v>
      </c>
      <c r="F140" s="106" t="s">
        <v>1430</v>
      </c>
      <c r="G140" s="118" t="s">
        <v>1430</v>
      </c>
      <c r="H140" s="106" t="s">
        <v>2990</v>
      </c>
      <c r="I140" s="118" t="s">
        <v>2989</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2414</v>
      </c>
      <c r="X140" s="106" t="s">
        <v>2415</v>
      </c>
      <c r="Y140" s="106" t="s">
        <v>2416</v>
      </c>
      <c r="Z140" s="106" t="s">
        <v>2417</v>
      </c>
      <c r="AA140" s="106" t="s">
        <v>2418</v>
      </c>
      <c r="AB140" s="106" t="s">
        <v>3029</v>
      </c>
      <c r="AC140" s="106" t="s">
        <v>3030</v>
      </c>
      <c r="AD140" s="106"/>
      <c r="AE140" s="106"/>
      <c r="AF140" s="106"/>
      <c r="AG140" s="106"/>
      <c r="AH140" s="106"/>
      <c r="AI140" s="106"/>
      <c r="AJ140" s="106"/>
      <c r="AK140" s="106"/>
      <c r="AL140" s="118" t="s">
        <v>2274</v>
      </c>
      <c r="AM140" s="118" t="s">
        <v>2414</v>
      </c>
      <c r="AN140" s="118" t="s">
        <v>2415</v>
      </c>
      <c r="AO140" s="148" t="s">
        <v>2416</v>
      </c>
      <c r="AP140" s="148" t="s">
        <v>2417</v>
      </c>
      <c r="AQ140" s="148" t="s">
        <v>2418</v>
      </c>
      <c r="AR140" s="118" t="s">
        <v>3029</v>
      </c>
      <c r="AS140" s="118" t="s">
        <v>3030</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2408</v>
      </c>
      <c r="C141" s="106" t="s">
        <v>2409</v>
      </c>
      <c r="D141" s="118" t="s">
        <v>2409</v>
      </c>
      <c r="E141" s="98" t="s">
        <v>2992</v>
      </c>
      <c r="F141" s="106" t="s">
        <v>827</v>
      </c>
      <c r="G141" s="118" t="s">
        <v>827</v>
      </c>
      <c r="H141" s="106" t="s">
        <v>2409</v>
      </c>
      <c r="I141" s="118" t="s">
        <v>2409</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2419</v>
      </c>
      <c r="Y141" s="106" t="s">
        <v>2420</v>
      </c>
      <c r="Z141" s="106" t="s">
        <v>2421</v>
      </c>
      <c r="AA141" s="106" t="s">
        <v>2422</v>
      </c>
      <c r="AB141" s="106" t="s">
        <v>2423</v>
      </c>
      <c r="AC141" s="106" t="s">
        <v>2424</v>
      </c>
      <c r="AD141" s="106" t="s">
        <v>2425</v>
      </c>
      <c r="AE141" s="106" t="s">
        <v>2426</v>
      </c>
      <c r="AF141" s="106"/>
      <c r="AG141" s="106"/>
      <c r="AH141" s="106"/>
      <c r="AI141" s="106"/>
      <c r="AJ141" s="106"/>
      <c r="AK141" s="106"/>
      <c r="AL141" s="118" t="s">
        <v>2274</v>
      </c>
      <c r="AM141" s="118" t="s">
        <v>2055</v>
      </c>
      <c r="AN141" s="149" t="s">
        <v>2419</v>
      </c>
      <c r="AO141" s="148" t="s">
        <v>2420</v>
      </c>
      <c r="AP141" s="148" t="s">
        <v>2421</v>
      </c>
      <c r="AQ141" s="148" t="s">
        <v>2422</v>
      </c>
      <c r="AR141" s="118" t="s">
        <v>2423</v>
      </c>
      <c r="AS141" s="118" t="s">
        <v>2424</v>
      </c>
      <c r="AT141" s="118" t="s">
        <v>2425</v>
      </c>
      <c r="AU141" s="118" t="s">
        <v>2426</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2991</v>
      </c>
      <c r="C142" s="106" t="s">
        <v>1925</v>
      </c>
      <c r="D142" s="118" t="s">
        <v>1925</v>
      </c>
      <c r="E142" s="98" t="s">
        <v>2992</v>
      </c>
      <c r="F142" s="106" t="s">
        <v>827</v>
      </c>
      <c r="G142" s="118" t="s">
        <v>827</v>
      </c>
      <c r="H142" s="106" t="s">
        <v>2409</v>
      </c>
      <c r="I142" s="118" t="s">
        <v>2409</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2994</v>
      </c>
      <c r="C144" s="106" t="s">
        <v>2410</v>
      </c>
      <c r="D144" s="118" t="s">
        <v>2410</v>
      </c>
      <c r="E144" s="98" t="s">
        <v>2993</v>
      </c>
      <c r="F144" s="106" t="s">
        <v>827</v>
      </c>
      <c r="G144" s="118" t="s">
        <v>827</v>
      </c>
      <c r="H144" s="106" t="s">
        <v>2410</v>
      </c>
      <c r="I144" s="118" t="s">
        <v>2410</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2995</v>
      </c>
      <c r="C145" s="106" t="s">
        <v>2677</v>
      </c>
      <c r="D145" s="118" t="s">
        <v>2677</v>
      </c>
      <c r="E145" s="98" t="s">
        <v>2993</v>
      </c>
      <c r="F145" s="106"/>
      <c r="G145" s="118"/>
      <c r="H145" s="106" t="s">
        <v>2677</v>
      </c>
      <c r="I145" s="118" t="s">
        <v>2677</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2682</v>
      </c>
      <c r="X145" s="106" t="s">
        <v>2683</v>
      </c>
      <c r="Y145" s="106"/>
      <c r="Z145" s="106"/>
      <c r="AA145" s="106"/>
      <c r="AB145" s="106"/>
      <c r="AC145" s="106"/>
      <c r="AD145" s="106"/>
      <c r="AE145" s="106"/>
      <c r="AF145" s="106"/>
      <c r="AG145" s="106"/>
      <c r="AH145" s="106"/>
      <c r="AI145" s="106"/>
      <c r="AJ145" s="106"/>
      <c r="AK145" s="106"/>
      <c r="AL145" s="118" t="s">
        <v>2274</v>
      </c>
      <c r="AM145" s="148" t="s">
        <v>2682</v>
      </c>
      <c r="AN145" s="118" t="s">
        <v>2683</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2996</v>
      </c>
      <c r="C146" s="106" t="s">
        <v>2678</v>
      </c>
      <c r="D146" s="118" t="s">
        <v>2678</v>
      </c>
      <c r="E146" s="98" t="s">
        <v>2993</v>
      </c>
      <c r="F146" s="106"/>
      <c r="G146" s="118"/>
      <c r="H146" s="106" t="s">
        <v>2678</v>
      </c>
      <c r="I146" s="118" t="s">
        <v>2678</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2684</v>
      </c>
      <c r="X146" s="106" t="s">
        <v>2685</v>
      </c>
      <c r="Y146" s="106" t="s">
        <v>2686</v>
      </c>
      <c r="Z146" s="106" t="s">
        <v>2687</v>
      </c>
      <c r="AA146" s="106" t="s">
        <v>2688</v>
      </c>
      <c r="AB146" s="106" t="s">
        <v>2689</v>
      </c>
      <c r="AC146" s="106"/>
      <c r="AD146" s="106"/>
      <c r="AE146" s="106"/>
      <c r="AF146" s="106"/>
      <c r="AG146" s="106"/>
      <c r="AH146" s="106"/>
      <c r="AI146" s="106"/>
      <c r="AJ146" s="106"/>
      <c r="AK146" s="106"/>
      <c r="AL146" s="118" t="s">
        <v>2274</v>
      </c>
      <c r="AM146" s="148" t="s">
        <v>2684</v>
      </c>
      <c r="AN146" s="118" t="s">
        <v>2685</v>
      </c>
      <c r="AO146" s="118" t="s">
        <v>2686</v>
      </c>
      <c r="AP146" s="118" t="s">
        <v>2687</v>
      </c>
      <c r="AQ146" s="148" t="s">
        <v>2688</v>
      </c>
      <c r="AR146" s="148" t="s">
        <v>2689</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2997</v>
      </c>
      <c r="C147" s="106" t="s">
        <v>2698</v>
      </c>
      <c r="D147" s="118" t="s">
        <v>2698</v>
      </c>
      <c r="E147" s="98" t="s">
        <v>2993</v>
      </c>
      <c r="F147" s="106"/>
      <c r="G147" s="118"/>
      <c r="H147" s="106" t="s">
        <v>2681</v>
      </c>
      <c r="I147" s="118" t="s">
        <v>2681</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2690</v>
      </c>
      <c r="X147" s="106" t="s">
        <v>2691</v>
      </c>
      <c r="Y147" s="106" t="s">
        <v>2692</v>
      </c>
      <c r="Z147" s="106" t="s">
        <v>293</v>
      </c>
      <c r="AA147" s="106"/>
      <c r="AB147" s="106"/>
      <c r="AC147" s="106"/>
      <c r="AD147" s="106"/>
      <c r="AE147" s="106"/>
      <c r="AF147" s="106"/>
      <c r="AG147" s="106"/>
      <c r="AH147" s="106"/>
      <c r="AI147" s="106"/>
      <c r="AJ147" s="106"/>
      <c r="AK147" s="106"/>
      <c r="AL147" s="118" t="s">
        <v>2274</v>
      </c>
      <c r="AM147" s="118" t="s">
        <v>2690</v>
      </c>
      <c r="AN147" s="148" t="s">
        <v>2691</v>
      </c>
      <c r="AO147" s="148" t="s">
        <v>2692</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2998</v>
      </c>
      <c r="C148" s="106" t="s">
        <v>2679</v>
      </c>
      <c r="D148" s="118" t="s">
        <v>2679</v>
      </c>
      <c r="E148" s="98" t="s">
        <v>2993</v>
      </c>
      <c r="F148" s="106"/>
      <c r="G148" s="118"/>
      <c r="H148" s="106" t="s">
        <v>2693</v>
      </c>
      <c r="I148" s="118" t="s">
        <v>2693</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2694</v>
      </c>
      <c r="X148" s="106" t="s">
        <v>2695</v>
      </c>
      <c r="Y148" s="106" t="s">
        <v>2696</v>
      </c>
      <c r="Z148" s="106" t="s">
        <v>293</v>
      </c>
      <c r="AA148" s="106"/>
      <c r="AB148" s="106"/>
      <c r="AC148" s="106"/>
      <c r="AD148" s="106"/>
      <c r="AE148" s="106"/>
      <c r="AF148" s="106"/>
      <c r="AG148" s="106"/>
      <c r="AH148" s="106"/>
      <c r="AI148" s="106"/>
      <c r="AJ148" s="106"/>
      <c r="AK148" s="106"/>
      <c r="AL148" s="118" t="s">
        <v>2274</v>
      </c>
      <c r="AM148" s="148" t="s">
        <v>2694</v>
      </c>
      <c r="AN148" s="148" t="s">
        <v>2695</v>
      </c>
      <c r="AO148" s="148" t="s">
        <v>2696</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2999</v>
      </c>
      <c r="C149" s="106" t="s">
        <v>3129</v>
      </c>
      <c r="D149" s="118" t="s">
        <v>3129</v>
      </c>
      <c r="E149" s="98" t="s">
        <v>2993</v>
      </c>
      <c r="F149" s="106"/>
      <c r="G149" s="118"/>
      <c r="H149" s="106" t="s">
        <v>2680</v>
      </c>
      <c r="I149" s="118" t="s">
        <v>2680</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2697</v>
      </c>
      <c r="X149" s="106" t="s">
        <v>2696</v>
      </c>
      <c r="Y149" s="106" t="s">
        <v>293</v>
      </c>
      <c r="Z149" s="106"/>
      <c r="AA149" s="106"/>
      <c r="AB149" s="106"/>
      <c r="AC149" s="106"/>
      <c r="AD149" s="106"/>
      <c r="AE149" s="106"/>
      <c r="AF149" s="106"/>
      <c r="AG149" s="106"/>
      <c r="AH149" s="106"/>
      <c r="AI149" s="106"/>
      <c r="AJ149" s="106"/>
      <c r="AK149" s="106"/>
      <c r="AL149" s="118" t="s">
        <v>2274</v>
      </c>
      <c r="AM149" s="148" t="s">
        <v>2697</v>
      </c>
      <c r="AN149" s="148" t="s">
        <v>2696</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2487</v>
      </c>
      <c r="C150" s="106" t="s">
        <v>2488</v>
      </c>
      <c r="D150" s="118" t="s">
        <v>2488</v>
      </c>
      <c r="E150" s="98" t="s">
        <v>2411</v>
      </c>
      <c r="F150" s="106"/>
      <c r="G150" s="118"/>
      <c r="H150" s="106" t="s">
        <v>2489</v>
      </c>
      <c r="I150" s="118" t="s">
        <v>2489</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2490</v>
      </c>
      <c r="Y150" s="106" t="s">
        <v>293</v>
      </c>
      <c r="Z150" s="106"/>
      <c r="AA150" s="106"/>
      <c r="AB150" s="106"/>
      <c r="AC150" s="106"/>
      <c r="AD150" s="106"/>
      <c r="AE150" s="106"/>
      <c r="AF150" s="106"/>
      <c r="AG150" s="106"/>
      <c r="AH150" s="106"/>
      <c r="AI150" s="106"/>
      <c r="AJ150" s="106"/>
      <c r="AK150" s="106"/>
      <c r="AL150" s="118" t="s">
        <v>2274</v>
      </c>
      <c r="AM150" s="148" t="s">
        <v>1619</v>
      </c>
      <c r="AN150" s="148" t="s">
        <v>2490</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3000</v>
      </c>
      <c r="C151" s="106" t="s">
        <v>2412</v>
      </c>
      <c r="D151" s="118" t="s">
        <v>2412</v>
      </c>
      <c r="E151" s="98" t="s">
        <v>2411</v>
      </c>
      <c r="F151" s="106" t="s">
        <v>2413</v>
      </c>
      <c r="G151" s="118" t="s">
        <v>2413</v>
      </c>
      <c r="H151" s="106" t="s">
        <v>2412</v>
      </c>
      <c r="I151" s="118" t="s">
        <v>2412</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2465</v>
      </c>
      <c r="X151" s="106" t="s">
        <v>2466</v>
      </c>
      <c r="Y151" s="106" t="s">
        <v>2467</v>
      </c>
      <c r="Z151" s="106" t="s">
        <v>2468</v>
      </c>
      <c r="AA151" s="106" t="s">
        <v>2469</v>
      </c>
      <c r="AB151" s="106" t="s">
        <v>2470</v>
      </c>
      <c r="AC151" s="106"/>
      <c r="AD151" s="106"/>
      <c r="AE151" s="106"/>
      <c r="AF151" s="106"/>
      <c r="AG151" s="106"/>
      <c r="AH151" s="106"/>
      <c r="AI151" s="106"/>
      <c r="AJ151" s="106"/>
      <c r="AK151" s="106"/>
      <c r="AL151" s="118" t="s">
        <v>2274</v>
      </c>
      <c r="AM151" s="148" t="s">
        <v>2465</v>
      </c>
      <c r="AN151" s="118" t="s">
        <v>2466</v>
      </c>
      <c r="AO151" s="118" t="s">
        <v>2467</v>
      </c>
      <c r="AP151" s="148" t="s">
        <v>2468</v>
      </c>
      <c r="AQ151" s="148" t="s">
        <v>2469</v>
      </c>
      <c r="AR151" s="148" t="s">
        <v>2470</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3002</v>
      </c>
      <c r="C152" s="106" t="s">
        <v>2748</v>
      </c>
      <c r="D152" s="118" t="s">
        <v>2748</v>
      </c>
      <c r="E152" s="98" t="s">
        <v>3005</v>
      </c>
      <c r="F152" s="106"/>
      <c r="G152" s="118"/>
      <c r="H152" s="106" t="s">
        <v>2750</v>
      </c>
      <c r="I152" s="118" t="s">
        <v>2750</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2751</v>
      </c>
      <c r="Y152" s="106" t="s">
        <v>2752</v>
      </c>
      <c r="Z152" s="106" t="s">
        <v>2753</v>
      </c>
      <c r="AA152" s="106"/>
      <c r="AB152" s="106"/>
      <c r="AC152" s="106"/>
      <c r="AD152" s="106"/>
      <c r="AE152" s="106"/>
      <c r="AF152" s="106"/>
      <c r="AG152" s="106"/>
      <c r="AH152" s="106"/>
      <c r="AI152" s="106"/>
      <c r="AJ152" s="106"/>
      <c r="AK152" s="106"/>
      <c r="AL152" s="118" t="s">
        <v>2274</v>
      </c>
      <c r="AM152" s="148" t="s">
        <v>2322</v>
      </c>
      <c r="AN152" s="118" t="s">
        <v>2751</v>
      </c>
      <c r="AO152" s="148" t="s">
        <v>2752</v>
      </c>
      <c r="AP152" s="118" t="s">
        <v>2753</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3003</v>
      </c>
      <c r="C153" s="106" t="s">
        <v>2342</v>
      </c>
      <c r="D153" s="118" t="s">
        <v>2342</v>
      </c>
      <c r="E153" s="98" t="s">
        <v>3001</v>
      </c>
      <c r="F153" s="106"/>
      <c r="G153" s="118"/>
      <c r="H153" s="106" t="s">
        <v>2749</v>
      </c>
      <c r="I153" s="118" t="s">
        <v>2749</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2751</v>
      </c>
      <c r="Y153" s="106" t="s">
        <v>2752</v>
      </c>
      <c r="Z153" s="106" t="s">
        <v>2753</v>
      </c>
      <c r="AA153" s="106"/>
      <c r="AB153" s="106"/>
      <c r="AC153" s="106"/>
      <c r="AD153" s="106"/>
      <c r="AE153" s="106"/>
      <c r="AF153" s="106"/>
      <c r="AG153" s="106"/>
      <c r="AH153" s="106"/>
      <c r="AI153" s="106"/>
      <c r="AJ153" s="106"/>
      <c r="AK153" s="106"/>
      <c r="AL153" s="118" t="s">
        <v>2274</v>
      </c>
      <c r="AM153" s="148" t="s">
        <v>2322</v>
      </c>
      <c r="AN153" s="118" t="s">
        <v>2751</v>
      </c>
      <c r="AO153" s="148" t="s">
        <v>2752</v>
      </c>
      <c r="AP153" s="148" t="s">
        <v>2753</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3004</v>
      </c>
      <c r="C154" s="106" t="s">
        <v>3128</v>
      </c>
      <c r="D154" s="118" t="s">
        <v>3128</v>
      </c>
      <c r="E154" s="98" t="s">
        <v>3001</v>
      </c>
      <c r="F154" s="106"/>
      <c r="G154" s="118"/>
      <c r="H154" s="106" t="s">
        <v>2754</v>
      </c>
      <c r="I154" s="118" t="s">
        <v>2754</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2498</v>
      </c>
      <c r="X154" s="106" t="s">
        <v>2499</v>
      </c>
      <c r="Y154" s="106" t="s">
        <v>293</v>
      </c>
      <c r="Z154" s="106"/>
      <c r="AA154" s="106"/>
      <c r="AB154" s="106"/>
      <c r="AC154" s="106"/>
      <c r="AD154" s="106"/>
      <c r="AE154" s="106"/>
      <c r="AF154" s="106"/>
      <c r="AG154" s="106"/>
      <c r="AH154" s="106"/>
      <c r="AI154" s="106"/>
      <c r="AJ154" s="106"/>
      <c r="AK154" s="106"/>
      <c r="AL154" s="118" t="s">
        <v>2274</v>
      </c>
      <c r="AM154" s="148" t="s">
        <v>2498</v>
      </c>
      <c r="AN154" s="148" t="s">
        <v>2499</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2650</v>
      </c>
      <c r="C155" s="106" t="s">
        <v>2646</v>
      </c>
      <c r="D155" s="118" t="s">
        <v>2646</v>
      </c>
      <c r="E155" s="98" t="s">
        <v>2787</v>
      </c>
      <c r="F155" s="106"/>
      <c r="G155" s="118"/>
      <c r="H155" s="106" t="s">
        <v>2646</v>
      </c>
      <c r="I155" s="118" t="s">
        <v>2646</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2652</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2652</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2651</v>
      </c>
      <c r="C156" s="106" t="s">
        <v>2649</v>
      </c>
      <c r="D156" s="118" t="s">
        <v>2649</v>
      </c>
      <c r="E156" s="98" t="s">
        <v>2787</v>
      </c>
      <c r="F156" s="106"/>
      <c r="G156" s="118"/>
      <c r="H156" s="106" t="s">
        <v>2649</v>
      </c>
      <c r="I156" s="118" t="s">
        <v>2649</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2652</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2652</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3006</v>
      </c>
      <c r="C157" s="106" t="s">
        <v>2471</v>
      </c>
      <c r="D157" s="118" t="s">
        <v>2471</v>
      </c>
      <c r="E157" s="98" t="s">
        <v>3064</v>
      </c>
      <c r="F157" s="106"/>
      <c r="G157" s="118"/>
      <c r="H157" s="106" t="s">
        <v>2471</v>
      </c>
      <c r="I157" s="118" t="s">
        <v>2471</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2634</v>
      </c>
      <c r="X157" s="106" t="s">
        <v>2635</v>
      </c>
      <c r="Y157" s="106" t="s">
        <v>2636</v>
      </c>
      <c r="Z157" s="106" t="s">
        <v>2637</v>
      </c>
      <c r="AA157" s="106" t="s">
        <v>2329</v>
      </c>
      <c r="AB157" s="106" t="s">
        <v>2648</v>
      </c>
      <c r="AC157" s="106" t="s">
        <v>2647</v>
      </c>
      <c r="AD157" s="106"/>
      <c r="AE157" s="106"/>
      <c r="AF157" s="106"/>
      <c r="AG157" s="106"/>
      <c r="AH157" s="106"/>
      <c r="AI157" s="106"/>
      <c r="AJ157" s="106"/>
      <c r="AK157" s="106"/>
      <c r="AL157" s="118" t="s">
        <v>2274</v>
      </c>
      <c r="AM157" s="148" t="s">
        <v>2634</v>
      </c>
      <c r="AN157" s="148" t="s">
        <v>2635</v>
      </c>
      <c r="AO157" s="148" t="s">
        <v>2636</v>
      </c>
      <c r="AP157" s="118" t="s">
        <v>2637</v>
      </c>
      <c r="AQ157" s="118" t="s">
        <v>2329</v>
      </c>
      <c r="AR157" s="148" t="s">
        <v>2648</v>
      </c>
      <c r="AS157" s="118" t="s">
        <v>2647</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3007</v>
      </c>
      <c r="C158" s="106" t="s">
        <v>916</v>
      </c>
      <c r="D158" s="118" t="s">
        <v>916</v>
      </c>
      <c r="E158" s="98" t="s">
        <v>3064</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2638</v>
      </c>
      <c r="X158" s="106" t="s">
        <v>2639</v>
      </c>
      <c r="Y158" s="106" t="s">
        <v>2640</v>
      </c>
      <c r="Z158" s="106" t="s">
        <v>2641</v>
      </c>
      <c r="AA158" s="106" t="s">
        <v>2642</v>
      </c>
      <c r="AB158" s="106" t="s">
        <v>2643</v>
      </c>
      <c r="AC158" s="106" t="s">
        <v>2644</v>
      </c>
      <c r="AD158" s="106" t="s">
        <v>2645</v>
      </c>
      <c r="AE158" s="106"/>
      <c r="AF158" s="106"/>
      <c r="AG158" s="106"/>
      <c r="AH158" s="106"/>
      <c r="AI158" s="106"/>
      <c r="AJ158" s="106"/>
      <c r="AK158" s="106"/>
      <c r="AL158" s="118" t="s">
        <v>2274</v>
      </c>
      <c r="AM158" s="118" t="s">
        <v>2638</v>
      </c>
      <c r="AN158" s="118" t="s">
        <v>2639</v>
      </c>
      <c r="AO158" s="148" t="s">
        <v>2640</v>
      </c>
      <c r="AP158" s="148" t="s">
        <v>2641</v>
      </c>
      <c r="AQ158" s="148" t="s">
        <v>2642</v>
      </c>
      <c r="AR158" s="148" t="s">
        <v>2643</v>
      </c>
      <c r="AS158" s="148" t="s">
        <v>2644</v>
      </c>
      <c r="AT158" s="118" t="s">
        <v>2645</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3008</v>
      </c>
      <c r="C159" s="106" t="s">
        <v>2799</v>
      </c>
      <c r="D159" s="118" t="s">
        <v>2799</v>
      </c>
      <c r="E159" s="98" t="s">
        <v>3064</v>
      </c>
      <c r="F159" s="106"/>
      <c r="G159" s="118"/>
      <c r="H159" s="106" t="s">
        <v>2800</v>
      </c>
      <c r="I159" s="118" t="s">
        <v>2800</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3010</v>
      </c>
      <c r="C160" s="106" t="s">
        <v>3130</v>
      </c>
      <c r="D160" s="118" t="s">
        <v>3130</v>
      </c>
      <c r="E160" s="98" t="s">
        <v>2788</v>
      </c>
      <c r="F160" s="106"/>
      <c r="G160" s="118"/>
      <c r="H160" s="106" t="s">
        <v>2771</v>
      </c>
      <c r="I160" s="118" t="s">
        <v>2771</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2498</v>
      </c>
      <c r="X160" s="106" t="s">
        <v>2499</v>
      </c>
      <c r="Y160" s="106" t="s">
        <v>293</v>
      </c>
      <c r="Z160" s="106"/>
      <c r="AA160" s="106"/>
      <c r="AB160" s="106"/>
      <c r="AC160" s="106"/>
      <c r="AD160" s="106"/>
      <c r="AE160" s="106"/>
      <c r="AF160" s="106"/>
      <c r="AG160" s="106"/>
      <c r="AH160" s="106"/>
      <c r="AI160" s="106"/>
      <c r="AJ160" s="106"/>
      <c r="AK160" s="106"/>
      <c r="AL160" s="118" t="s">
        <v>2274</v>
      </c>
      <c r="AM160" s="148" t="s">
        <v>2498</v>
      </c>
      <c r="AN160" s="118" t="s">
        <v>2499</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3011</v>
      </c>
      <c r="C161" s="106" t="s">
        <v>2653</v>
      </c>
      <c r="D161" s="118" t="s">
        <v>2653</v>
      </c>
      <c r="E161" s="98" t="s">
        <v>3049</v>
      </c>
      <c r="F161" s="106"/>
      <c r="G161" s="118"/>
      <c r="H161" s="106" t="s">
        <v>2801</v>
      </c>
      <c r="I161" s="118" t="s">
        <v>2801</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3012</v>
      </c>
      <c r="C162" s="106" t="s">
        <v>2654</v>
      </c>
      <c r="D162" s="118" t="s">
        <v>2654</v>
      </c>
      <c r="E162" s="98" t="s">
        <v>3049</v>
      </c>
      <c r="F162" s="106"/>
      <c r="G162" s="118"/>
      <c r="H162" s="106" t="s">
        <v>2660</v>
      </c>
      <c r="I162" s="118" t="s">
        <v>2660</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2655</v>
      </c>
      <c r="Y162" s="106" t="s">
        <v>2656</v>
      </c>
      <c r="Z162" s="106" t="s">
        <v>2657</v>
      </c>
      <c r="AA162" s="106" t="s">
        <v>2658</v>
      </c>
      <c r="AB162" s="106" t="s">
        <v>2659</v>
      </c>
      <c r="AC162" s="106" t="s">
        <v>3024</v>
      </c>
      <c r="AD162" s="106" t="s">
        <v>3025</v>
      </c>
      <c r="AE162" s="106" t="s">
        <v>3026</v>
      </c>
      <c r="AF162" s="106"/>
      <c r="AG162" s="106"/>
      <c r="AH162" s="106"/>
      <c r="AI162" s="106"/>
      <c r="AJ162" s="106"/>
      <c r="AK162" s="106"/>
      <c r="AL162" s="118" t="s">
        <v>2274</v>
      </c>
      <c r="AM162" s="148" t="s">
        <v>2044</v>
      </c>
      <c r="AN162" s="148" t="s">
        <v>2655</v>
      </c>
      <c r="AO162" s="148" t="s">
        <v>2656</v>
      </c>
      <c r="AP162" s="148" t="s">
        <v>2657</v>
      </c>
      <c r="AQ162" s="118" t="s">
        <v>2658</v>
      </c>
      <c r="AR162" s="118" t="s">
        <v>2659</v>
      </c>
      <c r="AS162" s="118" t="s">
        <v>3024</v>
      </c>
      <c r="AT162" s="118" t="s">
        <v>3025</v>
      </c>
      <c r="AU162" s="118" t="s">
        <v>3026</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3013</v>
      </c>
      <c r="C163" s="106" t="s">
        <v>2666</v>
      </c>
      <c r="D163" s="118" t="s">
        <v>2666</v>
      </c>
      <c r="E163" s="98" t="s">
        <v>3049</v>
      </c>
      <c r="F163" s="106" t="s">
        <v>434</v>
      </c>
      <c r="G163" s="118" t="s">
        <v>434</v>
      </c>
      <c r="H163" s="106" t="s">
        <v>2666</v>
      </c>
      <c r="I163" s="118" t="s">
        <v>2666</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2667</v>
      </c>
      <c r="X163" s="106" t="s">
        <v>2668</v>
      </c>
      <c r="Y163" s="106" t="s">
        <v>2669</v>
      </c>
      <c r="Z163" s="106" t="s">
        <v>2670</v>
      </c>
      <c r="AA163" s="106" t="s">
        <v>2671</v>
      </c>
      <c r="AB163" s="106" t="s">
        <v>2672</v>
      </c>
      <c r="AC163" s="106" t="s">
        <v>2673</v>
      </c>
      <c r="AD163" s="106" t="s">
        <v>2674</v>
      </c>
      <c r="AE163" s="106" t="s">
        <v>2675</v>
      </c>
      <c r="AF163" s="106" t="s">
        <v>2676</v>
      </c>
      <c r="AG163" s="106" t="s">
        <v>3027</v>
      </c>
      <c r="AH163" s="106" t="s">
        <v>3028</v>
      </c>
      <c r="AI163" s="106"/>
      <c r="AJ163" s="106"/>
      <c r="AK163" s="106"/>
      <c r="AL163" s="118" t="s">
        <v>2274</v>
      </c>
      <c r="AM163" s="118" t="s">
        <v>2667</v>
      </c>
      <c r="AN163" s="118" t="s">
        <v>2668</v>
      </c>
      <c r="AO163" s="148" t="s">
        <v>2669</v>
      </c>
      <c r="AP163" s="148" t="s">
        <v>2670</v>
      </c>
      <c r="AQ163" s="148" t="s">
        <v>2671</v>
      </c>
      <c r="AR163" s="148" t="s">
        <v>2672</v>
      </c>
      <c r="AS163" s="118" t="s">
        <v>2673</v>
      </c>
      <c r="AT163" s="118" t="s">
        <v>2674</v>
      </c>
      <c r="AU163" s="118" t="s">
        <v>2675</v>
      </c>
      <c r="AV163" s="118" t="s">
        <v>2676</v>
      </c>
      <c r="AW163" s="118" t="s">
        <v>3027</v>
      </c>
      <c r="AX163" s="118" t="s">
        <v>3028</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3014</v>
      </c>
      <c r="C164" s="106" t="s">
        <v>2661</v>
      </c>
      <c r="D164" s="118" t="s">
        <v>2661</v>
      </c>
      <c r="E164" s="98" t="s">
        <v>3049</v>
      </c>
      <c r="F164" s="106"/>
      <c r="G164" s="118"/>
      <c r="H164" s="106" t="s">
        <v>2665</v>
      </c>
      <c r="I164" s="118" t="s">
        <v>2665</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2662</v>
      </c>
      <c r="Z164" s="106" t="s">
        <v>2663</v>
      </c>
      <c r="AA164" s="106" t="s">
        <v>2664</v>
      </c>
      <c r="AB164" s="106"/>
      <c r="AC164" s="106"/>
      <c r="AD164" s="106"/>
      <c r="AE164" s="106"/>
      <c r="AF164" s="106"/>
      <c r="AG164" s="106"/>
      <c r="AH164" s="106"/>
      <c r="AI164" s="106"/>
      <c r="AJ164" s="106"/>
      <c r="AK164" s="106"/>
      <c r="AL164" s="118" t="s">
        <v>2274</v>
      </c>
      <c r="AM164" s="148" t="s">
        <v>838</v>
      </c>
      <c r="AN164" s="148" t="s">
        <v>839</v>
      </c>
      <c r="AO164" s="148" t="s">
        <v>2662</v>
      </c>
      <c r="AP164" s="118" t="s">
        <v>2663</v>
      </c>
      <c r="AQ164" s="118" t="s">
        <v>2664</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3015</v>
      </c>
      <c r="C165" s="106" t="s">
        <v>3070</v>
      </c>
      <c r="D165" s="118" t="s">
        <v>3070</v>
      </c>
      <c r="E165" s="98" t="s">
        <v>2787</v>
      </c>
      <c r="F165" s="106"/>
      <c r="G165" s="118"/>
      <c r="H165" s="106" t="s">
        <v>2765</v>
      </c>
      <c r="I165" s="118" t="s">
        <v>2765</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2775</v>
      </c>
      <c r="X165" s="106" t="s">
        <v>2776</v>
      </c>
      <c r="Y165" s="106" t="s">
        <v>1984</v>
      </c>
      <c r="Z165" s="106"/>
      <c r="AA165" s="106"/>
      <c r="AB165" s="106"/>
      <c r="AC165" s="106"/>
      <c r="AD165" s="106"/>
      <c r="AE165" s="106"/>
      <c r="AF165" s="106"/>
      <c r="AG165" s="106"/>
      <c r="AH165" s="106"/>
      <c r="AI165" s="106"/>
      <c r="AJ165" s="106"/>
      <c r="AK165" s="106"/>
      <c r="AL165" s="118" t="s">
        <v>2274</v>
      </c>
      <c r="AM165" s="148" t="s">
        <v>2775</v>
      </c>
      <c r="AN165" s="118" t="s">
        <v>2776</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3016</v>
      </c>
      <c r="C166" s="106" t="s">
        <v>3071</v>
      </c>
      <c r="D166" s="118" t="s">
        <v>3071</v>
      </c>
      <c r="E166" s="98" t="s">
        <v>2787</v>
      </c>
      <c r="F166" s="106"/>
      <c r="G166" s="118"/>
      <c r="H166" s="106" t="s">
        <v>2766</v>
      </c>
      <c r="I166" s="118" t="s">
        <v>2766</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2775</v>
      </c>
      <c r="X166" s="106" t="s">
        <v>2776</v>
      </c>
      <c r="Y166" s="106" t="s">
        <v>1984</v>
      </c>
      <c r="Z166" s="106"/>
      <c r="AA166" s="106"/>
      <c r="AB166" s="106"/>
      <c r="AC166" s="106"/>
      <c r="AD166" s="106"/>
      <c r="AE166" s="106"/>
      <c r="AF166" s="106"/>
      <c r="AG166" s="106"/>
      <c r="AH166" s="106"/>
      <c r="AI166" s="106"/>
      <c r="AJ166" s="106"/>
      <c r="AK166" s="106"/>
      <c r="AL166" s="118" t="s">
        <v>2274</v>
      </c>
      <c r="AM166" s="148" t="s">
        <v>2775</v>
      </c>
      <c r="AN166" s="148" t="s">
        <v>2776</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3017</v>
      </c>
      <c r="C167" s="106" t="s">
        <v>2767</v>
      </c>
      <c r="D167" s="118" t="s">
        <v>2767</v>
      </c>
      <c r="E167" s="98" t="s">
        <v>2787</v>
      </c>
      <c r="F167" s="106"/>
      <c r="G167" s="118"/>
      <c r="H167" s="106" t="s">
        <v>2767</v>
      </c>
      <c r="I167" s="118" t="s">
        <v>2767</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2775</v>
      </c>
      <c r="X167" s="106" t="s">
        <v>2776</v>
      </c>
      <c r="Y167" s="106" t="s">
        <v>1984</v>
      </c>
      <c r="Z167" s="106"/>
      <c r="AA167" s="106"/>
      <c r="AB167" s="106"/>
      <c r="AC167" s="106"/>
      <c r="AD167" s="106"/>
      <c r="AE167" s="106"/>
      <c r="AF167" s="106"/>
      <c r="AG167" s="106"/>
      <c r="AH167" s="106"/>
      <c r="AI167" s="106"/>
      <c r="AJ167" s="106"/>
      <c r="AK167" s="106"/>
      <c r="AL167" s="118" t="s">
        <v>2274</v>
      </c>
      <c r="AM167" s="148" t="s">
        <v>2775</v>
      </c>
      <c r="AN167" s="148" t="s">
        <v>2776</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3018</v>
      </c>
      <c r="C168" s="106" t="s">
        <v>2768</v>
      </c>
      <c r="D168" s="118" t="s">
        <v>2768</v>
      </c>
      <c r="E168" s="98" t="s">
        <v>2787</v>
      </c>
      <c r="F168" s="106"/>
      <c r="G168" s="118"/>
      <c r="H168" s="106" t="s">
        <v>2768</v>
      </c>
      <c r="I168" s="118" t="s">
        <v>2768</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2775</v>
      </c>
      <c r="X168" s="106" t="s">
        <v>2776</v>
      </c>
      <c r="Y168" s="106" t="s">
        <v>1984</v>
      </c>
      <c r="Z168" s="106"/>
      <c r="AA168" s="106"/>
      <c r="AB168" s="106"/>
      <c r="AC168" s="106"/>
      <c r="AD168" s="106"/>
      <c r="AE168" s="106"/>
      <c r="AF168" s="106"/>
      <c r="AG168" s="106"/>
      <c r="AH168" s="106"/>
      <c r="AI168" s="106"/>
      <c r="AJ168" s="106"/>
      <c r="AK168" s="106"/>
      <c r="AL168" s="118" t="s">
        <v>2274</v>
      </c>
      <c r="AM168" s="148" t="s">
        <v>2775</v>
      </c>
      <c r="AN168" s="148" t="s">
        <v>2776</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3019</v>
      </c>
      <c r="C169" s="106" t="s">
        <v>2769</v>
      </c>
      <c r="D169" s="118" t="s">
        <v>2769</v>
      </c>
      <c r="E169" s="98" t="s">
        <v>2787</v>
      </c>
      <c r="F169" s="106"/>
      <c r="G169" s="118"/>
      <c r="H169" s="106" t="s">
        <v>2769</v>
      </c>
      <c r="I169" s="118" t="s">
        <v>2769</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2775</v>
      </c>
      <c r="X169" s="106" t="s">
        <v>2776</v>
      </c>
      <c r="Y169" s="106" t="s">
        <v>1984</v>
      </c>
      <c r="Z169" s="106"/>
      <c r="AA169" s="106"/>
      <c r="AB169" s="106"/>
      <c r="AC169" s="106"/>
      <c r="AD169" s="106"/>
      <c r="AE169" s="106"/>
      <c r="AF169" s="106"/>
      <c r="AG169" s="106"/>
      <c r="AH169" s="106"/>
      <c r="AI169" s="106"/>
      <c r="AJ169" s="106"/>
      <c r="AK169" s="106"/>
      <c r="AL169" s="118" t="s">
        <v>2274</v>
      </c>
      <c r="AM169" s="148" t="s">
        <v>2775</v>
      </c>
      <c r="AN169" s="148" t="s">
        <v>2776</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3020</v>
      </c>
      <c r="C170" s="106" t="s">
        <v>3675</v>
      </c>
      <c r="D170" s="118" t="s">
        <v>3675</v>
      </c>
      <c r="E170" s="98" t="s">
        <v>2787</v>
      </c>
      <c r="F170" s="106"/>
      <c r="G170" s="118"/>
      <c r="H170" s="106" t="s">
        <v>2770</v>
      </c>
      <c r="I170" s="118" t="s">
        <v>2770</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2775</v>
      </c>
      <c r="X170" s="106" t="s">
        <v>2776</v>
      </c>
      <c r="Y170" s="106" t="s">
        <v>1984</v>
      </c>
      <c r="Z170" s="106"/>
      <c r="AA170" s="106"/>
      <c r="AB170" s="106"/>
      <c r="AC170" s="106"/>
      <c r="AD170" s="106"/>
      <c r="AE170" s="106"/>
      <c r="AF170" s="106"/>
      <c r="AG170" s="106"/>
      <c r="AH170" s="106"/>
      <c r="AI170" s="106"/>
      <c r="AJ170" s="106"/>
      <c r="AK170" s="106"/>
      <c r="AL170" s="118" t="s">
        <v>2274</v>
      </c>
      <c r="AM170" s="148" t="s">
        <v>2775</v>
      </c>
      <c r="AN170" s="148" t="s">
        <v>2776</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3021</v>
      </c>
      <c r="C171" s="106" t="s">
        <v>3072</v>
      </c>
      <c r="D171" s="118" t="s">
        <v>3072</v>
      </c>
      <c r="E171" s="98" t="s">
        <v>2164</v>
      </c>
      <c r="F171" s="106"/>
      <c r="G171" s="118"/>
      <c r="H171" s="106" t="s">
        <v>2772</v>
      </c>
      <c r="I171" s="118" t="s">
        <v>2772</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2775</v>
      </c>
      <c r="X171" s="106" t="s">
        <v>2776</v>
      </c>
      <c r="Y171" s="106" t="s">
        <v>1984</v>
      </c>
      <c r="Z171" s="106"/>
      <c r="AA171" s="106"/>
      <c r="AB171" s="106"/>
      <c r="AC171" s="106"/>
      <c r="AD171" s="106"/>
      <c r="AE171" s="106"/>
      <c r="AF171" s="106"/>
      <c r="AG171" s="106"/>
      <c r="AH171" s="106"/>
      <c r="AI171" s="106"/>
      <c r="AJ171" s="106"/>
      <c r="AK171" s="106"/>
      <c r="AL171" s="118" t="s">
        <v>2274</v>
      </c>
      <c r="AM171" s="148" t="s">
        <v>2775</v>
      </c>
      <c r="AN171" s="148" t="s">
        <v>2776</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3022</v>
      </c>
      <c r="C172" s="106" t="s">
        <v>3676</v>
      </c>
      <c r="D172" s="118" t="s">
        <v>3676</v>
      </c>
      <c r="E172" s="98" t="s">
        <v>2164</v>
      </c>
      <c r="F172" s="107"/>
      <c r="G172" s="119"/>
      <c r="H172" s="106" t="s">
        <v>2773</v>
      </c>
      <c r="I172" s="118" t="s">
        <v>2773</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2775</v>
      </c>
      <c r="X172" s="106" t="s">
        <v>2776</v>
      </c>
      <c r="Y172" s="106" t="s">
        <v>1984</v>
      </c>
      <c r="Z172" s="106"/>
      <c r="AA172" s="106"/>
      <c r="AB172" s="106"/>
      <c r="AC172" s="106"/>
      <c r="AD172" s="106"/>
      <c r="AE172" s="106"/>
      <c r="AF172" s="106"/>
      <c r="AG172" s="106"/>
      <c r="AH172" s="106"/>
      <c r="AI172" s="106"/>
      <c r="AJ172" s="106"/>
      <c r="AK172" s="106"/>
      <c r="AL172" s="118" t="s">
        <v>2274</v>
      </c>
      <c r="AM172" s="148" t="s">
        <v>2775</v>
      </c>
      <c r="AN172" s="148" t="s">
        <v>2776</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3023</v>
      </c>
      <c r="C173" s="106" t="s">
        <v>3677</v>
      </c>
      <c r="D173" s="118" t="s">
        <v>3677</v>
      </c>
      <c r="E173" s="98" t="s">
        <v>2164</v>
      </c>
      <c r="F173" s="107"/>
      <c r="G173" s="119"/>
      <c r="H173" s="106" t="s">
        <v>2774</v>
      </c>
      <c r="I173" s="118" t="s">
        <v>2774</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2775</v>
      </c>
      <c r="X173" s="106" t="s">
        <v>2776</v>
      </c>
      <c r="Y173" s="106" t="s">
        <v>1984</v>
      </c>
      <c r="Z173" s="106"/>
      <c r="AA173" s="106"/>
      <c r="AB173" s="106"/>
      <c r="AC173" s="106"/>
      <c r="AD173" s="106"/>
      <c r="AE173" s="106"/>
      <c r="AF173" s="106"/>
      <c r="AG173" s="106"/>
      <c r="AH173" s="106"/>
      <c r="AI173" s="106"/>
      <c r="AJ173" s="106"/>
      <c r="AK173" s="106"/>
      <c r="AL173" s="118" t="s">
        <v>2274</v>
      </c>
      <c r="AM173" s="118" t="s">
        <v>2775</v>
      </c>
      <c r="AN173" s="148" t="s">
        <v>2776</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3912</v>
      </c>
      <c r="C174" s="106" t="s">
        <v>3911</v>
      </c>
      <c r="D174" s="118" t="s">
        <v>3911</v>
      </c>
      <c r="E174" s="98" t="s">
        <v>3055</v>
      </c>
      <c r="F174" s="107"/>
      <c r="G174" s="119"/>
      <c r="H174" s="106" t="s">
        <v>3922</v>
      </c>
      <c r="I174" s="118" t="s">
        <v>3914</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3916</v>
      </c>
      <c r="X174" s="106" t="s">
        <v>3917</v>
      </c>
      <c r="Y174" s="106" t="s">
        <v>3919</v>
      </c>
      <c r="Z174" s="106" t="s">
        <v>3913</v>
      </c>
      <c r="AA174" s="106"/>
      <c r="AB174" s="106"/>
      <c r="AC174" s="106"/>
      <c r="AD174" s="106"/>
      <c r="AE174" s="106"/>
      <c r="AF174" s="106"/>
      <c r="AG174" s="106"/>
      <c r="AH174" s="106"/>
      <c r="AI174" s="106"/>
      <c r="AJ174" s="106"/>
      <c r="AK174" s="106"/>
      <c r="AL174" s="118" t="s">
        <v>2274</v>
      </c>
      <c r="AM174" s="118" t="s">
        <v>3915</v>
      </c>
      <c r="AN174" s="148" t="s">
        <v>2763</v>
      </c>
      <c r="AO174" s="148" t="s">
        <v>3918</v>
      </c>
      <c r="AP174" s="118" t="s">
        <v>2452</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3923</v>
      </c>
      <c r="C175" s="106" t="s">
        <v>3920</v>
      </c>
      <c r="D175" s="118" t="s">
        <v>3920</v>
      </c>
      <c r="E175" s="98" t="s">
        <v>2114</v>
      </c>
      <c r="F175" s="107"/>
      <c r="G175" s="119"/>
      <c r="H175" s="106" t="s">
        <v>3921</v>
      </c>
      <c r="I175" s="118" t="s">
        <v>3927</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3916</v>
      </c>
      <c r="X175" s="106" t="s">
        <v>3917</v>
      </c>
      <c r="Y175" s="106" t="s">
        <v>3919</v>
      </c>
      <c r="Z175" s="106" t="s">
        <v>3913</v>
      </c>
      <c r="AA175" s="106"/>
      <c r="AB175" s="106"/>
      <c r="AC175" s="106"/>
      <c r="AD175" s="106"/>
      <c r="AE175" s="106"/>
      <c r="AF175" s="106"/>
      <c r="AG175" s="106"/>
      <c r="AH175" s="106"/>
      <c r="AI175" s="106"/>
      <c r="AJ175" s="106"/>
      <c r="AK175" s="106"/>
      <c r="AL175" s="118" t="s">
        <v>2274</v>
      </c>
      <c r="AM175" s="118" t="s">
        <v>3915</v>
      </c>
      <c r="AN175" s="148" t="s">
        <v>2763</v>
      </c>
      <c r="AO175" s="148" t="s">
        <v>3918</v>
      </c>
      <c r="AP175" s="118" t="s">
        <v>2452</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3928</v>
      </c>
      <c r="C176" s="106" t="s">
        <v>3924</v>
      </c>
      <c r="D176" s="118" t="s">
        <v>3924</v>
      </c>
      <c r="E176" s="98" t="s">
        <v>3929</v>
      </c>
      <c r="F176" s="107"/>
      <c r="G176" s="119"/>
      <c r="H176" s="106" t="s">
        <v>3925</v>
      </c>
      <c r="I176" s="118" t="s">
        <v>3926</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3916</v>
      </c>
      <c r="X176" s="106" t="s">
        <v>3917</v>
      </c>
      <c r="Y176" s="106" t="s">
        <v>3919</v>
      </c>
      <c r="Z176" s="106" t="s">
        <v>3913</v>
      </c>
      <c r="AA176" s="106"/>
      <c r="AB176" s="106"/>
      <c r="AC176" s="106"/>
      <c r="AD176" s="106"/>
      <c r="AE176" s="106"/>
      <c r="AF176" s="106"/>
      <c r="AG176" s="106"/>
      <c r="AH176" s="106"/>
      <c r="AI176" s="106"/>
      <c r="AJ176" s="106"/>
      <c r="AK176" s="106"/>
      <c r="AL176" s="118" t="s">
        <v>2274</v>
      </c>
      <c r="AM176" s="118" t="s">
        <v>3915</v>
      </c>
      <c r="AN176" s="148" t="s">
        <v>2763</v>
      </c>
      <c r="AO176" s="148" t="s">
        <v>3918</v>
      </c>
      <c r="AP176" s="118" t="s">
        <v>2452</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3933</v>
      </c>
      <c r="C177" s="106" t="s">
        <v>3930</v>
      </c>
      <c r="D177" s="118" t="s">
        <v>3930</v>
      </c>
      <c r="E177" s="98" t="s">
        <v>2115</v>
      </c>
      <c r="F177" s="107"/>
      <c r="G177" s="119"/>
      <c r="H177" s="106" t="s">
        <v>3931</v>
      </c>
      <c r="I177" s="118" t="s">
        <v>3932</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3916</v>
      </c>
      <c r="X177" s="106" t="s">
        <v>3917</v>
      </c>
      <c r="Y177" s="106" t="s">
        <v>3919</v>
      </c>
      <c r="Z177" s="106" t="s">
        <v>3913</v>
      </c>
      <c r="AA177" s="106"/>
      <c r="AB177" s="106"/>
      <c r="AC177" s="106"/>
      <c r="AD177" s="106"/>
      <c r="AE177" s="106"/>
      <c r="AF177" s="106"/>
      <c r="AG177" s="106"/>
      <c r="AH177" s="106"/>
      <c r="AI177" s="106"/>
      <c r="AJ177" s="106"/>
      <c r="AK177" s="106"/>
      <c r="AL177" s="118" t="s">
        <v>2274</v>
      </c>
      <c r="AM177" s="118" t="s">
        <v>3915</v>
      </c>
      <c r="AN177" s="148" t="s">
        <v>2763</v>
      </c>
      <c r="AO177" s="148" t="s">
        <v>3918</v>
      </c>
      <c r="AP177" s="118" t="s">
        <v>2452</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3938</v>
      </c>
      <c r="C178" s="106" t="s">
        <v>3934</v>
      </c>
      <c r="D178" s="118" t="s">
        <v>3935</v>
      </c>
      <c r="E178" s="98" t="s">
        <v>3939</v>
      </c>
      <c r="F178" s="107"/>
      <c r="G178" s="119"/>
      <c r="H178" s="106" t="s">
        <v>3936</v>
      </c>
      <c r="I178" s="118" t="s">
        <v>3937</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3916</v>
      </c>
      <c r="X178" s="106" t="s">
        <v>3917</v>
      </c>
      <c r="Y178" s="106" t="s">
        <v>3919</v>
      </c>
      <c r="Z178" s="106" t="s">
        <v>3913</v>
      </c>
      <c r="AA178" s="106"/>
      <c r="AB178" s="106"/>
      <c r="AC178" s="106"/>
      <c r="AD178" s="106"/>
      <c r="AE178" s="106"/>
      <c r="AF178" s="106"/>
      <c r="AG178" s="106"/>
      <c r="AH178" s="106"/>
      <c r="AI178" s="106"/>
      <c r="AJ178" s="106"/>
      <c r="AK178" s="106"/>
      <c r="AL178" s="118" t="s">
        <v>2274</v>
      </c>
      <c r="AM178" s="118" t="s">
        <v>3915</v>
      </c>
      <c r="AN178" s="148" t="s">
        <v>2763</v>
      </c>
      <c r="AO178" s="148" t="s">
        <v>3918</v>
      </c>
      <c r="AP178" s="118" t="s">
        <v>2452</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4510</v>
      </c>
      <c r="C179" s="191" t="s">
        <v>4511</v>
      </c>
      <c r="D179" s="192" t="s">
        <v>2646</v>
      </c>
      <c r="E179" s="189" t="s">
        <v>2164</v>
      </c>
      <c r="F179" s="191"/>
      <c r="G179" s="192"/>
      <c r="H179" s="191" t="s">
        <v>4512</v>
      </c>
      <c r="I179" s="192" t="s">
        <v>2646</v>
      </c>
      <c r="J179" s="191" t="str">
        <f t="shared" si="53"/>
        <v>sel941</v>
      </c>
      <c r="K179" s="192" t="str">
        <f t="shared" si="43"/>
        <v>sel941</v>
      </c>
      <c r="L179" s="190"/>
      <c r="M179" s="190"/>
      <c r="N179" s="190"/>
      <c r="O179" s="189" t="s">
        <v>1892</v>
      </c>
      <c r="P179" s="190"/>
      <c r="Q179" s="190"/>
      <c r="R179" s="189">
        <v>-1</v>
      </c>
      <c r="S179" s="66"/>
      <c r="U179" s="193" t="str">
        <f t="shared" si="54"/>
        <v>sel941</v>
      </c>
      <c r="V179" s="191" t="s">
        <v>4513</v>
      </c>
      <c r="W179" s="191" t="s">
        <v>401</v>
      </c>
      <c r="X179" s="191" t="s">
        <v>402</v>
      </c>
      <c r="Y179" s="191" t="s">
        <v>4514</v>
      </c>
      <c r="Z179" s="191" t="s">
        <v>4515</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2652</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4516</v>
      </c>
      <c r="C180" s="191" t="s">
        <v>4517</v>
      </c>
      <c r="D180" s="192" t="s">
        <v>2646</v>
      </c>
      <c r="E180" s="189" t="s">
        <v>4518</v>
      </c>
      <c r="F180" s="191"/>
      <c r="G180" s="192"/>
      <c r="H180" s="191" t="s">
        <v>4519</v>
      </c>
      <c r="I180" s="192" t="s">
        <v>2646</v>
      </c>
      <c r="J180" s="191" t="str">
        <f t="shared" si="53"/>
        <v>sel942</v>
      </c>
      <c r="K180" s="192" t="str">
        <f t="shared" si="43"/>
        <v>sel942</v>
      </c>
      <c r="L180" s="190"/>
      <c r="M180" s="190"/>
      <c r="N180" s="190"/>
      <c r="O180" s="189" t="s">
        <v>1892</v>
      </c>
      <c r="P180" s="190"/>
      <c r="Q180" s="190"/>
      <c r="R180" s="189">
        <v>-1</v>
      </c>
      <c r="S180" s="66"/>
      <c r="U180" s="193" t="str">
        <f t="shared" si="54"/>
        <v>sel942</v>
      </c>
      <c r="V180" s="191" t="s">
        <v>4513</v>
      </c>
      <c r="W180" s="191" t="s">
        <v>401</v>
      </c>
      <c r="X180" s="191" t="s">
        <v>402</v>
      </c>
      <c r="Y180" s="191" t="s">
        <v>4514</v>
      </c>
      <c r="Z180" s="191" t="s">
        <v>4515</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2652</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4520</v>
      </c>
      <c r="C181" s="191" t="s">
        <v>4521</v>
      </c>
      <c r="D181" s="192" t="s">
        <v>2646</v>
      </c>
      <c r="E181" s="189" t="s">
        <v>4522</v>
      </c>
      <c r="F181" s="191"/>
      <c r="G181" s="192"/>
      <c r="H181" s="191" t="s">
        <v>4523</v>
      </c>
      <c r="I181" s="192" t="s">
        <v>2646</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4514</v>
      </c>
      <c r="Z181" s="191" t="s">
        <v>4515</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2652</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4524</v>
      </c>
      <c r="C182" s="191" t="s">
        <v>4525</v>
      </c>
      <c r="D182" s="118" t="s">
        <v>4526</v>
      </c>
      <c r="E182" s="98" t="s">
        <v>3086</v>
      </c>
      <c r="F182" s="106" t="s">
        <v>1918</v>
      </c>
      <c r="G182" s="118" t="s">
        <v>1918</v>
      </c>
      <c r="H182" s="106" t="s">
        <v>4527</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4528</v>
      </c>
      <c r="X182" s="106" t="s">
        <v>4541</v>
      </c>
      <c r="Y182" s="106" t="s">
        <v>4542</v>
      </c>
      <c r="Z182" s="106" t="s">
        <v>4543</v>
      </c>
      <c r="AA182" s="106" t="s">
        <v>4544</v>
      </c>
      <c r="AB182" s="106" t="s">
        <v>4545</v>
      </c>
      <c r="AC182" s="106" t="s">
        <v>4546</v>
      </c>
      <c r="AD182" s="106" t="s">
        <v>4547</v>
      </c>
      <c r="AE182" s="106" t="s">
        <v>4548</v>
      </c>
      <c r="AF182" s="106" t="s">
        <v>4549</v>
      </c>
      <c r="AG182" s="106" t="s">
        <v>4550</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4251</v>
      </c>
      <c r="G1" s="183" t="s">
        <v>4274</v>
      </c>
      <c r="H1" s="186" t="str">
        <f>IF(SUM(G5:G315)&gt;0,"check """" in language set text","")</f>
        <v/>
      </c>
      <c r="I1" s="184" t="str">
        <f>IF(SUM(G5:G315)&gt;0,"check """" in language set text","")</f>
        <v/>
      </c>
      <c r="K1" s="67" t="s">
        <v>4275</v>
      </c>
      <c r="L1" s="103"/>
      <c r="M1" s="103"/>
      <c r="N1" s="103"/>
      <c r="O1" s="185" t="s">
        <v>3662</v>
      </c>
    </row>
    <row r="2" spans="1:15" x14ac:dyDescent="0.15">
      <c r="A2" s="166" t="s">
        <v>4165</v>
      </c>
    </row>
    <row r="3" spans="1:15" x14ac:dyDescent="0.15">
      <c r="A3" s="166" t="s">
        <v>4163</v>
      </c>
    </row>
    <row r="4" spans="1:15" x14ac:dyDescent="0.15">
      <c r="A4" s="166" t="s">
        <v>4164</v>
      </c>
      <c r="H4" s="187" t="s">
        <v>4276</v>
      </c>
      <c r="I4" s="170" t="s">
        <v>3662</v>
      </c>
      <c r="J4" s="170" t="s">
        <v>3663</v>
      </c>
    </row>
    <row r="5" spans="1:15" ht="24" x14ac:dyDescent="0.15">
      <c r="A5" s="166" t="str">
        <f>CLEAN(IF(LENB(B5)&gt;1,B5&amp;IF(LENB(H5)&lt;=1,"","'"&amp;H5&amp;"';"),""))</f>
        <v>//----------system title-----------------------------------------------</v>
      </c>
      <c r="B5" s="167" t="s">
        <v>4176</v>
      </c>
      <c r="E5" s="168" t="s">
        <v>3661</v>
      </c>
      <c r="G5" s="102">
        <f t="shared" ref="G5:G68" si="0">IF(MOD(LEN(H5) - LEN(SUBSTITUTE(H5, """", "")),2) = 1,1,0)</f>
        <v>0</v>
      </c>
      <c r="H5" s="188" t="str">
        <f>SUBSTITUTE(I5, "'", "\'")</f>
        <v/>
      </c>
      <c r="I5" s="106"/>
      <c r="J5" s="118"/>
      <c r="K5" s="75">
        <v>2</v>
      </c>
    </row>
    <row r="6" spans="1:15" x14ac:dyDescent="0.15">
      <c r="A6" s="166" t="str">
        <f>CLEAN(B6&amp;IF(D6="","","'"&amp;H6&amp;"'"&amp;D6))</f>
        <v>$lang["code"]='ja';</v>
      </c>
      <c r="B6" s="167" t="s">
        <v>4107</v>
      </c>
      <c r="D6" s="167" t="s">
        <v>3528</v>
      </c>
      <c r="E6" s="168" t="s">
        <v>3661</v>
      </c>
      <c r="G6" s="102">
        <f t="shared" si="0"/>
        <v>0</v>
      </c>
      <c r="H6" s="188" t="str">
        <f t="shared" ref="H6:H69" si="1">SUBSTITUTE(I6, "'", "\'")</f>
        <v>ja</v>
      </c>
      <c r="I6" s="106" t="s">
        <v>3584</v>
      </c>
      <c r="J6" s="118" t="s">
        <v>3584</v>
      </c>
      <c r="K6" s="75">
        <v>100</v>
      </c>
    </row>
    <row r="7" spans="1:15" x14ac:dyDescent="0.15">
      <c r="A7" s="166" t="str">
        <f>CLEAN(IF(LENB(B7)&gt;1,B7&amp;IF(LENB(H7)&lt;=1,"","'"&amp;H7&amp;"';"),""))</f>
        <v>$lang['home_title']='家庭の省エネ診断';</v>
      </c>
      <c r="B7" s="167" t="s">
        <v>3802</v>
      </c>
      <c r="D7" s="167" t="s">
        <v>3528</v>
      </c>
      <c r="E7" s="168" t="s">
        <v>3661</v>
      </c>
      <c r="G7" s="102">
        <f t="shared" si="0"/>
        <v>0</v>
      </c>
      <c r="H7" s="188" t="str">
        <f t="shared" si="1"/>
        <v>家庭の省エネ診断</v>
      </c>
      <c r="I7" s="106" t="s">
        <v>3529</v>
      </c>
      <c r="J7" s="118" t="s">
        <v>3529</v>
      </c>
      <c r="K7" s="75">
        <v>3</v>
      </c>
    </row>
    <row r="8" spans="1:15" x14ac:dyDescent="0.15">
      <c r="A8" s="166" t="str">
        <f>CLEAN(IF(LENB(B8)&gt;1,B8&amp;IF(LENB(H8)&lt;=1,"","'"&amp;H8&amp;"';"),""))</f>
        <v>$lang['home_joy_title']='家庭の省エネ診断（お気楽版）';</v>
      </c>
      <c r="B8" s="167" t="s">
        <v>3803</v>
      </c>
      <c r="D8" s="167" t="s">
        <v>3528</v>
      </c>
      <c r="E8" s="168" t="s">
        <v>3661</v>
      </c>
      <c r="G8" s="102">
        <f t="shared" si="0"/>
        <v>0</v>
      </c>
      <c r="H8" s="188" t="str">
        <f t="shared" si="1"/>
        <v>家庭の省エネ診断（お気楽版）</v>
      </c>
      <c r="I8" s="106" t="s">
        <v>3530</v>
      </c>
      <c r="J8" s="118" t="s">
        <v>3530</v>
      </c>
      <c r="K8" s="75">
        <v>4</v>
      </c>
    </row>
    <row r="9" spans="1:15" x14ac:dyDescent="0.15">
      <c r="A9" s="166" t="str">
        <f>CLEAN(IF(LENB(B9)&gt;1,B9&amp;IF(LENB(H9)&lt;=1,"","'"&amp;H9&amp;"';"),""))</f>
        <v/>
      </c>
      <c r="E9" s="168" t="s">
        <v>3661</v>
      </c>
      <c r="G9" s="102">
        <f t="shared" si="0"/>
        <v>0</v>
      </c>
      <c r="H9" s="188" t="str">
        <f t="shared" si="1"/>
        <v/>
      </c>
      <c r="I9" s="106"/>
      <c r="J9" s="118"/>
      <c r="K9" s="75">
        <v>6</v>
      </c>
    </row>
    <row r="10" spans="1:15" x14ac:dyDescent="0.15">
      <c r="A10" s="166" t="str">
        <f>CLEAN(IF(LENB(B10)&gt;1,B10&amp;IF(LENB(H10)&lt;1,"","'"&amp;H10&amp;"';"),""))</f>
        <v>$lang['countfix_pre_after']='2';</v>
      </c>
      <c r="B10" s="167" t="s">
        <v>4062</v>
      </c>
      <c r="D10" s="167" t="s">
        <v>3528</v>
      </c>
      <c r="E10" s="168" t="s">
        <v>3661</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4184</v>
      </c>
      <c r="G12" s="102">
        <f t="shared" si="0"/>
        <v>0</v>
      </c>
      <c r="H12" s="188" t="str">
        <f t="shared" si="1"/>
        <v/>
      </c>
      <c r="I12" s="106"/>
      <c r="J12" s="118"/>
    </row>
    <row r="13" spans="1:15" x14ac:dyDescent="0.15">
      <c r="A13" s="166" t="str">
        <f>CLEAN(B13&amp;IF(D13="","",IF(H13,"True","False")&amp;D13))</f>
        <v>$lang["show_electricity"]=True;</v>
      </c>
      <c r="B13" s="167" t="s">
        <v>4108</v>
      </c>
      <c r="D13" s="167" t="s">
        <v>3856</v>
      </c>
      <c r="E13" s="168" t="s">
        <v>3661</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4109</v>
      </c>
      <c r="D14" s="167" t="s">
        <v>3856</v>
      </c>
      <c r="E14" s="168" t="s">
        <v>3661</v>
      </c>
      <c r="G14" s="102">
        <f t="shared" si="0"/>
        <v>0</v>
      </c>
      <c r="H14" s="188" t="str">
        <f t="shared" si="1"/>
        <v>TRUE</v>
      </c>
      <c r="I14" s="106" t="b">
        <v>1</v>
      </c>
      <c r="J14" s="118" t="b">
        <v>1</v>
      </c>
      <c r="K14" s="75">
        <v>102</v>
      </c>
    </row>
    <row r="15" spans="1:15" x14ac:dyDescent="0.15">
      <c r="A15" s="166" t="str">
        <f t="shared" si="2"/>
        <v>$lang["show_kerosene"]=True;</v>
      </c>
      <c r="B15" s="167" t="s">
        <v>4110</v>
      </c>
      <c r="D15" s="167" t="s">
        <v>3856</v>
      </c>
      <c r="E15" s="168" t="s">
        <v>3661</v>
      </c>
      <c r="G15" s="102">
        <f t="shared" si="0"/>
        <v>0</v>
      </c>
      <c r="H15" s="188" t="str">
        <f t="shared" si="1"/>
        <v>TRUE</v>
      </c>
      <c r="I15" s="106" t="b">
        <v>1</v>
      </c>
      <c r="J15" s="118" t="b">
        <v>1</v>
      </c>
      <c r="K15" s="75">
        <v>103</v>
      </c>
    </row>
    <row r="16" spans="1:15" x14ac:dyDescent="0.15">
      <c r="A16" s="166" t="str">
        <f t="shared" si="2"/>
        <v>$lang["show_briquet"]=False;</v>
      </c>
      <c r="B16" s="167" t="s">
        <v>4111</v>
      </c>
      <c r="D16" s="167" t="s">
        <v>3856</v>
      </c>
      <c r="E16" s="168" t="s">
        <v>3661</v>
      </c>
      <c r="G16" s="102">
        <f t="shared" si="0"/>
        <v>0</v>
      </c>
      <c r="H16" s="188" t="str">
        <f t="shared" si="1"/>
        <v>FALSE</v>
      </c>
      <c r="I16" s="106" t="b">
        <v>0</v>
      </c>
      <c r="J16" s="118" t="b">
        <v>0</v>
      </c>
      <c r="K16" s="75">
        <v>104</v>
      </c>
    </row>
    <row r="17" spans="1:11" x14ac:dyDescent="0.15">
      <c r="A17" s="166" t="str">
        <f t="shared" si="2"/>
        <v>$lang["show_area"]=False;</v>
      </c>
      <c r="B17" s="167" t="s">
        <v>4112</v>
      </c>
      <c r="D17" s="167" t="s">
        <v>3856</v>
      </c>
      <c r="E17" s="168" t="s">
        <v>3661</v>
      </c>
      <c r="G17" s="102">
        <f t="shared" si="0"/>
        <v>0</v>
      </c>
      <c r="H17" s="188" t="str">
        <f t="shared" si="1"/>
        <v>FALSE</v>
      </c>
      <c r="I17" s="106" t="b">
        <v>0</v>
      </c>
      <c r="J17" s="118" t="b">
        <v>0</v>
      </c>
      <c r="K17" s="75">
        <v>105</v>
      </c>
    </row>
    <row r="18" spans="1:11" x14ac:dyDescent="0.15">
      <c r="A18" s="166" t="str">
        <f t="shared" si="2"/>
        <v>$lang["show_gasoline"]=True;</v>
      </c>
      <c r="B18" s="167" t="s">
        <v>4113</v>
      </c>
      <c r="D18" s="167" t="s">
        <v>3856</v>
      </c>
      <c r="E18" s="168" t="s">
        <v>3661</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4151</v>
      </c>
      <c r="D20" s="167" t="s">
        <v>3528</v>
      </c>
      <c r="E20" s="168" t="s">
        <v>3661</v>
      </c>
      <c r="G20" s="102">
        <f t="shared" si="0"/>
        <v>0</v>
      </c>
      <c r="H20" s="188" t="str">
        <f t="shared" si="1"/>
        <v>電気</v>
      </c>
      <c r="I20" s="106" t="s">
        <v>2521</v>
      </c>
      <c r="J20" s="118" t="s">
        <v>2521</v>
      </c>
      <c r="K20" s="75">
        <v>244</v>
      </c>
    </row>
    <row r="21" spans="1:11" x14ac:dyDescent="0.15">
      <c r="A21" s="166" t="str">
        <f t="shared" si="3"/>
        <v>$lang["gastitle"]='ガス';</v>
      </c>
      <c r="B21" s="167" t="s">
        <v>4152</v>
      </c>
      <c r="D21" s="167" t="s">
        <v>3528</v>
      </c>
      <c r="E21" s="168" t="s">
        <v>3661</v>
      </c>
      <c r="G21" s="102">
        <f t="shared" si="0"/>
        <v>0</v>
      </c>
      <c r="H21" s="188" t="str">
        <f t="shared" si="1"/>
        <v>ガス</v>
      </c>
      <c r="I21" s="106" t="s">
        <v>2019</v>
      </c>
      <c r="J21" s="118" t="s">
        <v>2019</v>
      </c>
      <c r="K21" s="75">
        <v>245</v>
      </c>
    </row>
    <row r="22" spans="1:11" x14ac:dyDescent="0.15">
      <c r="A22" s="166" t="str">
        <f t="shared" si="3"/>
        <v>$lang["kerosenetitle"]='灯油';</v>
      </c>
      <c r="B22" s="167" t="s">
        <v>4153</v>
      </c>
      <c r="D22" s="167" t="s">
        <v>3528</v>
      </c>
      <c r="E22" s="168" t="s">
        <v>3661</v>
      </c>
      <c r="G22" s="102">
        <f t="shared" si="0"/>
        <v>0</v>
      </c>
      <c r="H22" s="188" t="str">
        <f t="shared" si="1"/>
        <v>灯油</v>
      </c>
      <c r="I22" s="106" t="s">
        <v>2020</v>
      </c>
      <c r="J22" s="118" t="s">
        <v>2020</v>
      </c>
      <c r="K22" s="75">
        <v>246</v>
      </c>
    </row>
    <row r="23" spans="1:11" x14ac:dyDescent="0.15">
      <c r="A23" s="166" t="str">
        <f t="shared" si="3"/>
        <v>$lang["briquettitle"]='練炭';</v>
      </c>
      <c r="B23" s="167" t="s">
        <v>4156</v>
      </c>
      <c r="D23" s="167" t="s">
        <v>3528</v>
      </c>
      <c r="G23" s="102">
        <f t="shared" si="0"/>
        <v>0</v>
      </c>
      <c r="H23" s="188" t="str">
        <f t="shared" si="1"/>
        <v>練炭</v>
      </c>
      <c r="I23" s="106" t="s">
        <v>3668</v>
      </c>
      <c r="J23" s="118" t="s">
        <v>3668</v>
      </c>
      <c r="K23" s="75">
        <v>249</v>
      </c>
    </row>
    <row r="24" spans="1:11" x14ac:dyDescent="0.15">
      <c r="A24" s="166" t="str">
        <f t="shared" si="3"/>
        <v>$lang["areatitle"]='地域熱';</v>
      </c>
      <c r="B24" s="167" t="s">
        <v>4155</v>
      </c>
      <c r="D24" s="167" t="s">
        <v>3528</v>
      </c>
      <c r="E24" s="168" t="s">
        <v>3661</v>
      </c>
      <c r="G24" s="102">
        <f t="shared" si="0"/>
        <v>0</v>
      </c>
      <c r="H24" s="188" t="str">
        <f t="shared" si="1"/>
        <v>地域熱</v>
      </c>
      <c r="I24" s="106" t="s">
        <v>3649</v>
      </c>
      <c r="J24" s="118" t="s">
        <v>3649</v>
      </c>
      <c r="K24" s="75">
        <v>248</v>
      </c>
    </row>
    <row r="25" spans="1:11" x14ac:dyDescent="0.15">
      <c r="A25" s="166" t="str">
        <f t="shared" si="3"/>
        <v>$lang["gasolinetitle"]='ガソリン';</v>
      </c>
      <c r="B25" s="167" t="s">
        <v>4154</v>
      </c>
      <c r="D25" s="167" t="s">
        <v>3528</v>
      </c>
      <c r="E25" s="168" t="s">
        <v>3661</v>
      </c>
      <c r="G25" s="102">
        <f t="shared" si="0"/>
        <v>0</v>
      </c>
      <c r="H25" s="188" t="str">
        <f t="shared" si="1"/>
        <v>ガソリン</v>
      </c>
      <c r="I25" s="106" t="s">
        <v>3650</v>
      </c>
      <c r="J25" s="118" t="s">
        <v>3650</v>
      </c>
      <c r="K25" s="75">
        <v>247</v>
      </c>
    </row>
    <row r="26" spans="1:11" x14ac:dyDescent="0.15">
      <c r="A26" s="166" t="str">
        <f t="shared" si="3"/>
        <v>$lang["electricityunit"]='kWh';</v>
      </c>
      <c r="B26" s="167" t="s">
        <v>4187</v>
      </c>
      <c r="D26" s="167" t="s">
        <v>3528</v>
      </c>
      <c r="E26" s="168" t="s">
        <v>3666</v>
      </c>
      <c r="G26" s="102">
        <f t="shared" si="0"/>
        <v>0</v>
      </c>
      <c r="H26" s="188" t="str">
        <f t="shared" si="1"/>
        <v>kWh</v>
      </c>
      <c r="I26" s="106" t="s">
        <v>4194</v>
      </c>
      <c r="J26" s="118" t="s">
        <v>4193</v>
      </c>
      <c r="K26" s="75">
        <v>238</v>
      </c>
    </row>
    <row r="27" spans="1:11" x14ac:dyDescent="0.15">
      <c r="A27" s="166" t="str">
        <f t="shared" si="3"/>
        <v>$lang["gasunit"]='m3';</v>
      </c>
      <c r="B27" s="167" t="s">
        <v>4188</v>
      </c>
      <c r="D27" s="167" t="s">
        <v>3528</v>
      </c>
      <c r="E27" s="168" t="s">
        <v>3667</v>
      </c>
      <c r="G27" s="102">
        <f t="shared" si="0"/>
        <v>0</v>
      </c>
      <c r="H27" s="188" t="str">
        <f t="shared" si="1"/>
        <v>m3</v>
      </c>
      <c r="I27" s="106" t="s">
        <v>4196</v>
      </c>
      <c r="J27" s="118" t="s">
        <v>4195</v>
      </c>
      <c r="K27" s="75">
        <v>239</v>
      </c>
    </row>
    <row r="28" spans="1:11" x14ac:dyDescent="0.15">
      <c r="A28" s="166" t="str">
        <f t="shared" si="3"/>
        <v>$lang["keroseneunit"]='L';</v>
      </c>
      <c r="B28" s="167" t="s">
        <v>4189</v>
      </c>
      <c r="D28" s="167" t="s">
        <v>3528</v>
      </c>
      <c r="E28" s="168" t="s">
        <v>3661</v>
      </c>
      <c r="G28" s="102">
        <f t="shared" si="0"/>
        <v>0</v>
      </c>
      <c r="H28" s="188" t="str">
        <f t="shared" si="1"/>
        <v>L</v>
      </c>
      <c r="I28" s="106" t="s">
        <v>4198</v>
      </c>
      <c r="J28" s="118" t="s">
        <v>4197</v>
      </c>
      <c r="K28" s="75">
        <v>240</v>
      </c>
    </row>
    <row r="29" spans="1:11" x14ac:dyDescent="0.15">
      <c r="A29" s="166" t="str">
        <f t="shared" si="3"/>
        <v>$lang["briquetunit"]='kg';</v>
      </c>
      <c r="B29" s="167" t="s">
        <v>4190</v>
      </c>
      <c r="D29" s="167" t="s">
        <v>3528</v>
      </c>
      <c r="G29" s="102">
        <f t="shared" si="0"/>
        <v>0</v>
      </c>
      <c r="H29" s="188" t="str">
        <f t="shared" si="1"/>
        <v>kg</v>
      </c>
      <c r="I29" s="106" t="s">
        <v>4200</v>
      </c>
      <c r="J29" s="118" t="s">
        <v>4199</v>
      </c>
      <c r="K29" s="75">
        <v>243</v>
      </c>
    </row>
    <row r="30" spans="1:11" x14ac:dyDescent="0.15">
      <c r="A30" s="166" t="str">
        <f t="shared" si="3"/>
        <v>$lang["areaunit"]='MJ';</v>
      </c>
      <c r="B30" s="167" t="s">
        <v>4191</v>
      </c>
      <c r="D30" s="167" t="s">
        <v>3528</v>
      </c>
      <c r="G30" s="102">
        <f t="shared" si="0"/>
        <v>0</v>
      </c>
      <c r="H30" s="188" t="str">
        <f t="shared" si="1"/>
        <v>MJ</v>
      </c>
      <c r="I30" s="106" t="s">
        <v>4202</v>
      </c>
      <c r="J30" s="118" t="s">
        <v>4201</v>
      </c>
      <c r="K30" s="75">
        <v>242</v>
      </c>
    </row>
    <row r="31" spans="1:11" x14ac:dyDescent="0.15">
      <c r="A31" s="166" t="str">
        <f t="shared" si="3"/>
        <v>$lang["gasolineunit"]='L';</v>
      </c>
      <c r="B31" s="167" t="s">
        <v>4192</v>
      </c>
      <c r="D31" s="167" t="s">
        <v>3528</v>
      </c>
      <c r="E31" s="168" t="s">
        <v>3667</v>
      </c>
      <c r="G31" s="102">
        <f t="shared" si="0"/>
        <v>0</v>
      </c>
      <c r="H31" s="188" t="str">
        <f t="shared" si="1"/>
        <v>L</v>
      </c>
      <c r="I31" s="106" t="s">
        <v>4203</v>
      </c>
      <c r="J31" s="118" t="s">
        <v>4197</v>
      </c>
      <c r="K31" s="75">
        <v>241</v>
      </c>
    </row>
    <row r="32" spans="1:11" x14ac:dyDescent="0.15">
      <c r="A32" s="166" t="str">
        <f>CLEAN(IF(LENB(B32)&gt;1,B32&amp;IF(LENB(H32)&lt;=1,"","'"&amp;H32&amp;"';"),""))</f>
        <v/>
      </c>
      <c r="B32" s="167" t="s">
        <v>3532</v>
      </c>
      <c r="E32" s="168" t="s">
        <v>3661</v>
      </c>
      <c r="G32" s="102">
        <f t="shared" si="0"/>
        <v>0</v>
      </c>
      <c r="H32" s="188" t="str">
        <f t="shared" si="1"/>
        <v/>
      </c>
      <c r="I32" s="106"/>
      <c r="J32" s="118"/>
      <c r="K32" s="75">
        <v>107</v>
      </c>
    </row>
    <row r="33" spans="1:11" x14ac:dyDescent="0.15">
      <c r="A33" s="166" t="str">
        <f>CLEAN(IF(LENB(B33)&gt;1,B33&amp;IF(LENB(H33)&lt;=1,"","'"&amp;H33&amp;"';"),""))</f>
        <v>//--common unit-----------------</v>
      </c>
      <c r="B33" s="167" t="s">
        <v>4091</v>
      </c>
      <c r="G33" s="102">
        <f t="shared" si="0"/>
        <v>0</v>
      </c>
      <c r="H33" s="188" t="str">
        <f t="shared" si="1"/>
        <v/>
      </c>
      <c r="I33" s="106"/>
      <c r="J33" s="118"/>
    </row>
    <row r="34" spans="1:11" x14ac:dyDescent="0.15">
      <c r="A34" s="171" t="str">
        <f>CLEAN(B34&amp;"'function("&amp;H34&amp;") {return "&amp;H35&amp;"};';")</f>
        <v>$lang['point_disp']='function(num) {return num + "点"};';</v>
      </c>
      <c r="B34" s="167" t="s">
        <v>4185</v>
      </c>
      <c r="D34" s="167" t="s">
        <v>4090</v>
      </c>
      <c r="E34" s="168" t="s">
        <v>4174</v>
      </c>
      <c r="G34" s="102">
        <f t="shared" si="0"/>
        <v>0</v>
      </c>
      <c r="H34" s="188" t="str">
        <f t="shared" si="1"/>
        <v>num</v>
      </c>
      <c r="I34" s="106" t="s">
        <v>4173</v>
      </c>
      <c r="J34" s="118" t="s">
        <v>4172</v>
      </c>
    </row>
    <row r="35" spans="1:11" x14ac:dyDescent="0.15">
      <c r="A35" s="171" t="str">
        <f>CLEAN(IF(LENB(B35)&gt;1,B35&amp;IF(LENB(H35)&lt;=1,"","'"&amp;H35&amp;"';"),""))</f>
        <v/>
      </c>
      <c r="E35" s="168" t="s">
        <v>4175</v>
      </c>
      <c r="G35" s="102">
        <f t="shared" si="0"/>
        <v>0</v>
      </c>
      <c r="H35" s="188" t="str">
        <f t="shared" si="1"/>
        <v>num + "点"</v>
      </c>
      <c r="I35" s="106" t="s">
        <v>4186</v>
      </c>
      <c r="J35" s="118" t="s">
        <v>4186</v>
      </c>
    </row>
    <row r="36" spans="1:11" x14ac:dyDescent="0.15">
      <c r="A36" s="166" t="str">
        <f>CLEAN(B36&amp;IF(D36="","","'"&amp;H36&amp;"'"&amp;D36))</f>
        <v>$lang["priceunit"]='円';</v>
      </c>
      <c r="B36" s="167" t="s">
        <v>4134</v>
      </c>
      <c r="D36" s="167" t="s">
        <v>3528</v>
      </c>
      <c r="E36" s="168" t="s">
        <v>3661</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4252</v>
      </c>
      <c r="D37" s="167" t="s">
        <v>4090</v>
      </c>
      <c r="G37" s="102">
        <f t="shared" si="0"/>
        <v>0</v>
      </c>
      <c r="H37" s="188" t="str">
        <f t="shared" si="1"/>
        <v>kg</v>
      </c>
      <c r="I37" s="106" t="s">
        <v>4248</v>
      </c>
      <c r="J37" s="118" t="s">
        <v>4247</v>
      </c>
    </row>
    <row r="38" spans="1:11" x14ac:dyDescent="0.15">
      <c r="A38" s="166" t="str">
        <f>CLEAN(IF(LENB(B38)&gt;1,B38&amp;IF(LENB(H38)&lt;=1,"","'"&amp;H38&amp;"';"),""))</f>
        <v>$lang['energyunit']='GJ';</v>
      </c>
      <c r="B38" s="167" t="s">
        <v>4253</v>
      </c>
      <c r="D38" s="167" t="s">
        <v>4090</v>
      </c>
      <c r="G38" s="102">
        <f t="shared" si="0"/>
        <v>0</v>
      </c>
      <c r="H38" s="188" t="str">
        <f t="shared" si="1"/>
        <v>GJ</v>
      </c>
      <c r="I38" s="106" t="s">
        <v>4246</v>
      </c>
      <c r="J38" s="118" t="s">
        <v>4247</v>
      </c>
    </row>
    <row r="39" spans="1:11" x14ac:dyDescent="0.15">
      <c r="A39" s="166" t="str">
        <f>CLEAN(IF(LENB(B39)&gt;1,B39&amp;IF(LENB(H39)&lt;=1,"","'"&amp;H39&amp;"';"),""))</f>
        <v>$lang['monthunit']='月';</v>
      </c>
      <c r="B39" s="167" t="s">
        <v>4254</v>
      </c>
      <c r="D39" s="167" t="s">
        <v>4090</v>
      </c>
      <c r="G39" s="102">
        <f t="shared" si="0"/>
        <v>0</v>
      </c>
      <c r="H39" s="188" t="str">
        <f t="shared" si="1"/>
        <v>月</v>
      </c>
      <c r="I39" s="106" t="s">
        <v>4093</v>
      </c>
      <c r="J39" s="118" t="s">
        <v>4093</v>
      </c>
    </row>
    <row r="40" spans="1:11" x14ac:dyDescent="0.15">
      <c r="A40" s="166" t="str">
        <f>CLEAN(IF(LENB(B40)&gt;1,B40&amp;IF(LENB(H40)&lt;=1,"","'"&amp;H40&amp;"';"),""))</f>
        <v>$lang['yearunit']='年';</v>
      </c>
      <c r="B40" s="167" t="s">
        <v>4255</v>
      </c>
      <c r="D40" s="167" t="s">
        <v>4090</v>
      </c>
      <c r="G40" s="102">
        <f t="shared" si="0"/>
        <v>0</v>
      </c>
      <c r="H40" s="188" t="str">
        <f t="shared" si="1"/>
        <v>年</v>
      </c>
      <c r="I40" s="106" t="s">
        <v>4092</v>
      </c>
      <c r="J40" s="118" t="s">
        <v>4092</v>
      </c>
    </row>
    <row r="41" spans="1:11" x14ac:dyDescent="0.15">
      <c r="A41" s="166" t="str">
        <f t="shared" ref="A41:A47" si="4">CLEAN(IF(LENB(B41)&gt;1,B41&amp;IF(LENB(H41)&lt;=1,"","'"&amp;H41&amp;"';"),""))</f>
        <v/>
      </c>
      <c r="E41" s="168" t="s">
        <v>3661</v>
      </c>
      <c r="G41" s="102">
        <f t="shared" si="0"/>
        <v>0</v>
      </c>
      <c r="H41" s="188" t="str">
        <f t="shared" si="1"/>
        <v/>
      </c>
      <c r="I41" s="106"/>
      <c r="J41" s="118"/>
    </row>
    <row r="42" spans="1:11" x14ac:dyDescent="0.15">
      <c r="A42" s="166" t="str">
        <f t="shared" si="4"/>
        <v/>
      </c>
      <c r="E42" s="168" t="s">
        <v>3661</v>
      </c>
      <c r="G42" s="102">
        <f t="shared" si="0"/>
        <v>0</v>
      </c>
      <c r="H42" s="188" t="str">
        <f t="shared" si="1"/>
        <v/>
      </c>
      <c r="I42" s="106"/>
      <c r="J42" s="118"/>
    </row>
    <row r="43" spans="1:11" x14ac:dyDescent="0.15">
      <c r="A43" s="166" t="str">
        <f t="shared" si="4"/>
        <v/>
      </c>
      <c r="E43" s="168" t="s">
        <v>3661</v>
      </c>
      <c r="G43" s="102">
        <f t="shared" si="0"/>
        <v>0</v>
      </c>
      <c r="H43" s="188" t="str">
        <f t="shared" si="1"/>
        <v/>
      </c>
      <c r="I43" s="106"/>
      <c r="J43" s="118"/>
    </row>
    <row r="44" spans="1:11" x14ac:dyDescent="0.15">
      <c r="A44" s="166" t="str">
        <f t="shared" si="4"/>
        <v/>
      </c>
      <c r="E44" s="168" t="s">
        <v>3661</v>
      </c>
      <c r="G44" s="102">
        <f t="shared" si="0"/>
        <v>0</v>
      </c>
      <c r="H44" s="188" t="str">
        <f t="shared" si="1"/>
        <v/>
      </c>
      <c r="I44" s="106"/>
      <c r="J44" s="118"/>
    </row>
    <row r="45" spans="1:11" x14ac:dyDescent="0.15">
      <c r="A45" s="166" t="str">
        <f t="shared" si="4"/>
        <v/>
      </c>
      <c r="E45" s="168" t="s">
        <v>3661</v>
      </c>
      <c r="G45" s="102">
        <f t="shared" si="0"/>
        <v>0</v>
      </c>
      <c r="H45" s="188" t="str">
        <f t="shared" si="1"/>
        <v/>
      </c>
      <c r="I45" s="106"/>
      <c r="J45" s="118"/>
    </row>
    <row r="46" spans="1:11" x14ac:dyDescent="0.15">
      <c r="A46" s="166" t="str">
        <f t="shared" si="4"/>
        <v/>
      </c>
      <c r="E46" s="168" t="s">
        <v>3661</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4180</v>
      </c>
      <c r="G48" s="102">
        <f t="shared" si="0"/>
        <v>0</v>
      </c>
      <c r="H48" s="188" t="str">
        <f t="shared" si="1"/>
        <v/>
      </c>
      <c r="I48" s="106"/>
      <c r="J48" s="118"/>
    </row>
    <row r="49" spans="1:11" x14ac:dyDescent="0.15">
      <c r="A49" s="166" t="str">
        <f>CLEAN(B49&amp;IF(D49="","","'"&amp;H49&amp;"'"&amp;D49))</f>
        <v>$lang["startPageName"]='全体（簡易）';</v>
      </c>
      <c r="B49" s="167" t="s">
        <v>4114</v>
      </c>
      <c r="D49" s="167" t="s">
        <v>3528</v>
      </c>
      <c r="E49" s="168" t="s">
        <v>3661</v>
      </c>
      <c r="G49" s="102">
        <f t="shared" si="0"/>
        <v>0</v>
      </c>
      <c r="H49" s="188" t="str">
        <f t="shared" si="1"/>
        <v>全体（簡易）</v>
      </c>
      <c r="I49" s="106" t="s">
        <v>3585</v>
      </c>
      <c r="J49" s="118" t="s">
        <v>3585</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4267</v>
      </c>
      <c r="D50" s="167" t="s">
        <v>3528</v>
      </c>
      <c r="E50" s="168" t="s">
        <v>3661</v>
      </c>
      <c r="G50" s="102">
        <f t="shared" si="0"/>
        <v>0</v>
      </c>
      <c r="H50" s="188" t="str">
        <f t="shared" si="1"/>
        <v>（動作モデルのため提案数値の保証はありません。ニーズに応じた開発ができます。）</v>
      </c>
      <c r="I50" s="106" t="s">
        <v>3533</v>
      </c>
      <c r="J50" s="118" t="s">
        <v>3533</v>
      </c>
      <c r="K50" s="75">
        <v>7</v>
      </c>
    </row>
    <row r="51" spans="1:11" x14ac:dyDescent="0.15">
      <c r="A51" s="166" t="str">
        <f>CLEAN(B51&amp;IF(D51="","","'"&amp;H51&amp;"'"&amp;D51))</f>
        <v>$lang["dataClear"]='入力データを全て削除します。よろしいですか。';</v>
      </c>
      <c r="B51" s="167" t="s">
        <v>4115</v>
      </c>
      <c r="D51" s="167" t="s">
        <v>3528</v>
      </c>
      <c r="E51" s="168" t="s">
        <v>3661</v>
      </c>
      <c r="G51" s="102">
        <f t="shared" si="0"/>
        <v>0</v>
      </c>
      <c r="H51" s="188" t="str">
        <f t="shared" si="1"/>
        <v>入力データを全て削除します。よろしいですか。</v>
      </c>
      <c r="I51" s="106" t="s">
        <v>3586</v>
      </c>
      <c r="J51" s="118" t="s">
        <v>3586</v>
      </c>
      <c r="K51" s="75">
        <v>110</v>
      </c>
    </row>
    <row r="52" spans="1:11" x14ac:dyDescent="0.15">
      <c r="A52" s="166" t="str">
        <f>CLEAN(B52&amp;IF(D52="","","'"&amp;H52&amp;"'"&amp;D52))</f>
        <v>$lang["savetobrowser"]='ブラウザに保存しました。';</v>
      </c>
      <c r="B52" s="167" t="s">
        <v>4117</v>
      </c>
      <c r="D52" s="167" t="s">
        <v>3528</v>
      </c>
      <c r="E52" s="168" t="s">
        <v>3661</v>
      </c>
      <c r="G52" s="102">
        <f t="shared" si="0"/>
        <v>0</v>
      </c>
      <c r="H52" s="188" t="str">
        <f t="shared" si="1"/>
        <v>ブラウザに保存しました。</v>
      </c>
      <c r="I52" s="106" t="s">
        <v>3588</v>
      </c>
      <c r="J52" s="118" t="s">
        <v>3588</v>
      </c>
      <c r="K52" s="75">
        <v>115</v>
      </c>
    </row>
    <row r="53" spans="1:11" x14ac:dyDescent="0.15">
      <c r="A53" s="166" t="str">
        <f>CLEAN(B53&amp;IF(D53="","","'"&amp;H53&amp;"'"&amp;D53))</f>
        <v>$lang["savedataisshown"]='保存値は以下のとおりです。';</v>
      </c>
      <c r="B53" s="167" t="s">
        <v>4118</v>
      </c>
      <c r="D53" s="167" t="s">
        <v>3528</v>
      </c>
      <c r="E53" s="168" t="s">
        <v>3661</v>
      </c>
      <c r="G53" s="102">
        <f t="shared" si="0"/>
        <v>0</v>
      </c>
      <c r="H53" s="188" t="str">
        <f t="shared" si="1"/>
        <v>保存値は以下のとおりです。</v>
      </c>
      <c r="I53" s="106" t="s">
        <v>3589</v>
      </c>
      <c r="J53" s="118" t="s">
        <v>3589</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4182</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4206</v>
      </c>
      <c r="E56" s="168" t="s">
        <v>4174</v>
      </c>
      <c r="G56" s="102">
        <f t="shared" si="0"/>
        <v>0</v>
      </c>
      <c r="H56" s="188" t="str">
        <f t="shared" si="1"/>
        <v>numques, nowques</v>
      </c>
      <c r="I56" s="106" t="s">
        <v>4204</v>
      </c>
      <c r="J56" s="118" t="s">
        <v>4204</v>
      </c>
      <c r="K56" s="75">
        <v>264</v>
      </c>
    </row>
    <row r="57" spans="1:11" x14ac:dyDescent="0.15">
      <c r="A57" s="171" t="str">
        <f>CLEAN(IF(LENB(B57)&gt;1,B57&amp;IF(LENB(H57)&lt;=1,"","'"&amp;H57&amp;"';"),""))</f>
        <v/>
      </c>
      <c r="E57" s="168" t="s">
        <v>4175</v>
      </c>
      <c r="G57" s="102">
        <f t="shared" si="0"/>
        <v>0</v>
      </c>
      <c r="H57" s="188" t="str">
        <f t="shared" si="1"/>
        <v xml:space="preserve"> "（" + numques +"問中" + nowques + "問目）"</v>
      </c>
      <c r="I57" s="106" t="s">
        <v>4205</v>
      </c>
      <c r="J57" s="118" t="s">
        <v>3890</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4178</v>
      </c>
      <c r="G59" s="102">
        <f t="shared" si="0"/>
        <v>0</v>
      </c>
      <c r="H59" s="188" t="str">
        <f t="shared" si="1"/>
        <v/>
      </c>
      <c r="I59" s="106"/>
      <c r="J59" s="118"/>
    </row>
    <row r="60" spans="1:11" x14ac:dyDescent="0.15">
      <c r="A60" s="166" t="str">
        <f>CLEAN(B60&amp;IF(D60="","","'"&amp;H60&amp;"'"&amp;D60))</f>
        <v>$lang["youcall"]='あなた';</v>
      </c>
      <c r="B60" s="167" t="s">
        <v>4120</v>
      </c>
      <c r="D60" s="167" t="s">
        <v>3528</v>
      </c>
      <c r="E60" s="168" t="s">
        <v>3661</v>
      </c>
      <c r="G60" s="102">
        <f t="shared" si="0"/>
        <v>0</v>
      </c>
      <c r="H60" s="188" t="str">
        <f t="shared" si="1"/>
        <v>あなた</v>
      </c>
      <c r="I60" s="106" t="s">
        <v>3595</v>
      </c>
      <c r="J60" s="118" t="s">
        <v>3595</v>
      </c>
      <c r="K60" s="75">
        <v>127</v>
      </c>
    </row>
    <row r="61" spans="1:11" x14ac:dyDescent="0.15">
      <c r="A61" s="166" t="str">
        <f>CLEAN(B61&amp;IF(D61="","","'"&amp;H61&amp;"'"&amp;D61))</f>
        <v>$lang["youcount"]='世帯';</v>
      </c>
      <c r="B61" s="167" t="s">
        <v>4121</v>
      </c>
      <c r="D61" s="167" t="s">
        <v>3528</v>
      </c>
      <c r="E61" s="168" t="s">
        <v>3661</v>
      </c>
      <c r="G61" s="102">
        <f t="shared" si="0"/>
        <v>0</v>
      </c>
      <c r="H61" s="188" t="str">
        <f t="shared" si="1"/>
        <v>世帯</v>
      </c>
      <c r="I61" s="106" t="s">
        <v>3596</v>
      </c>
      <c r="J61" s="118" t="s">
        <v>3596</v>
      </c>
      <c r="K61" s="75">
        <v>128</v>
      </c>
    </row>
    <row r="62" spans="1:11" x14ac:dyDescent="0.15">
      <c r="A62" s="166" t="str">
        <f>CLEAN(B62&amp;IF(D62="","","'"&amp;H62&amp;"'"&amp;D62))</f>
        <v>$lang["totalhome"]='家庭全体';</v>
      </c>
      <c r="B62" s="167" t="s">
        <v>4124</v>
      </c>
      <c r="D62" s="167" t="s">
        <v>3528</v>
      </c>
      <c r="E62" s="168" t="s">
        <v>3661</v>
      </c>
      <c r="G62" s="102">
        <f t="shared" si="0"/>
        <v>0</v>
      </c>
      <c r="H62" s="188" t="str">
        <f t="shared" si="1"/>
        <v>家庭全体</v>
      </c>
      <c r="I62" s="106" t="s">
        <v>3599</v>
      </c>
      <c r="J62" s="118" t="s">
        <v>3599</v>
      </c>
      <c r="K62" s="75">
        <v>131</v>
      </c>
    </row>
    <row r="63" spans="1:11" ht="24" x14ac:dyDescent="0.15">
      <c r="A63" s="171" t="str">
        <f>CLEAN(B63&amp;"'function("&amp;H63&amp;") {return "&amp;H64&amp;"};';")</f>
        <v>$lang["comparehome"]='function(target) {return "同じ世帯人数の"+target+"の家庭"};';</v>
      </c>
      <c r="B63" s="167" t="s">
        <v>4211</v>
      </c>
      <c r="E63" s="168" t="s">
        <v>3661</v>
      </c>
      <c r="G63" s="102">
        <f t="shared" si="0"/>
        <v>0</v>
      </c>
      <c r="H63" s="188" t="str">
        <f t="shared" si="1"/>
        <v>target</v>
      </c>
      <c r="I63" s="106" t="s">
        <v>4208</v>
      </c>
      <c r="J63" s="118" t="s">
        <v>4207</v>
      </c>
      <c r="K63" s="75">
        <v>133</v>
      </c>
    </row>
    <row r="64" spans="1:11" x14ac:dyDescent="0.15">
      <c r="A64" s="171" t="str">
        <f>CLEAN(IF(LENB(B64)&gt;1,B64&amp;IF(LENB(H64)&lt;=1,"","'"&amp;H64&amp;"';"),""))</f>
        <v/>
      </c>
      <c r="E64" s="168" t="s">
        <v>3661</v>
      </c>
      <c r="G64" s="102">
        <f t="shared" si="0"/>
        <v>0</v>
      </c>
      <c r="H64" s="188" t="str">
        <f t="shared" si="1"/>
        <v>"同じ世帯人数の"+target+"の家庭"</v>
      </c>
      <c r="I64" s="106" t="s">
        <v>4210</v>
      </c>
      <c r="J64" s="118" t="s">
        <v>4209</v>
      </c>
      <c r="K64" s="75">
        <v>134</v>
      </c>
    </row>
    <row r="65" spans="1:11" x14ac:dyDescent="0.15">
      <c r="A65" s="166" t="str">
        <f>CLEAN(IF(LENB(B65)&gt;1,B65&amp;IF(LENB(H65)&lt;=1,"","'"&amp;H65&amp;"';"),""))</f>
        <v/>
      </c>
      <c r="E65" s="168" t="s">
        <v>3661</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4213</v>
      </c>
      <c r="E66" s="168" t="s">
        <v>4174</v>
      </c>
      <c r="G66" s="102">
        <f t="shared" si="0"/>
        <v>0</v>
      </c>
      <c r="H66" s="188" t="str">
        <f t="shared" si="1"/>
        <v>count</v>
      </c>
      <c r="I66" s="106" t="s">
        <v>4212</v>
      </c>
      <c r="J66" s="118"/>
      <c r="K66" s="75">
        <v>213</v>
      </c>
    </row>
    <row r="67" spans="1:11" x14ac:dyDescent="0.15">
      <c r="A67" s="171" t="str">
        <f>CLEAN(IF(LENB(B67)&gt;1,B67&amp;IF(LENB(H67)&lt;=1,"","'"&amp;H67&amp;"';"),""))</f>
        <v/>
      </c>
      <c r="E67" s="168" t="s">
        <v>4175</v>
      </c>
      <c r="G67" s="102">
        <f t="shared" si="0"/>
        <v>0</v>
      </c>
      <c r="H67" s="188" t="str">
        <f t="shared" si="1"/>
        <v>"100" + count +"中順位"</v>
      </c>
      <c r="I67" s="106" t="s">
        <v>4214</v>
      </c>
      <c r="J67" s="118">
        <v>100</v>
      </c>
      <c r="K67" s="75">
        <v>214</v>
      </c>
    </row>
    <row r="68" spans="1:11" x14ac:dyDescent="0.15">
      <c r="A68" s="166" t="str">
        <f>CLEAN(B68&amp;IF(D68="","","'"&amp;H68&amp;"'"&amp;D68))</f>
        <v/>
      </c>
      <c r="E68" s="168" t="s">
        <v>3661</v>
      </c>
      <c r="G68" s="102">
        <f t="shared" si="0"/>
        <v>0</v>
      </c>
      <c r="H68" s="188" t="str">
        <f t="shared" si="1"/>
        <v/>
      </c>
      <c r="I68" s="106"/>
      <c r="J68" s="118" t="s">
        <v>3634</v>
      </c>
      <c r="K68" s="75">
        <v>215</v>
      </c>
    </row>
    <row r="69" spans="1:11" x14ac:dyDescent="0.15">
      <c r="A69" s="166" t="str">
        <f>CLEAN(B69&amp;IF(D69="","","'"&amp;H69&amp;"'"&amp;D69))</f>
        <v>$lang["rankcall"]='位';</v>
      </c>
      <c r="B69" s="167" t="s">
        <v>4142</v>
      </c>
      <c r="D69" s="167" t="s">
        <v>3528</v>
      </c>
      <c r="E69" s="168" t="s">
        <v>3661</v>
      </c>
      <c r="G69" s="102">
        <f t="shared" ref="G69:G132" si="5">IF(MOD(LEN(H69) - LEN(SUBSTITUTE(H69, """", "")),2) = 1,1,0)</f>
        <v>0</v>
      </c>
      <c r="H69" s="188" t="str">
        <f t="shared" si="1"/>
        <v>位</v>
      </c>
      <c r="I69" s="106" t="s">
        <v>3635</v>
      </c>
      <c r="J69" s="118" t="s">
        <v>3635</v>
      </c>
      <c r="K69" s="75">
        <v>217</v>
      </c>
    </row>
    <row r="70" spans="1:11" ht="24" x14ac:dyDescent="0.15">
      <c r="A70" s="171" t="str">
        <f>CLEAN(B70&amp;"'function("&amp;H70&amp;") {return "&amp;H71&amp;"};';")</f>
        <v>$lang["co2ratio"]='function(ratio) {return "　CO2排出量は、平均の" + ratio +"倍です。"};';</v>
      </c>
      <c r="B70" s="167" t="s">
        <v>4256</v>
      </c>
      <c r="E70" s="168" t="s">
        <v>4174</v>
      </c>
      <c r="G70" s="102">
        <f t="shared" si="5"/>
        <v>0</v>
      </c>
      <c r="H70" s="188" t="str">
        <f t="shared" ref="H70:H133" si="6">SUBSTITUTE(I70, "'", "\'")</f>
        <v>ratio</v>
      </c>
      <c r="I70" s="106" t="s">
        <v>4216</v>
      </c>
      <c r="J70" s="118" t="s">
        <v>4215</v>
      </c>
      <c r="K70" s="75">
        <v>218</v>
      </c>
    </row>
    <row r="71" spans="1:11" x14ac:dyDescent="0.15">
      <c r="A71" s="171" t="str">
        <f>CLEAN(IF(LENB(B71)&gt;1,B71&amp;IF(LENB(H71)&lt;=1,"","'"&amp;H71&amp;"';"),""))</f>
        <v/>
      </c>
      <c r="E71" s="168" t="s">
        <v>4175</v>
      </c>
      <c r="G71" s="102">
        <f t="shared" si="5"/>
        <v>0</v>
      </c>
      <c r="H71" s="188" t="str">
        <f t="shared" si="6"/>
        <v>"　CO2排出量は、平均の" + ratio +"倍です。"</v>
      </c>
      <c r="I71" s="106" t="s">
        <v>4217</v>
      </c>
      <c r="J71" s="118" t="s">
        <v>4217</v>
      </c>
      <c r="K71" s="75">
        <v>219</v>
      </c>
    </row>
    <row r="72" spans="1:11" x14ac:dyDescent="0.15">
      <c r="A72" s="166" t="str">
        <f t="shared" ref="A72:A77" si="7">CLEAN(B72&amp;IF(D72="","","'"&amp;H72&amp;"'"&amp;D72))</f>
        <v/>
      </c>
      <c r="E72" s="168" t="s">
        <v>3661</v>
      </c>
      <c r="G72" s="102">
        <f t="shared" si="5"/>
        <v>0</v>
      </c>
      <c r="H72" s="188" t="str">
        <f t="shared" si="6"/>
        <v>倍です。</v>
      </c>
      <c r="I72" s="106" t="s">
        <v>3636</v>
      </c>
      <c r="J72" s="118" t="s">
        <v>3636</v>
      </c>
      <c r="K72" s="75">
        <v>220</v>
      </c>
    </row>
    <row r="73" spans="1:11" x14ac:dyDescent="0.15">
      <c r="A73" s="166" t="str">
        <f t="shared" si="7"/>
        <v>$lang["co2compare06"]='平均よりもだいぶ少ないです。とてもすてきな暮らしです。';</v>
      </c>
      <c r="B73" s="167" t="s">
        <v>4143</v>
      </c>
      <c r="D73" s="167" t="s">
        <v>3528</v>
      </c>
      <c r="E73" s="168" t="s">
        <v>3661</v>
      </c>
      <c r="G73" s="102">
        <f t="shared" si="5"/>
        <v>0</v>
      </c>
      <c r="H73" s="188" t="str">
        <f t="shared" si="6"/>
        <v>平均よりもだいぶ少ないです。とてもすてきな暮らしです。</v>
      </c>
      <c r="I73" s="106" t="s">
        <v>3637</v>
      </c>
      <c r="J73" s="118" t="s">
        <v>3637</v>
      </c>
      <c r="K73" s="75">
        <v>222</v>
      </c>
    </row>
    <row r="74" spans="1:11" x14ac:dyDescent="0.15">
      <c r="A74" s="166" t="str">
        <f t="shared" si="7"/>
        <v>$lang["co2compare08"]='平均よりも少なめです。すてきな暮らしです。';</v>
      </c>
      <c r="B74" s="167" t="s">
        <v>4144</v>
      </c>
      <c r="D74" s="167" t="s">
        <v>3528</v>
      </c>
      <c r="E74" s="168" t="s">
        <v>3661</v>
      </c>
      <c r="G74" s="102">
        <f t="shared" si="5"/>
        <v>0</v>
      </c>
      <c r="H74" s="188" t="str">
        <f t="shared" si="6"/>
        <v>平均よりも少なめです。すてきな暮らしです。</v>
      </c>
      <c r="I74" s="106" t="s">
        <v>3638</v>
      </c>
      <c r="J74" s="118" t="s">
        <v>3638</v>
      </c>
      <c r="K74" s="75">
        <v>223</v>
      </c>
    </row>
    <row r="75" spans="1:11" x14ac:dyDescent="0.15">
      <c r="A75" s="166" t="str">
        <f t="shared" si="7"/>
        <v>$lang["co2compare10"]='平均と同じ程度です。';</v>
      </c>
      <c r="B75" s="167" t="s">
        <v>4145</v>
      </c>
      <c r="D75" s="167" t="s">
        <v>3528</v>
      </c>
      <c r="E75" s="168" t="s">
        <v>3661</v>
      </c>
      <c r="G75" s="102">
        <f t="shared" si="5"/>
        <v>0</v>
      </c>
      <c r="H75" s="188" t="str">
        <f t="shared" si="6"/>
        <v>平均と同じ程度です。</v>
      </c>
      <c r="I75" s="106" t="s">
        <v>3639</v>
      </c>
      <c r="J75" s="118" t="s">
        <v>3639</v>
      </c>
      <c r="K75" s="75">
        <v>224</v>
      </c>
    </row>
    <row r="76" spans="1:11" ht="24" x14ac:dyDescent="0.15">
      <c r="A76" s="166" t="str">
        <f t="shared" si="7"/>
        <v>$lang["co2compare12"]='平均よりもやや多めです。改善により光熱費が下がる余地は大きそうです。';</v>
      </c>
      <c r="B76" s="167" t="s">
        <v>4146</v>
      </c>
      <c r="D76" s="167" t="s">
        <v>3528</v>
      </c>
      <c r="E76" s="168" t="s">
        <v>3661</v>
      </c>
      <c r="G76" s="102">
        <f t="shared" si="5"/>
        <v>0</v>
      </c>
      <c r="H76" s="188" t="str">
        <f t="shared" si="6"/>
        <v>平均よりもやや多めです。改善により光熱費が下がる余地は大きそうです。</v>
      </c>
      <c r="I76" s="106" t="s">
        <v>3640</v>
      </c>
      <c r="J76" s="118" t="s">
        <v>3640</v>
      </c>
      <c r="K76" s="75">
        <v>225</v>
      </c>
    </row>
    <row r="77" spans="1:11" ht="24" x14ac:dyDescent="0.15">
      <c r="A77" s="166" t="str">
        <f t="shared" si="7"/>
        <v>$lang["co2compare14"]='平均よりも多めです。改善により光熱費が下がる余地は大きそうです。';</v>
      </c>
      <c r="B77" s="167" t="s">
        <v>4147</v>
      </c>
      <c r="D77" s="167" t="s">
        <v>3528</v>
      </c>
      <c r="E77" s="168" t="s">
        <v>3661</v>
      </c>
      <c r="G77" s="102">
        <f t="shared" si="5"/>
        <v>0</v>
      </c>
      <c r="H77" s="188" t="str">
        <f t="shared" si="6"/>
        <v>平均よりも多めです。改善により光熱費が下がる余地は大きそうです。</v>
      </c>
      <c r="I77" s="106" t="s">
        <v>3641</v>
      </c>
      <c r="J77" s="118" t="s">
        <v>3641</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4219</v>
      </c>
      <c r="E78" s="168" t="s">
        <v>4174</v>
      </c>
      <c r="G78" s="102">
        <f t="shared" si="5"/>
        <v>0</v>
      </c>
      <c r="H78" s="188" t="str">
        <f t="shared" si="6"/>
        <v>same,youcount,rank</v>
      </c>
      <c r="I78" s="106" t="s">
        <v>4218</v>
      </c>
      <c r="J78" s="118"/>
      <c r="K78" s="75">
        <v>227</v>
      </c>
    </row>
    <row r="79" spans="1:11" ht="24" x14ac:dyDescent="0.15">
      <c r="A79" s="171" t="str">
        <f>CLEAN(IF(LENB(B79)&gt;1,B79&amp;IF(LENB(H79)&lt;=1,"","'"&amp;H79&amp;"';"),""))</f>
        <v/>
      </c>
      <c r="E79" s="168" t="s">
        <v>4175</v>
      </c>
      <c r="G79" s="102">
        <f t="shared" si="5"/>
        <v>0</v>
      </c>
      <c r="H79" s="188" t="str">
        <f t="shared" si="6"/>
        <v>same +"が100" + youcount + "あったとすると、少ないほうから" +   youcount+ "番目です。&lt;br&gt;"</v>
      </c>
      <c r="I79" s="106" t="s">
        <v>4260</v>
      </c>
      <c r="J79" s="118" t="s">
        <v>3642</v>
      </c>
      <c r="K79" s="75">
        <v>228</v>
      </c>
    </row>
    <row r="80" spans="1:11" x14ac:dyDescent="0.15">
      <c r="A80" s="166" t="str">
        <f t="shared" ref="A80:A90" si="8">CLEAN(B80&amp;IF(D80="","","'"&amp;H80&amp;"'"&amp;D80))</f>
        <v/>
      </c>
      <c r="E80" s="168" t="s">
        <v>3661</v>
      </c>
      <c r="G80" s="102">
        <f t="shared" si="5"/>
        <v>0</v>
      </c>
      <c r="H80" s="188" t="str">
        <f t="shared" si="6"/>
        <v/>
      </c>
      <c r="I80" s="106"/>
      <c r="J80" s="118" t="s">
        <v>3643</v>
      </c>
      <c r="K80" s="75">
        <v>229</v>
      </c>
    </row>
    <row r="81" spans="1:13" x14ac:dyDescent="0.15">
      <c r="A81" s="166" t="str">
        <f t="shared" si="8"/>
        <v/>
      </c>
      <c r="E81" s="168" t="s">
        <v>3661</v>
      </c>
      <c r="G81" s="102">
        <f t="shared" si="5"/>
        <v>0</v>
      </c>
      <c r="H81" s="188" t="str">
        <f t="shared" si="6"/>
        <v/>
      </c>
      <c r="I81" s="106"/>
      <c r="J81" s="118" t="s">
        <v>3644</v>
      </c>
      <c r="K81" s="75">
        <v>230</v>
      </c>
    </row>
    <row r="82" spans="1:13" x14ac:dyDescent="0.15">
      <c r="A82" s="166" t="str">
        <f t="shared" si="8"/>
        <v/>
      </c>
      <c r="B82" s="167" t="s">
        <v>3532</v>
      </c>
      <c r="E82" s="168" t="s">
        <v>3661</v>
      </c>
      <c r="G82" s="102">
        <f t="shared" si="5"/>
        <v>0</v>
      </c>
      <c r="H82" s="188" t="str">
        <f t="shared" si="6"/>
        <v/>
      </c>
      <c r="I82" s="106"/>
      <c r="J82" s="118"/>
      <c r="K82" s="75">
        <v>232</v>
      </c>
    </row>
    <row r="83" spans="1:13" x14ac:dyDescent="0.15">
      <c r="A83" s="166" t="str">
        <f t="shared" si="8"/>
        <v/>
      </c>
      <c r="B83" s="167" t="s">
        <v>3532</v>
      </c>
      <c r="E83" s="168" t="s">
        <v>3661</v>
      </c>
      <c r="G83" s="102">
        <f t="shared" si="5"/>
        <v>0</v>
      </c>
      <c r="H83" s="188" t="str">
        <f t="shared" si="6"/>
        <v/>
      </c>
      <c r="I83" s="106"/>
      <c r="J83" s="118"/>
      <c r="K83" s="75">
        <v>233</v>
      </c>
    </row>
    <row r="84" spans="1:13" x14ac:dyDescent="0.15">
      <c r="A84" s="166" t="str">
        <f t="shared" si="8"/>
        <v>//itemize-----------</v>
      </c>
      <c r="B84" s="167" t="s">
        <v>3645</v>
      </c>
      <c r="E84" s="168" t="s">
        <v>3661</v>
      </c>
      <c r="G84" s="102">
        <f t="shared" si="5"/>
        <v>0</v>
      </c>
      <c r="H84" s="188" t="str">
        <f t="shared" si="6"/>
        <v/>
      </c>
      <c r="I84" s="106"/>
      <c r="J84" s="118"/>
      <c r="K84" s="75">
        <v>234</v>
      </c>
    </row>
    <row r="85" spans="1:13" x14ac:dyDescent="0.15">
      <c r="A85" s="166" t="str">
        <f t="shared" si="8"/>
        <v>$lang["itemize"]='内訳';</v>
      </c>
      <c r="B85" s="167" t="s">
        <v>4148</v>
      </c>
      <c r="D85" s="167" t="s">
        <v>3528</v>
      </c>
      <c r="E85" s="168" t="s">
        <v>3661</v>
      </c>
      <c r="G85" s="102">
        <f t="shared" si="5"/>
        <v>0</v>
      </c>
      <c r="H85" s="188" t="str">
        <f t="shared" si="6"/>
        <v>内訳</v>
      </c>
      <c r="I85" s="106" t="s">
        <v>3646</v>
      </c>
      <c r="J85" s="118" t="s">
        <v>3646</v>
      </c>
      <c r="K85" s="75">
        <v>235</v>
      </c>
    </row>
    <row r="86" spans="1:13" x14ac:dyDescent="0.15">
      <c r="A86" s="166" t="str">
        <f t="shared" si="8"/>
        <v>$lang["itemname"]='分野';</v>
      </c>
      <c r="B86" s="167" t="s">
        <v>4149</v>
      </c>
      <c r="D86" s="167" t="s">
        <v>3528</v>
      </c>
      <c r="E86" s="168" t="s">
        <v>3661</v>
      </c>
      <c r="G86" s="102">
        <f t="shared" si="5"/>
        <v>0</v>
      </c>
      <c r="H86" s="188" t="str">
        <f t="shared" si="6"/>
        <v>分野</v>
      </c>
      <c r="I86" s="106" t="s">
        <v>3647</v>
      </c>
      <c r="J86" s="118" t="s">
        <v>3647</v>
      </c>
      <c r="K86" s="75">
        <v>236</v>
      </c>
    </row>
    <row r="87" spans="1:13" x14ac:dyDescent="0.15">
      <c r="A87" s="166" t="str">
        <f t="shared" si="8"/>
        <v>$lang["percent"]='割合(%)';</v>
      </c>
      <c r="B87" s="167" t="s">
        <v>4150</v>
      </c>
      <c r="D87" s="167" t="s">
        <v>3528</v>
      </c>
      <c r="E87" s="168" t="s">
        <v>3661</v>
      </c>
      <c r="G87" s="102">
        <f t="shared" si="5"/>
        <v>0</v>
      </c>
      <c r="H87" s="188" t="str">
        <f t="shared" si="6"/>
        <v>割合(%)</v>
      </c>
      <c r="I87" s="106" t="s">
        <v>3648</v>
      </c>
      <c r="J87" s="118" t="s">
        <v>3648</v>
      </c>
      <c r="K87" s="75">
        <v>237</v>
      </c>
    </row>
    <row r="88" spans="1:13" x14ac:dyDescent="0.15">
      <c r="A88" s="166" t="str">
        <f t="shared" si="8"/>
        <v>$lang["measure"]='対策';</v>
      </c>
      <c r="B88" s="167" t="s">
        <v>4157</v>
      </c>
      <c r="D88" s="167" t="s">
        <v>3528</v>
      </c>
      <c r="E88" s="168" t="s">
        <v>3661</v>
      </c>
      <c r="G88" s="102">
        <f t="shared" si="5"/>
        <v>0</v>
      </c>
      <c r="H88" s="188" t="str">
        <f t="shared" si="6"/>
        <v>対策</v>
      </c>
      <c r="I88" s="106" t="s">
        <v>3538</v>
      </c>
      <c r="J88" s="118" t="s">
        <v>3538</v>
      </c>
      <c r="K88" s="75">
        <v>250</v>
      </c>
      <c r="M88" s="168"/>
    </row>
    <row r="89" spans="1:13" x14ac:dyDescent="0.15">
      <c r="A89" s="166" t="str">
        <f t="shared" si="8"/>
        <v>$lang["merit"]='お得';</v>
      </c>
      <c r="B89" s="167" t="s">
        <v>4158</v>
      </c>
      <c r="D89" s="167" t="s">
        <v>3528</v>
      </c>
      <c r="E89" s="168" t="s">
        <v>4269</v>
      </c>
      <c r="G89" s="102">
        <f t="shared" si="5"/>
        <v>0</v>
      </c>
      <c r="H89" s="188" t="str">
        <f t="shared" si="6"/>
        <v>お得</v>
      </c>
      <c r="I89" s="106" t="s">
        <v>3651</v>
      </c>
      <c r="J89" s="118" t="s">
        <v>3651</v>
      </c>
      <c r="K89" s="75">
        <v>251</v>
      </c>
      <c r="M89" s="168"/>
    </row>
    <row r="90" spans="1:13" x14ac:dyDescent="0.15">
      <c r="A90" s="166" t="str">
        <f t="shared" si="8"/>
        <v>$lang["select"]='選択';</v>
      </c>
      <c r="B90" s="167" t="s">
        <v>4159</v>
      </c>
      <c r="D90" s="167" t="s">
        <v>3528</v>
      </c>
      <c r="E90" s="168" t="s">
        <v>3661</v>
      </c>
      <c r="G90" s="102">
        <f t="shared" si="5"/>
        <v>0</v>
      </c>
      <c r="H90" s="188" t="str">
        <f t="shared" si="6"/>
        <v>選択</v>
      </c>
      <c r="I90" s="106" t="s">
        <v>3652</v>
      </c>
      <c r="J90" s="118" t="s">
        <v>3652</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4263</v>
      </c>
      <c r="E91" s="168" t="s">
        <v>4174</v>
      </c>
      <c r="G91" s="102">
        <f t="shared" si="5"/>
        <v>0</v>
      </c>
      <c r="H91" s="188" t="str">
        <f t="shared" si="6"/>
        <v>main3,sum</v>
      </c>
      <c r="I91" s="106" t="s">
        <v>4220</v>
      </c>
      <c r="J91" s="118"/>
      <c r="K91" s="75">
        <v>253</v>
      </c>
    </row>
    <row r="92" spans="1:13" ht="24" x14ac:dyDescent="0.15">
      <c r="A92" s="171" t="str">
        <f>CLEAN(IF(LENB(B92)&gt;1,B92&amp;IF(LENB(H92)&lt;=1,"","'"&amp;H92&amp;"';"),""))</f>
        <v/>
      </c>
      <c r="E92" s="168" t="s">
        <v>4175</v>
      </c>
      <c r="G92" s="102">
        <f t="shared" si="5"/>
        <v>0</v>
      </c>
      <c r="H92" s="188" t="str">
        <f t="shared" si="6"/>
        <v>main3+"の割合が大きく、この3分野で" + sum+"%を占めます。こうした大きい分野の対策が効果的です。"</v>
      </c>
      <c r="I92" s="106" t="s">
        <v>4221</v>
      </c>
      <c r="J92" s="118" t="s">
        <v>3653</v>
      </c>
      <c r="K92" s="75">
        <v>254</v>
      </c>
    </row>
    <row r="93" spans="1:13" x14ac:dyDescent="0.15">
      <c r="A93" s="166" t="str">
        <f>CLEAN(B93&amp;IF(D93="","","'"&amp;H93&amp;"'"&amp;D93))</f>
        <v/>
      </c>
      <c r="E93" s="168" t="s">
        <v>3661</v>
      </c>
      <c r="G93" s="102">
        <f t="shared" si="5"/>
        <v>0</v>
      </c>
      <c r="H93" s="188" t="str">
        <f t="shared" si="6"/>
        <v/>
      </c>
      <c r="I93" s="106"/>
      <c r="J93" s="118" t="s">
        <v>3654</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4179</v>
      </c>
      <c r="G95" s="102">
        <f t="shared" si="5"/>
        <v>0</v>
      </c>
      <c r="H95" s="188" t="str">
        <f t="shared" si="6"/>
        <v/>
      </c>
      <c r="I95" s="106"/>
      <c r="J95" s="118"/>
    </row>
    <row r="96" spans="1:13" x14ac:dyDescent="0.15">
      <c r="A96" s="166" t="str">
        <f>CLEAN(B96&amp;IF(D96="","","'"&amp;H96&amp;"'"&amp;D96))</f>
        <v>$lang["effectivemeasures"]='効果的な対策';</v>
      </c>
      <c r="B96" s="167" t="s">
        <v>4116</v>
      </c>
      <c r="D96" s="167" t="s">
        <v>3528</v>
      </c>
      <c r="E96" s="168" t="s">
        <v>3661</v>
      </c>
      <c r="G96" s="102">
        <f t="shared" si="5"/>
        <v>0</v>
      </c>
      <c r="H96" s="188" t="str">
        <f t="shared" si="6"/>
        <v>効果的な対策</v>
      </c>
      <c r="I96" s="106" t="s">
        <v>3587</v>
      </c>
      <c r="J96" s="118" t="s">
        <v>3587</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4258</v>
      </c>
      <c r="E97" s="168" t="s">
        <v>3661</v>
      </c>
      <c r="G97" s="102">
        <f t="shared" si="5"/>
        <v>0</v>
      </c>
      <c r="H97" s="188" t="str">
        <f t="shared" si="6"/>
        <v>percent,fee,co2</v>
      </c>
      <c r="I97" s="106" t="s">
        <v>4222</v>
      </c>
      <c r="J97" s="118"/>
      <c r="K97" s="75">
        <v>118</v>
      </c>
    </row>
    <row r="98" spans="1:11" ht="48" x14ac:dyDescent="0.15">
      <c r="A98" s="171" t="str">
        <f>CLEAN(IF(LENB(B98)&gt;1,B98&amp;IF(LENB(H98)&lt;=1,"","'"&amp;H98&amp;"';"),""))</f>
        <v/>
      </c>
      <c r="E98" s="168" t="s">
        <v>3661</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4223</v>
      </c>
      <c r="J98" s="118" t="s">
        <v>3590</v>
      </c>
      <c r="K98" s="75">
        <v>119</v>
      </c>
    </row>
    <row r="99" spans="1:11" x14ac:dyDescent="0.15">
      <c r="A99" s="166" t="str">
        <f>CLEAN(B99&amp;IF(D99="","","'"&amp;H99&amp;"'"&amp;D99))</f>
        <v/>
      </c>
      <c r="E99" s="168" t="s">
        <v>3661</v>
      </c>
      <c r="G99" s="102">
        <f t="shared" si="5"/>
        <v>0</v>
      </c>
      <c r="H99" s="188" t="str">
        <f t="shared" si="6"/>
        <v/>
      </c>
      <c r="I99" s="106"/>
      <c r="J99" s="118" t="s">
        <v>3591</v>
      </c>
      <c r="K99" s="75">
        <v>120</v>
      </c>
    </row>
    <row r="100" spans="1:11" x14ac:dyDescent="0.15">
      <c r="A100" s="166" t="str">
        <f>CLEAN(B100&amp;IF(D100="","","'"&amp;H100&amp;"'"&amp;D100))</f>
        <v/>
      </c>
      <c r="E100" s="168" t="s">
        <v>3661</v>
      </c>
      <c r="G100" s="102">
        <f t="shared" si="5"/>
        <v>0</v>
      </c>
      <c r="H100" s="188" t="str">
        <f t="shared" si="6"/>
        <v/>
      </c>
      <c r="I100" s="106"/>
      <c r="J100" s="118" t="s">
        <v>3592</v>
      </c>
      <c r="K100" s="75">
        <v>121</v>
      </c>
    </row>
    <row r="101" spans="1:11" ht="24" x14ac:dyDescent="0.15">
      <c r="A101" s="166" t="str">
        <f>CLEAN(B101&amp;IF(D101="","","'"&amp;H101&amp;"'"&amp;D101))</f>
        <v/>
      </c>
      <c r="E101" s="168" t="s">
        <v>3661</v>
      </c>
      <c r="G101" s="102">
        <f t="shared" si="5"/>
        <v>0</v>
      </c>
      <c r="H101" s="188" t="str">
        <f t="shared" si="6"/>
        <v/>
      </c>
      <c r="I101" s="106"/>
      <c r="J101" s="118" t="s">
        <v>3593</v>
      </c>
      <c r="K101" s="75">
        <v>122</v>
      </c>
    </row>
    <row r="102" spans="1:11" x14ac:dyDescent="0.15">
      <c r="A102" s="171" t="str">
        <f>CLEAN(B102&amp;"'function("&amp;H102&amp;") {return "&amp;H103&amp;"};';")</f>
        <v>$lang["titlemessage"]='function(title) {return  title+"取り組みが効果的です。"};';</v>
      </c>
      <c r="B102" s="167" t="s">
        <v>4226</v>
      </c>
      <c r="E102" s="168" t="s">
        <v>4174</v>
      </c>
      <c r="G102" s="102">
        <f t="shared" si="5"/>
        <v>0</v>
      </c>
      <c r="H102" s="188" t="str">
        <f t="shared" si="6"/>
        <v>title</v>
      </c>
      <c r="I102" s="106" t="s">
        <v>1900</v>
      </c>
      <c r="J102" s="118"/>
      <c r="K102" s="75">
        <v>163</v>
      </c>
    </row>
    <row r="103" spans="1:11" x14ac:dyDescent="0.15">
      <c r="A103" s="171" t="str">
        <f>CLEAN(IF(LENB(B103)&gt;1,B103&amp;IF(LENB(H103)&lt;=1,"","'"&amp;H103&amp;"';"),""))</f>
        <v/>
      </c>
      <c r="E103" s="168" t="s">
        <v>4175</v>
      </c>
      <c r="G103" s="102">
        <f t="shared" si="5"/>
        <v>0</v>
      </c>
      <c r="H103" s="188" t="str">
        <f t="shared" si="6"/>
        <v xml:space="preserve"> title+"取り組みが効果的です。"</v>
      </c>
      <c r="I103" s="106" t="s">
        <v>4224</v>
      </c>
      <c r="J103" s="118" t="s">
        <v>3610</v>
      </c>
      <c r="K103" s="75">
        <v>164</v>
      </c>
    </row>
    <row r="104" spans="1:11" ht="24" x14ac:dyDescent="0.15">
      <c r="A104" s="171" t="str">
        <f>CLEAN(B104&amp;"'function("&amp;H104&amp;") {return "&amp;H105&amp;"};';")</f>
        <v>$lang["co2reduction"]='function(co2) {return "年間" + co2+"kgのCO2を減らすことができます。"};';</v>
      </c>
      <c r="B104" s="167" t="s">
        <v>4227</v>
      </c>
      <c r="E104" s="168" t="s">
        <v>4174</v>
      </c>
      <c r="G104" s="102">
        <f t="shared" si="5"/>
        <v>0</v>
      </c>
      <c r="H104" s="188" t="str">
        <f t="shared" si="6"/>
        <v>co2</v>
      </c>
      <c r="I104" s="106" t="s">
        <v>4225</v>
      </c>
      <c r="J104" s="118"/>
      <c r="K104" s="75">
        <v>166</v>
      </c>
    </row>
    <row r="105" spans="1:11" x14ac:dyDescent="0.15">
      <c r="A105" s="171" t="str">
        <f>CLEAN(IF(LENB(B105)&gt;1,B105&amp;IF(LENB(H105)&lt;=1,"","'"&amp;H105&amp;"';"),""))</f>
        <v/>
      </c>
      <c r="E105" s="168" t="s">
        <v>4175</v>
      </c>
      <c r="G105" s="102">
        <f t="shared" si="5"/>
        <v>0</v>
      </c>
      <c r="H105" s="188" t="str">
        <f t="shared" si="6"/>
        <v>"年間" + co2+"kgのCO2を減らすことができます。"</v>
      </c>
      <c r="I105" s="106" t="s">
        <v>4261</v>
      </c>
      <c r="J105" s="118" t="s">
        <v>3611</v>
      </c>
      <c r="K105" s="75">
        <v>167</v>
      </c>
    </row>
    <row r="106" spans="1:11" x14ac:dyDescent="0.15">
      <c r="A106" s="166" t="str">
        <f>CLEAN(B106&amp;IF(D106="","","'"&amp;H106&amp;"'"&amp;D106))</f>
        <v/>
      </c>
      <c r="E106" s="168" t="s">
        <v>3661</v>
      </c>
      <c r="G106" s="102">
        <f t="shared" si="5"/>
        <v>0</v>
      </c>
      <c r="H106" s="188" t="str">
        <f t="shared" si="6"/>
        <v/>
      </c>
      <c r="I106" s="106"/>
      <c r="J106" s="118" t="s">
        <v>3612</v>
      </c>
      <c r="K106" s="75">
        <v>168</v>
      </c>
    </row>
    <row r="107" spans="1:11" ht="24" x14ac:dyDescent="0.15">
      <c r="A107" s="171" t="str">
        <f>CLEAN(B107&amp;"'function("&amp;H107&amp;") {return "&amp;H108&amp;"};';")</f>
        <v>$lang["reducepercent"]='function(name,percent) {return "これは" + name+"の" +percent+"%を減らすことに相当します。"};';</v>
      </c>
      <c r="B107" s="167" t="s">
        <v>4229</v>
      </c>
      <c r="E107" s="168" t="s">
        <v>4174</v>
      </c>
      <c r="G107" s="102">
        <f t="shared" si="5"/>
        <v>0</v>
      </c>
      <c r="H107" s="188" t="str">
        <f t="shared" si="6"/>
        <v>name,percent</v>
      </c>
      <c r="I107" s="106" t="s">
        <v>4228</v>
      </c>
      <c r="J107" s="118"/>
      <c r="K107" s="75">
        <v>170</v>
      </c>
    </row>
    <row r="108" spans="1:11" ht="24" x14ac:dyDescent="0.15">
      <c r="A108" s="171" t="str">
        <f>CLEAN(IF(LENB(B108)&gt;1,B108&amp;IF(LENB(H108)&lt;=1,"","'"&amp;H108&amp;"';"),""))</f>
        <v/>
      </c>
      <c r="E108" s="168" t="s">
        <v>4175</v>
      </c>
      <c r="G108" s="102">
        <f t="shared" si="5"/>
        <v>0</v>
      </c>
      <c r="H108" s="188" t="str">
        <f t="shared" si="6"/>
        <v>"これは" + name+"の" +percent+"%を減らすことに相当します。"</v>
      </c>
      <c r="I108" s="106" t="s">
        <v>4262</v>
      </c>
      <c r="J108" s="118" t="s">
        <v>3613</v>
      </c>
      <c r="K108" s="75">
        <v>171</v>
      </c>
    </row>
    <row r="109" spans="1:11" x14ac:dyDescent="0.15">
      <c r="A109" s="166" t="str">
        <f>CLEAN(B109&amp;IF(D109="","","'"&amp;H109&amp;"'"&amp;D109))</f>
        <v/>
      </c>
      <c r="E109" s="168" t="s">
        <v>3661</v>
      </c>
      <c r="G109" s="102">
        <f t="shared" si="5"/>
        <v>0</v>
      </c>
      <c r="H109" s="188" t="str">
        <f t="shared" si="6"/>
        <v/>
      </c>
      <c r="I109" s="106"/>
      <c r="J109" s="118" t="s">
        <v>3614</v>
      </c>
      <c r="K109" s="75">
        <v>172</v>
      </c>
    </row>
    <row r="110" spans="1:11" x14ac:dyDescent="0.15">
      <c r="A110" s="166" t="str">
        <f>CLEAN(B110&amp;IF(D110="","","'"&amp;H110&amp;"'"&amp;D110))</f>
        <v/>
      </c>
      <c r="E110" s="168" t="s">
        <v>3661</v>
      </c>
      <c r="G110" s="102">
        <f t="shared" si="5"/>
        <v>0</v>
      </c>
      <c r="H110" s="188" t="str">
        <f t="shared" si="6"/>
        <v/>
      </c>
      <c r="I110" s="106"/>
      <c r="J110" s="118" t="s">
        <v>3615</v>
      </c>
      <c r="K110" s="75">
        <v>173</v>
      </c>
    </row>
    <row r="111" spans="1:11" x14ac:dyDescent="0.15">
      <c r="A111" s="166" t="str">
        <f>CLEAN(B111&amp;IF(D111="","","'"&amp;H111&amp;"'"&amp;D111))</f>
        <v>$lang["co2minus"]='CO2を排出しない生活が達成できます。';</v>
      </c>
      <c r="B111" s="167" t="s">
        <v>4137</v>
      </c>
      <c r="D111" s="167" t="s">
        <v>3528</v>
      </c>
      <c r="E111" s="168" t="s">
        <v>3661</v>
      </c>
      <c r="G111" s="102">
        <f t="shared" si="5"/>
        <v>0</v>
      </c>
      <c r="H111" s="188" t="str">
        <f t="shared" si="6"/>
        <v>CO2を排出しない生活が達成できます。</v>
      </c>
      <c r="I111" s="106" t="s">
        <v>3616</v>
      </c>
      <c r="J111" s="118" t="s">
        <v>3616</v>
      </c>
      <c r="K111" s="75">
        <v>175</v>
      </c>
    </row>
    <row r="112" spans="1:11" x14ac:dyDescent="0.15">
      <c r="A112" s="166" t="str">
        <f>CLEAN(B112&amp;IF(D112="","","'"&amp;H112&amp;"'"&amp;D112))</f>
        <v>$lang["error"]=' ※詳細の記入がないため概算です。';</v>
      </c>
      <c r="B112" s="167" t="s">
        <v>4138</v>
      </c>
      <c r="D112" s="167" t="s">
        <v>3528</v>
      </c>
      <c r="E112" s="168" t="s">
        <v>3661</v>
      </c>
      <c r="G112" s="102">
        <f t="shared" si="5"/>
        <v>0</v>
      </c>
      <c r="H112" s="188" t="str">
        <f t="shared" si="6"/>
        <v xml:space="preserve"> ※詳細の記入がないため概算です。</v>
      </c>
      <c r="I112" s="106" t="s">
        <v>3617</v>
      </c>
      <c r="J112" s="118" t="s">
        <v>3617</v>
      </c>
      <c r="K112" s="75">
        <v>176</v>
      </c>
    </row>
    <row r="113" spans="1:11" x14ac:dyDescent="0.15">
      <c r="A113" s="166" t="str">
        <f>CLEAN(B113&amp;IF(D113="","","'"&amp;H113&amp;"'"&amp;D113))</f>
        <v/>
      </c>
      <c r="B113" s="167" t="s">
        <v>3532</v>
      </c>
      <c r="E113" s="168" t="s">
        <v>3661</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4257</v>
      </c>
      <c r="E114" s="168" t="s">
        <v>4174</v>
      </c>
      <c r="G114" s="102">
        <f t="shared" si="5"/>
        <v>0</v>
      </c>
      <c r="H114" s="188" t="str">
        <f t="shared" si="6"/>
        <v>fee</v>
      </c>
      <c r="I114" s="106" t="s">
        <v>4230</v>
      </c>
      <c r="J114" s="118"/>
      <c r="K114" s="75">
        <v>178</v>
      </c>
    </row>
    <row r="115" spans="1:11" x14ac:dyDescent="0.15">
      <c r="A115" s="171" t="str">
        <f>CLEAN(IF(LENB(B115)&gt;1,B115&amp;IF(LENB(H115)&lt;=1,"","'"&amp;H115&amp;"';"),""))</f>
        <v/>
      </c>
      <c r="E115" s="168" t="s">
        <v>4175</v>
      </c>
      <c r="G115" s="102">
        <f t="shared" si="5"/>
        <v>0</v>
      </c>
      <c r="H115" s="188" t="str">
        <f t="shared" si="6"/>
        <v>"年間約" + fee+"円お得な取り組みです。"</v>
      </c>
      <c r="I115" s="106" t="s">
        <v>4231</v>
      </c>
      <c r="J115" s="118" t="s">
        <v>3618</v>
      </c>
      <c r="K115" s="75">
        <v>179</v>
      </c>
    </row>
    <row r="116" spans="1:11" x14ac:dyDescent="0.15">
      <c r="A116" s="166" t="str">
        <f>CLEAN(B116&amp;IF(D116="","","'"&amp;H116&amp;"'"&amp;D116))</f>
        <v/>
      </c>
      <c r="E116" s="168" t="s">
        <v>3661</v>
      </c>
      <c r="G116" s="102">
        <f t="shared" si="5"/>
        <v>0</v>
      </c>
      <c r="H116" s="188" t="str">
        <f t="shared" si="6"/>
        <v/>
      </c>
      <c r="I116" s="106"/>
      <c r="J116" s="118" t="s">
        <v>3619</v>
      </c>
      <c r="K116" s="75">
        <v>180</v>
      </c>
    </row>
    <row r="117" spans="1:11" x14ac:dyDescent="0.15">
      <c r="A117" s="166" t="str">
        <f>CLEAN(B117&amp;IF(D117="","","'"&amp;H117&amp;"'"&amp;D117))</f>
        <v>$lang["feenochange"]='光熱費等の変化はありません。';</v>
      </c>
      <c r="B117" s="167" t="s">
        <v>4139</v>
      </c>
      <c r="D117" s="167" t="s">
        <v>3528</v>
      </c>
      <c r="E117" s="168" t="s">
        <v>3661</v>
      </c>
      <c r="G117" s="102">
        <f t="shared" si="5"/>
        <v>0</v>
      </c>
      <c r="H117" s="188" t="str">
        <f t="shared" si="6"/>
        <v>光熱費等の変化はありません。</v>
      </c>
      <c r="I117" s="106" t="s">
        <v>3620</v>
      </c>
      <c r="J117" s="118" t="s">
        <v>3620</v>
      </c>
      <c r="K117" s="75">
        <v>182</v>
      </c>
    </row>
    <row r="118" spans="1:11" x14ac:dyDescent="0.15">
      <c r="A118" s="166" t="str">
        <f>CLEAN(B118&amp;IF(D118="","","'"&amp;H118&amp;"'"&amp;D118))</f>
        <v/>
      </c>
      <c r="B118" s="167" t="s">
        <v>3532</v>
      </c>
      <c r="E118" s="168" t="s">
        <v>3661</v>
      </c>
      <c r="G118" s="102">
        <f t="shared" si="5"/>
        <v>0</v>
      </c>
      <c r="H118" s="188" t="str">
        <f t="shared" si="6"/>
        <v/>
      </c>
      <c r="I118" s="106"/>
      <c r="J118" s="118"/>
      <c r="K118" s="75">
        <v>183</v>
      </c>
    </row>
    <row r="119" spans="1:11" x14ac:dyDescent="0.15">
      <c r="A119" s="166" t="str">
        <f>CLEAN(B119&amp;IF(D119="","","'"&amp;H119&amp;"'"&amp;D119))</f>
        <v>//result payback----------------------------</v>
      </c>
      <c r="B119" s="167" t="s">
        <v>4181</v>
      </c>
      <c r="E119" s="168" t="s">
        <v>3661</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4233</v>
      </c>
      <c r="E120" s="168" t="s">
        <v>4174</v>
      </c>
      <c r="G120" s="102">
        <f t="shared" si="5"/>
        <v>0</v>
      </c>
      <c r="H120" s="188" t="str">
        <f t="shared" si="6"/>
        <v>price,lifetime,load</v>
      </c>
      <c r="I120" s="106" t="s">
        <v>4232</v>
      </c>
      <c r="J120" s="118"/>
      <c r="K120" s="75">
        <v>185</v>
      </c>
    </row>
    <row r="121" spans="1:11" ht="36" x14ac:dyDescent="0.15">
      <c r="A121" s="171" t="str">
        <f>CLEAN(IF(LENB(B121)&gt;1,B121&amp;IF(LENB(H121)&lt;=1,"","'"&amp;H121&amp;"';"),""))</f>
        <v/>
      </c>
      <c r="E121" s="168" t="s">
        <v>4175</v>
      </c>
      <c r="G121" s="102">
        <f t="shared" si="5"/>
        <v>0</v>
      </c>
      <c r="H121" s="188" t="str">
        <f t="shared" si="6"/>
        <v>"新たに購入するために、約" + price+"円（参考価格）かかり、" + lifetime+"年の寿命で割ると、年間約"+ load+"円の負担になります。"</v>
      </c>
      <c r="I121" s="106" t="s">
        <v>4234</v>
      </c>
      <c r="J121" s="118" t="s">
        <v>3621</v>
      </c>
      <c r="K121" s="75">
        <v>186</v>
      </c>
    </row>
    <row r="122" spans="1:11" x14ac:dyDescent="0.15">
      <c r="A122" s="166" t="str">
        <f>CLEAN(B122&amp;IF(D122="","","'"&amp;H122&amp;"'"&amp;D122))</f>
        <v/>
      </c>
      <c r="E122" s="168" t="s">
        <v>3661</v>
      </c>
      <c r="G122" s="102">
        <f t="shared" si="5"/>
        <v>0</v>
      </c>
      <c r="H122" s="188" t="str">
        <f t="shared" si="6"/>
        <v/>
      </c>
      <c r="I122" s="106"/>
      <c r="J122" s="118" t="s">
        <v>3622</v>
      </c>
      <c r="K122" s="75">
        <v>187</v>
      </c>
    </row>
    <row r="123" spans="1:11" x14ac:dyDescent="0.15">
      <c r="A123" s="166" t="str">
        <f>CLEAN(B123&amp;IF(D123="","","'"&amp;H123&amp;"'"&amp;D123))</f>
        <v/>
      </c>
      <c r="E123" s="168" t="s">
        <v>3661</v>
      </c>
      <c r="G123" s="102">
        <f t="shared" si="5"/>
        <v>0</v>
      </c>
      <c r="H123" s="188" t="str">
        <f t="shared" si="6"/>
        <v/>
      </c>
      <c r="I123" s="106"/>
      <c r="J123" s="118" t="s">
        <v>3623</v>
      </c>
      <c r="K123" s="75">
        <v>188</v>
      </c>
    </row>
    <row r="124" spans="1:11" x14ac:dyDescent="0.15">
      <c r="A124" s="166" t="str">
        <f>CLEAN(B124&amp;IF(D124="","","'"&amp;H124&amp;"'"&amp;D124))</f>
        <v/>
      </c>
      <c r="E124" s="168" t="s">
        <v>3661</v>
      </c>
      <c r="G124" s="102">
        <f t="shared" si="5"/>
        <v>0</v>
      </c>
      <c r="H124" s="188" t="str">
        <f t="shared" si="6"/>
        <v/>
      </c>
      <c r="I124" s="106"/>
      <c r="J124" s="118" t="s">
        <v>3624</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4236</v>
      </c>
      <c r="E125" s="168" t="s">
        <v>4174</v>
      </c>
      <c r="G125" s="102">
        <f t="shared" si="5"/>
        <v>0</v>
      </c>
      <c r="H125" s="188" t="str">
        <f t="shared" si="6"/>
        <v>change,totalchange,down</v>
      </c>
      <c r="I125" s="106" t="s">
        <v>4235</v>
      </c>
      <c r="J125" s="118"/>
      <c r="K125" s="75">
        <v>191</v>
      </c>
    </row>
    <row r="126" spans="1:11" ht="36" x14ac:dyDescent="0.15">
      <c r="A126" s="171" t="str">
        <f>CLEAN(IF(LENB(B126)&gt;1,B126&amp;IF(LENB(H126)&lt;=1,"","'"&amp;H126&amp;"';"),""))</f>
        <v/>
      </c>
      <c r="E126" s="168" t="s">
        <v>4175</v>
      </c>
      <c r="G126" s="102">
        <f t="shared" si="5"/>
        <v>0</v>
      </c>
      <c r="H126" s="188" t="str">
        <f t="shared" si="6"/>
        <v>"一方、光熱費が毎年約" + change+ "円安くなるため、トータルでは年間約" + totalchange +(down?"円お得となります。":"円の負担ですみます。" )</v>
      </c>
      <c r="I126" s="106" t="s">
        <v>4238</v>
      </c>
      <c r="J126" s="118" t="s">
        <v>3625</v>
      </c>
      <c r="K126" s="75">
        <v>192</v>
      </c>
    </row>
    <row r="127" spans="1:11" x14ac:dyDescent="0.15">
      <c r="A127" s="166" t="str">
        <f>CLEAN(B127&amp;IF(D127="","","'"&amp;H127&amp;"'"&amp;D127))</f>
        <v/>
      </c>
      <c r="E127" s="168" t="s">
        <v>3661</v>
      </c>
      <c r="G127" s="102">
        <f t="shared" si="5"/>
        <v>0</v>
      </c>
      <c r="H127" s="188" t="str">
        <f t="shared" si="6"/>
        <v xml:space="preserve"> </v>
      </c>
      <c r="I127" s="106" t="s">
        <v>4237</v>
      </c>
      <c r="J127" s="118" t="s">
        <v>3660</v>
      </c>
      <c r="K127" s="75">
        <v>193</v>
      </c>
    </row>
    <row r="128" spans="1:11" x14ac:dyDescent="0.15">
      <c r="A128" s="166" t="str">
        <f>CLEAN(B128&amp;IF(D128="","","'"&amp;H128&amp;"'"&amp;D128))</f>
        <v/>
      </c>
      <c r="D128" s="172"/>
      <c r="E128" s="168" t="s">
        <v>3661</v>
      </c>
      <c r="G128" s="102">
        <f t="shared" si="5"/>
        <v>0</v>
      </c>
      <c r="H128" s="188" t="str">
        <f t="shared" si="6"/>
        <v/>
      </c>
      <c r="I128" s="106"/>
      <c r="J128" s="118" t="s">
        <v>3626</v>
      </c>
      <c r="K128" s="75">
        <v>194</v>
      </c>
    </row>
    <row r="129" spans="1:11" x14ac:dyDescent="0.15">
      <c r="A129" s="166" t="str">
        <f>CLEAN(B129&amp;IF(D129="","","'"&amp;H129&amp;"'"&amp;D129))</f>
        <v/>
      </c>
      <c r="E129" s="168" t="s">
        <v>3661</v>
      </c>
      <c r="G129" s="102">
        <f t="shared" si="5"/>
        <v>0</v>
      </c>
      <c r="H129" s="188" t="str">
        <f t="shared" si="6"/>
        <v/>
      </c>
      <c r="I129" s="106"/>
      <c r="J129" s="118" t="s">
        <v>3659</v>
      </c>
      <c r="K129" s="75">
        <v>195</v>
      </c>
    </row>
    <row r="130" spans="1:11" x14ac:dyDescent="0.15">
      <c r="A130" s="166" t="str">
        <f>CLEAN(B130&amp;IF(D130="","","'"&amp;H130&amp;"'"&amp;D130))</f>
        <v>$lang["payback1month"]='1ヶ月以内に元をとれます。';</v>
      </c>
      <c r="B130" s="167" t="s">
        <v>4140</v>
      </c>
      <c r="D130" s="167" t="s">
        <v>3528</v>
      </c>
      <c r="E130" s="168" t="s">
        <v>3661</v>
      </c>
      <c r="G130" s="102">
        <f t="shared" si="5"/>
        <v>0</v>
      </c>
      <c r="H130" s="188" t="str">
        <f t="shared" si="6"/>
        <v>1ヶ月以内に元をとれます。</v>
      </c>
      <c r="I130" s="106" t="s">
        <v>3627</v>
      </c>
      <c r="J130" s="118" t="s">
        <v>3627</v>
      </c>
      <c r="K130" s="75">
        <v>197</v>
      </c>
    </row>
    <row r="131" spans="1:11" ht="24" x14ac:dyDescent="0.15">
      <c r="A131" s="171" t="str">
        <f>CLEAN(B131&amp;"'function("&amp;H131&amp;") {return "&amp;H132&amp;"};';")</f>
        <v>$lang["paybackmonth"]='function(month) {return "約" + month+"ヶ月で元をとれます。"};';</v>
      </c>
      <c r="B131" s="167" t="s">
        <v>4240</v>
      </c>
      <c r="E131" s="168" t="s">
        <v>4174</v>
      </c>
      <c r="G131" s="102">
        <f t="shared" si="5"/>
        <v>0</v>
      </c>
      <c r="H131" s="188" t="str">
        <f t="shared" si="6"/>
        <v>month</v>
      </c>
      <c r="I131" s="106" t="s">
        <v>4239</v>
      </c>
      <c r="J131" s="118"/>
      <c r="K131" s="75">
        <v>198</v>
      </c>
    </row>
    <row r="132" spans="1:11" x14ac:dyDescent="0.15">
      <c r="A132" s="171" t="str">
        <f>CLEAN(IF(LENB(B132)&gt;1,B132&amp;IF(LENB(H132)&lt;=1,"","'"&amp;H132&amp;"';"),""))</f>
        <v/>
      </c>
      <c r="E132" s="168" t="s">
        <v>4175</v>
      </c>
      <c r="G132" s="102">
        <f t="shared" si="5"/>
        <v>0</v>
      </c>
      <c r="H132" s="188" t="str">
        <f t="shared" si="6"/>
        <v>"約" + month+"ヶ月で元をとれます。"</v>
      </c>
      <c r="I132" s="106" t="s">
        <v>4268</v>
      </c>
      <c r="J132" s="118" t="s">
        <v>3628</v>
      </c>
      <c r="K132" s="75">
        <v>199</v>
      </c>
    </row>
    <row r="133" spans="1:11" x14ac:dyDescent="0.15">
      <c r="A133" s="166" t="str">
        <f>CLEAN(B133&amp;IF(D133="","","'"&amp;H133&amp;"'"&amp;D133))</f>
        <v/>
      </c>
      <c r="E133" s="168" t="s">
        <v>3661</v>
      </c>
      <c r="G133" s="102">
        <f t="shared" ref="G133:G196" si="9">IF(MOD(LEN(H133) - LEN(SUBSTITUTE(H133, """", "")),2) = 1,1,0)</f>
        <v>0</v>
      </c>
      <c r="H133" s="188" t="str">
        <f t="shared" si="6"/>
        <v/>
      </c>
      <c r="I133" s="106"/>
      <c r="J133" s="118" t="s">
        <v>3629</v>
      </c>
      <c r="K133" s="75">
        <v>200</v>
      </c>
    </row>
    <row r="134" spans="1:11" x14ac:dyDescent="0.15">
      <c r="A134" s="171" t="str">
        <f>CLEAN(B134&amp;"'function("&amp;H134&amp;") {return "&amp;H135&amp;"};';")</f>
        <v>$lang["paybackyear"]='function(year) {return "約" + year+"年で元をとれます。"};';</v>
      </c>
      <c r="B134" s="167" t="s">
        <v>4242</v>
      </c>
      <c r="E134" s="168" t="s">
        <v>4174</v>
      </c>
      <c r="G134" s="102">
        <f t="shared" si="9"/>
        <v>0</v>
      </c>
      <c r="H134" s="188" t="str">
        <f t="shared" ref="H134:H197" si="10">SUBSTITUTE(I134, "'", "\'")</f>
        <v>year</v>
      </c>
      <c r="I134" s="106" t="s">
        <v>4241</v>
      </c>
      <c r="J134" s="118"/>
      <c r="K134" s="75">
        <v>202</v>
      </c>
    </row>
    <row r="135" spans="1:11" x14ac:dyDescent="0.15">
      <c r="A135" s="171" t="str">
        <f>CLEAN(IF(LENB(B135)&gt;1,B135&amp;IF(LENB(H135)&lt;=1,"","'"&amp;H135&amp;"';"),""))</f>
        <v/>
      </c>
      <c r="E135" s="168" t="s">
        <v>4175</v>
      </c>
      <c r="G135" s="102">
        <f t="shared" si="9"/>
        <v>0</v>
      </c>
      <c r="H135" s="188" t="str">
        <f t="shared" si="10"/>
        <v>"約" + year+"年で元をとれます。"</v>
      </c>
      <c r="I135" s="106" t="s">
        <v>4243</v>
      </c>
      <c r="J135" s="118" t="s">
        <v>3628</v>
      </c>
      <c r="K135" s="75">
        <v>203</v>
      </c>
    </row>
    <row r="136" spans="1:11" x14ac:dyDescent="0.15">
      <c r="A136" s="166" t="str">
        <f>CLEAN(B136&amp;IF(D136="","","'"&amp;H136&amp;"'"&amp;D136))</f>
        <v/>
      </c>
      <c r="E136" s="168" t="s">
        <v>3661</v>
      </c>
      <c r="G136" s="102">
        <f t="shared" si="9"/>
        <v>0</v>
      </c>
      <c r="H136" s="188" t="str">
        <f t="shared" si="10"/>
        <v/>
      </c>
      <c r="I136" s="106"/>
      <c r="J136" s="118" t="s">
        <v>3630</v>
      </c>
      <c r="K136" s="75">
        <v>204</v>
      </c>
    </row>
    <row r="137" spans="1:11" ht="24" x14ac:dyDescent="0.15">
      <c r="A137" s="166" t="str">
        <f>CLEAN(B137&amp;IF(D137="","","'"&amp;H137&amp;"'"&amp;D137))</f>
        <v>$lang["paybacknever"]='なお、製品の寿命までに、光熱費削減額で元をとることはできません。';</v>
      </c>
      <c r="B137" s="167" t="s">
        <v>4141</v>
      </c>
      <c r="D137" s="167" t="s">
        <v>4259</v>
      </c>
      <c r="E137" s="168" t="s">
        <v>3661</v>
      </c>
      <c r="G137" s="102">
        <f t="shared" si="9"/>
        <v>0</v>
      </c>
      <c r="H137" s="188" t="str">
        <f t="shared" si="10"/>
        <v>なお、製品の寿命までに、光熱費削減額で元をとることはできません。</v>
      </c>
      <c r="I137" s="106" t="s">
        <v>3631</v>
      </c>
      <c r="J137" s="118" t="s">
        <v>3631</v>
      </c>
      <c r="K137" s="75">
        <v>206</v>
      </c>
    </row>
    <row r="138" spans="1:11" ht="24" x14ac:dyDescent="0.15">
      <c r="A138" s="171" t="str">
        <f>CLEAN(B138&amp;"'function("&amp;H138&amp;") {return "&amp;H139&amp;"};';")</f>
        <v>$lang["notinstallfee"]='function(fee) {return "光熱費は年間約" + fee+"円安くなります。"};';</v>
      </c>
      <c r="B138" s="167" t="s">
        <v>4245</v>
      </c>
      <c r="E138" s="168" t="s">
        <v>4174</v>
      </c>
      <c r="G138" s="102">
        <f t="shared" si="9"/>
        <v>0</v>
      </c>
      <c r="H138" s="188" t="str">
        <f t="shared" si="10"/>
        <v>fee</v>
      </c>
      <c r="I138" s="106" t="s">
        <v>4230</v>
      </c>
      <c r="J138" s="118"/>
      <c r="K138" s="75">
        <v>207</v>
      </c>
    </row>
    <row r="139" spans="1:11" x14ac:dyDescent="0.15">
      <c r="A139" s="171" t="str">
        <f>CLEAN(IF(LENB(B139)&gt;1,B139&amp;IF(LENB(H139)&lt;=1,"","'"&amp;H139&amp;"';"),""))</f>
        <v/>
      </c>
      <c r="E139" s="168" t="s">
        <v>4175</v>
      </c>
      <c r="G139" s="102">
        <f t="shared" si="9"/>
        <v>0</v>
      </c>
      <c r="H139" s="188" t="str">
        <f t="shared" si="10"/>
        <v>"光熱費は年間約" + fee+"円安くなります。"</v>
      </c>
      <c r="I139" s="106" t="s">
        <v>4244</v>
      </c>
      <c r="J139" s="118" t="s">
        <v>3632</v>
      </c>
      <c r="K139" s="75">
        <v>208</v>
      </c>
    </row>
    <row r="140" spans="1:11" x14ac:dyDescent="0.15">
      <c r="A140" s="166" t="str">
        <f t="shared" ref="A140:A147" si="11">CLEAN(B140&amp;IF(D140="","","'"&amp;H140&amp;"'"&amp;D140))</f>
        <v/>
      </c>
      <c r="E140" s="168" t="s">
        <v>3661</v>
      </c>
      <c r="G140" s="102">
        <f t="shared" si="9"/>
        <v>0</v>
      </c>
      <c r="H140" s="188" t="str">
        <f t="shared" si="10"/>
        <v/>
      </c>
      <c r="I140" s="106"/>
      <c r="J140" s="118" t="s">
        <v>3633</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3655</v>
      </c>
      <c r="E142" s="168" t="s">
        <v>3661</v>
      </c>
      <c r="G142" s="102">
        <f t="shared" si="9"/>
        <v>0</v>
      </c>
      <c r="H142" s="188" t="str">
        <f t="shared" si="10"/>
        <v/>
      </c>
      <c r="I142" s="106"/>
      <c r="J142" s="118"/>
      <c r="K142" s="75">
        <v>258</v>
      </c>
    </row>
    <row r="143" spans="1:11" x14ac:dyDescent="0.15">
      <c r="A143" s="166" t="str">
        <f t="shared" si="11"/>
        <v>$lang["monthlytitle"]='月ごとの光熱費推計';</v>
      </c>
      <c r="B143" s="167" t="s">
        <v>4160</v>
      </c>
      <c r="D143" s="167" t="s">
        <v>3528</v>
      </c>
      <c r="E143" s="168" t="s">
        <v>3661</v>
      </c>
      <c r="G143" s="102">
        <f t="shared" si="9"/>
        <v>0</v>
      </c>
      <c r="H143" s="188" t="str">
        <f t="shared" si="10"/>
        <v>月ごとの光熱費推計</v>
      </c>
      <c r="I143" s="106" t="s">
        <v>3656</v>
      </c>
      <c r="J143" s="118" t="s">
        <v>3656</v>
      </c>
      <c r="K143" s="75">
        <v>259</v>
      </c>
    </row>
    <row r="144" spans="1:11" x14ac:dyDescent="0.15">
      <c r="A144" s="166" t="str">
        <f t="shared" si="11"/>
        <v>$lang["month"]='月';</v>
      </c>
      <c r="B144" s="167" t="s">
        <v>4161</v>
      </c>
      <c r="D144" s="167" t="s">
        <v>3528</v>
      </c>
      <c r="E144" s="168" t="s">
        <v>3661</v>
      </c>
      <c r="G144" s="102">
        <f t="shared" si="9"/>
        <v>0</v>
      </c>
      <c r="H144" s="188" t="str">
        <f t="shared" si="10"/>
        <v>月</v>
      </c>
      <c r="I144" s="106" t="s">
        <v>3657</v>
      </c>
      <c r="J144" s="118" t="s">
        <v>3657</v>
      </c>
      <c r="K144" s="75">
        <v>260</v>
      </c>
    </row>
    <row r="145" spans="1:11" x14ac:dyDescent="0.15">
      <c r="A145" s="166" t="str">
        <f t="shared" si="11"/>
        <v>$lang["energy"]='エネルギー';</v>
      </c>
      <c r="B145" s="167" t="s">
        <v>4162</v>
      </c>
      <c r="D145" s="167" t="s">
        <v>3528</v>
      </c>
      <c r="E145" s="168" t="s">
        <v>3661</v>
      </c>
      <c r="G145" s="102">
        <f t="shared" si="9"/>
        <v>0</v>
      </c>
      <c r="H145" s="188" t="str">
        <f t="shared" si="10"/>
        <v>エネルギー</v>
      </c>
      <c r="I145" s="106" t="s">
        <v>3658</v>
      </c>
      <c r="J145" s="118" t="s">
        <v>3658</v>
      </c>
      <c r="K145" s="75">
        <v>261</v>
      </c>
    </row>
    <row r="146" spans="1:11" x14ac:dyDescent="0.15">
      <c r="A146" s="166" t="str">
        <f t="shared" si="11"/>
        <v/>
      </c>
      <c r="B146" s="167" t="s">
        <v>3532</v>
      </c>
      <c r="E146" s="168" t="s">
        <v>3889</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4166</v>
      </c>
      <c r="E148" s="168" t="s">
        <v>3661</v>
      </c>
      <c r="G148" s="102">
        <f t="shared" si="9"/>
        <v>0</v>
      </c>
      <c r="H148" s="188" t="str">
        <f t="shared" si="10"/>
        <v/>
      </c>
      <c r="I148" s="106"/>
      <c r="J148" s="118"/>
      <c r="K148" s="75">
        <v>43</v>
      </c>
    </row>
    <row r="149" spans="1:11" x14ac:dyDescent="0.15">
      <c r="A149" s="166" t="str">
        <f t="shared" si="12"/>
        <v>$lang['button_clear']='クリア';</v>
      </c>
      <c r="B149" s="167" t="s">
        <v>3831</v>
      </c>
      <c r="D149" s="167" t="s">
        <v>3528</v>
      </c>
      <c r="E149" s="168" t="s">
        <v>3661</v>
      </c>
      <c r="G149" s="102">
        <f t="shared" si="9"/>
        <v>0</v>
      </c>
      <c r="H149" s="188" t="str">
        <f t="shared" si="10"/>
        <v>クリア</v>
      </c>
      <c r="I149" s="106" t="s">
        <v>3559</v>
      </c>
      <c r="J149" s="118" t="s">
        <v>3559</v>
      </c>
      <c r="K149" s="75">
        <v>47</v>
      </c>
    </row>
    <row r="150" spans="1:11" x14ac:dyDescent="0.15">
      <c r="A150" s="166" t="str">
        <f t="shared" si="12"/>
        <v>$lang['button_savenew']='新規保存';</v>
      </c>
      <c r="B150" s="167" t="s">
        <v>3832</v>
      </c>
      <c r="D150" s="167" t="s">
        <v>3528</v>
      </c>
      <c r="E150" s="168" t="s">
        <v>3661</v>
      </c>
      <c r="G150" s="102">
        <f t="shared" si="9"/>
        <v>0</v>
      </c>
      <c r="H150" s="188" t="str">
        <f t="shared" si="10"/>
        <v>新規保存</v>
      </c>
      <c r="I150" s="106" t="s">
        <v>3560</v>
      </c>
      <c r="J150" s="118" t="s">
        <v>3560</v>
      </c>
      <c r="K150" s="75">
        <v>48</v>
      </c>
    </row>
    <row r="151" spans="1:11" x14ac:dyDescent="0.15">
      <c r="A151" s="166" t="str">
        <f t="shared" si="12"/>
        <v>$lang['button_save']='保存';</v>
      </c>
      <c r="B151" s="167" t="s">
        <v>3833</v>
      </c>
      <c r="D151" s="167" t="s">
        <v>3528</v>
      </c>
      <c r="E151" s="168" t="s">
        <v>3661</v>
      </c>
      <c r="G151" s="102">
        <f t="shared" si="9"/>
        <v>0</v>
      </c>
      <c r="H151" s="188" t="str">
        <f t="shared" si="10"/>
        <v>保存</v>
      </c>
      <c r="I151" s="106" t="s">
        <v>3561</v>
      </c>
      <c r="J151" s="118" t="s">
        <v>3561</v>
      </c>
      <c r="K151" s="75">
        <v>49</v>
      </c>
    </row>
    <row r="152" spans="1:11" x14ac:dyDescent="0.15">
      <c r="A152" s="166" t="str">
        <f t="shared" si="12"/>
        <v>$lang['button_open']='開く';</v>
      </c>
      <c r="B152" s="167" t="s">
        <v>3835</v>
      </c>
      <c r="D152" s="167" t="s">
        <v>3528</v>
      </c>
      <c r="E152" s="168" t="s">
        <v>3661</v>
      </c>
      <c r="G152" s="102">
        <f t="shared" si="9"/>
        <v>0</v>
      </c>
      <c r="H152" s="188" t="str">
        <f t="shared" si="10"/>
        <v>開く</v>
      </c>
      <c r="I152" s="106" t="s">
        <v>3563</v>
      </c>
      <c r="J152" s="118" t="s">
        <v>3563</v>
      </c>
      <c r="K152" s="75">
        <v>51</v>
      </c>
    </row>
    <row r="153" spans="1:11" x14ac:dyDescent="0.15">
      <c r="A153" s="166" t="str">
        <f t="shared" si="12"/>
        <v>$lang['button_close']='閉じる';</v>
      </c>
      <c r="B153" s="167" t="s">
        <v>3836</v>
      </c>
      <c r="D153" s="167" t="s">
        <v>3528</v>
      </c>
      <c r="E153" s="168" t="s">
        <v>3661</v>
      </c>
      <c r="G153" s="102">
        <f t="shared" si="9"/>
        <v>0</v>
      </c>
      <c r="H153" s="188" t="str">
        <f t="shared" si="10"/>
        <v>閉じる</v>
      </c>
      <c r="I153" s="106" t="s">
        <v>3564</v>
      </c>
      <c r="J153" s="118" t="s">
        <v>3564</v>
      </c>
      <c r="K153" s="75">
        <v>52</v>
      </c>
    </row>
    <row r="154" spans="1:11" x14ac:dyDescent="0.15">
      <c r="A154" s="166" t="str">
        <f t="shared" si="12"/>
        <v>$lang['button_showall']='全て表示';</v>
      </c>
      <c r="B154" s="167" t="s">
        <v>3838</v>
      </c>
      <c r="D154" s="167" t="s">
        <v>3528</v>
      </c>
      <c r="E154" s="168" t="s">
        <v>3661</v>
      </c>
      <c r="G154" s="102">
        <f t="shared" si="9"/>
        <v>0</v>
      </c>
      <c r="H154" s="188" t="str">
        <f t="shared" si="10"/>
        <v>全て表示</v>
      </c>
      <c r="I154" s="106" t="s">
        <v>3566</v>
      </c>
      <c r="J154" s="118" t="s">
        <v>3566</v>
      </c>
      <c r="K154" s="75">
        <v>54</v>
      </c>
    </row>
    <row r="155" spans="1:11" x14ac:dyDescent="0.15">
      <c r="A155" s="166" t="str">
        <f>CLEAN(B155&amp;IF(D155="","","'"&amp;H155&amp;"'"&amp;D155))</f>
        <v>$lang["add"]='追加';</v>
      </c>
      <c r="B155" s="167" t="s">
        <v>4119</v>
      </c>
      <c r="D155" s="167" t="s">
        <v>3528</v>
      </c>
      <c r="E155" s="168" t="s">
        <v>3661</v>
      </c>
      <c r="G155" s="102">
        <f t="shared" si="9"/>
        <v>0</v>
      </c>
      <c r="H155" s="188" t="str">
        <f t="shared" si="10"/>
        <v>追加</v>
      </c>
      <c r="I155" s="106" t="s">
        <v>3594</v>
      </c>
      <c r="J155" s="118" t="s">
        <v>3594</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3887</v>
      </c>
      <c r="D157" s="167" t="s">
        <v>3528</v>
      </c>
      <c r="E157" s="168" t="s">
        <v>3661</v>
      </c>
      <c r="G157" s="102">
        <f t="shared" si="9"/>
        <v>0</v>
      </c>
      <c r="H157" s="188" t="str">
        <f t="shared" si="10"/>
        <v>メニュー</v>
      </c>
      <c r="I157" s="106" t="s">
        <v>747</v>
      </c>
      <c r="J157" s="118" t="s">
        <v>3888</v>
      </c>
      <c r="K157" s="75">
        <v>78</v>
      </c>
    </row>
    <row r="158" spans="1:11" x14ac:dyDescent="0.15">
      <c r="A158" s="166" t="str">
        <f>CLEAN(IF(LENB(B158)&gt;1,B158&amp;IF(LENB(H158)&lt;=1,"","'"&amp;H158&amp;"';"),""))</f>
        <v>$lang['button_back_toppage']='最初のページに戻る';</v>
      </c>
      <c r="B158" s="167" t="s">
        <v>3828</v>
      </c>
      <c r="D158" s="167" t="s">
        <v>3528</v>
      </c>
      <c r="E158" s="168" t="s">
        <v>3661</v>
      </c>
      <c r="G158" s="102">
        <f t="shared" si="9"/>
        <v>0</v>
      </c>
      <c r="H158" s="188" t="str">
        <f t="shared" si="10"/>
        <v>最初のページに戻る</v>
      </c>
      <c r="I158" s="106" t="s">
        <v>3556</v>
      </c>
      <c r="J158" s="118" t="s">
        <v>3556</v>
      </c>
      <c r="K158" s="75">
        <v>44</v>
      </c>
    </row>
    <row r="159" spans="1:11" x14ac:dyDescent="0.15">
      <c r="A159" s="166" t="str">
        <f>CLEAN(IF(LENB(B159)&gt;1,B159&amp;IF(LENB(H159)&lt;=1,"","'"&amp;H159&amp;"';"),""))</f>
        <v>$lang['button_back']='戻る';</v>
      </c>
      <c r="B159" s="167" t="s">
        <v>3829</v>
      </c>
      <c r="D159" s="167" t="s">
        <v>3528</v>
      </c>
      <c r="E159" s="168" t="s">
        <v>3661</v>
      </c>
      <c r="G159" s="102">
        <f t="shared" si="9"/>
        <v>0</v>
      </c>
      <c r="H159" s="188" t="str">
        <f t="shared" si="10"/>
        <v>戻る</v>
      </c>
      <c r="I159" s="106" t="s">
        <v>3557</v>
      </c>
      <c r="J159" s="118" t="s">
        <v>3557</v>
      </c>
      <c r="K159" s="75">
        <v>45</v>
      </c>
    </row>
    <row r="160" spans="1:11" x14ac:dyDescent="0.15">
      <c r="A160" s="166" t="str">
        <f>CLEAN(IF(LENB(B160)&gt;1,B160&amp;IF(LENB(H160)&lt;=1,"","'"&amp;H160&amp;"';"),""))</f>
        <v>$lang['button_prev']='前へ';</v>
      </c>
      <c r="B160" s="167" t="s">
        <v>3891</v>
      </c>
      <c r="D160" s="167" t="s">
        <v>3528</v>
      </c>
      <c r="E160" s="168" t="s">
        <v>3661</v>
      </c>
      <c r="G160" s="102">
        <f t="shared" si="9"/>
        <v>0</v>
      </c>
      <c r="H160" s="188" t="str">
        <f t="shared" si="10"/>
        <v>前へ</v>
      </c>
      <c r="I160" s="106" t="s">
        <v>3878</v>
      </c>
      <c r="J160" s="118" t="s">
        <v>3878</v>
      </c>
      <c r="K160" s="75">
        <v>90</v>
      </c>
    </row>
    <row r="161" spans="1:11" x14ac:dyDescent="0.15">
      <c r="A161" s="166" t="str">
        <f>CLEAN(IF(LENB(B161)&gt;1,B161&amp;IF(LENB(H161)&lt;=1,"","'"&amp;H161&amp;"';"),""))</f>
        <v>$lang['button_next']='次へ';</v>
      </c>
      <c r="B161" s="167" t="s">
        <v>3892</v>
      </c>
      <c r="D161" s="167" t="s">
        <v>3528</v>
      </c>
      <c r="E161" s="168" t="s">
        <v>3661</v>
      </c>
      <c r="G161" s="102">
        <f t="shared" si="9"/>
        <v>0</v>
      </c>
      <c r="H161" s="188" t="str">
        <f t="shared" si="10"/>
        <v>次へ</v>
      </c>
      <c r="I161" s="106" t="s">
        <v>3879</v>
      </c>
      <c r="J161" s="118" t="s">
        <v>3879</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3840</v>
      </c>
      <c r="D163" s="167" t="s">
        <v>3528</v>
      </c>
      <c r="E163" s="168" t="s">
        <v>3661</v>
      </c>
      <c r="G163" s="102">
        <f t="shared" si="9"/>
        <v>0</v>
      </c>
      <c r="H163" s="188" t="str">
        <f t="shared" si="10"/>
        <v>トップ</v>
      </c>
      <c r="I163" s="106" t="s">
        <v>3568</v>
      </c>
      <c r="J163" s="118" t="s">
        <v>3568</v>
      </c>
      <c r="K163" s="75">
        <v>57</v>
      </c>
    </row>
    <row r="164" spans="1:11" x14ac:dyDescent="0.15">
      <c r="A164" s="166" t="str">
        <f t="shared" si="13"/>
        <v>$lang['button_input']='現状記入';</v>
      </c>
      <c r="B164" s="167" t="s">
        <v>3841</v>
      </c>
      <c r="D164" s="167" t="s">
        <v>3528</v>
      </c>
      <c r="E164" s="168" t="s">
        <v>3661</v>
      </c>
      <c r="G164" s="102">
        <f t="shared" si="9"/>
        <v>0</v>
      </c>
      <c r="H164" s="188" t="str">
        <f t="shared" si="10"/>
        <v>現状記入</v>
      </c>
      <c r="I164" s="106" t="s">
        <v>3569</v>
      </c>
      <c r="J164" s="118" t="s">
        <v>3569</v>
      </c>
      <c r="K164" s="75">
        <v>58</v>
      </c>
    </row>
    <row r="165" spans="1:11" x14ac:dyDescent="0.15">
      <c r="A165" s="166" t="str">
        <f t="shared" si="13"/>
        <v>$lang['button_queslist']='質問一覧';</v>
      </c>
      <c r="B165" s="167" t="s">
        <v>3880</v>
      </c>
      <c r="D165" s="167" t="s">
        <v>3528</v>
      </c>
      <c r="E165" s="168" t="s">
        <v>3661</v>
      </c>
      <c r="G165" s="102">
        <f t="shared" si="9"/>
        <v>0</v>
      </c>
      <c r="H165" s="188" t="str">
        <f t="shared" si="10"/>
        <v>質問一覧</v>
      </c>
      <c r="I165" s="106" t="s">
        <v>3881</v>
      </c>
      <c r="J165" s="118" t="s">
        <v>3881</v>
      </c>
      <c r="K165" s="75">
        <v>92</v>
      </c>
    </row>
    <row r="166" spans="1:11" x14ac:dyDescent="0.15">
      <c r="A166" s="166" t="str">
        <f t="shared" si="13"/>
        <v>$lang['button_diagnosis']='診断画面';</v>
      </c>
      <c r="B166" s="167" t="s">
        <v>3830</v>
      </c>
      <c r="D166" s="167" t="s">
        <v>3528</v>
      </c>
      <c r="E166" s="168" t="s">
        <v>3661</v>
      </c>
      <c r="G166" s="102">
        <f t="shared" si="9"/>
        <v>0</v>
      </c>
      <c r="H166" s="188" t="str">
        <f t="shared" si="10"/>
        <v>診断画面</v>
      </c>
      <c r="I166" s="106" t="s">
        <v>3558</v>
      </c>
      <c r="J166" s="118" t="s">
        <v>3558</v>
      </c>
      <c r="K166" s="75">
        <v>46</v>
      </c>
    </row>
    <row r="167" spans="1:11" x14ac:dyDescent="0.15">
      <c r="A167" s="166" t="str">
        <f t="shared" si="13"/>
        <v>$lang['button_measures']='対策検討';</v>
      </c>
      <c r="B167" s="167" t="s">
        <v>3842</v>
      </c>
      <c r="D167" s="167" t="s">
        <v>3528</v>
      </c>
      <c r="E167" s="168" t="s">
        <v>3661</v>
      </c>
      <c r="G167" s="102">
        <f t="shared" si="9"/>
        <v>0</v>
      </c>
      <c r="H167" s="188" t="str">
        <f t="shared" si="10"/>
        <v>対策検討</v>
      </c>
      <c r="I167" s="106" t="s">
        <v>3570</v>
      </c>
      <c r="J167" s="118" t="s">
        <v>3570</v>
      </c>
      <c r="K167" s="75">
        <v>59</v>
      </c>
    </row>
    <row r="168" spans="1:11" x14ac:dyDescent="0.15">
      <c r="A168" s="166" t="str">
        <f t="shared" si="13"/>
        <v>$lang['button_selectcategory']='評価分野設定';</v>
      </c>
      <c r="B168" s="167" t="s">
        <v>3843</v>
      </c>
      <c r="D168" s="167" t="s">
        <v>3528</v>
      </c>
      <c r="E168" s="168" t="s">
        <v>3661</v>
      </c>
      <c r="G168" s="102">
        <f t="shared" si="9"/>
        <v>0</v>
      </c>
      <c r="H168" s="188" t="str">
        <f t="shared" si="10"/>
        <v>評価分野設定</v>
      </c>
      <c r="I168" s="106" t="s">
        <v>3571</v>
      </c>
      <c r="J168" s="118" t="s">
        <v>3571</v>
      </c>
      <c r="K168" s="75">
        <v>60</v>
      </c>
    </row>
    <row r="169" spans="1:11" x14ac:dyDescent="0.15">
      <c r="A169" s="166" t="str">
        <f t="shared" si="13"/>
        <v>$lang['button_calcresult']='計算結果';</v>
      </c>
      <c r="B169" s="167" t="s">
        <v>3882</v>
      </c>
      <c r="D169" s="167" t="s">
        <v>3528</v>
      </c>
      <c r="E169" s="168" t="s">
        <v>3661</v>
      </c>
      <c r="G169" s="102">
        <f t="shared" si="9"/>
        <v>0</v>
      </c>
      <c r="H169" s="188" t="str">
        <f t="shared" si="10"/>
        <v>計算結果</v>
      </c>
      <c r="I169" s="106" t="s">
        <v>3883</v>
      </c>
      <c r="J169" s="118" t="s">
        <v>3883</v>
      </c>
      <c r="K169" s="75">
        <v>93</v>
      </c>
    </row>
    <row r="170" spans="1:11" x14ac:dyDescent="0.15">
      <c r="A170" s="166" t="str">
        <f t="shared" si="13"/>
        <v>$lang['button_about']='解説';</v>
      </c>
      <c r="B170" s="167" t="s">
        <v>3834</v>
      </c>
      <c r="D170" s="167" t="s">
        <v>3528</v>
      </c>
      <c r="E170" s="168" t="s">
        <v>3661</v>
      </c>
      <c r="G170" s="102">
        <f t="shared" si="9"/>
        <v>0</v>
      </c>
      <c r="H170" s="188" t="str">
        <f t="shared" si="10"/>
        <v>解説</v>
      </c>
      <c r="I170" s="106" t="s">
        <v>3562</v>
      </c>
      <c r="J170" s="118" t="s">
        <v>3562</v>
      </c>
      <c r="K170" s="75">
        <v>50</v>
      </c>
    </row>
    <row r="171" spans="1:11" x14ac:dyDescent="0.15">
      <c r="A171" s="166" t="str">
        <f t="shared" si="13"/>
        <v>$lang['button_fullversion']='全機能版';</v>
      </c>
      <c r="B171" s="167" t="s">
        <v>3837</v>
      </c>
      <c r="D171" s="167" t="s">
        <v>3528</v>
      </c>
      <c r="E171" s="168" t="s">
        <v>3661</v>
      </c>
      <c r="G171" s="102">
        <f t="shared" si="9"/>
        <v>0</v>
      </c>
      <c r="H171" s="188" t="str">
        <f t="shared" si="10"/>
        <v>全機能版</v>
      </c>
      <c r="I171" s="106" t="s">
        <v>3565</v>
      </c>
      <c r="J171" s="118" t="s">
        <v>3565</v>
      </c>
      <c r="K171" s="75">
        <v>53</v>
      </c>
    </row>
    <row r="172" spans="1:11" x14ac:dyDescent="0.15">
      <c r="A172" s="166" t="str">
        <f t="shared" si="13"/>
        <v>$lang['clear_confirm']='一覧モード';</v>
      </c>
      <c r="B172" s="167" t="s">
        <v>3839</v>
      </c>
      <c r="D172" s="167" t="s">
        <v>3528</v>
      </c>
      <c r="E172" s="168" t="s">
        <v>3661</v>
      </c>
      <c r="G172" s="102">
        <f t="shared" si="9"/>
        <v>0</v>
      </c>
      <c r="H172" s="188" t="str">
        <f t="shared" si="10"/>
        <v>一覧モード</v>
      </c>
      <c r="I172" s="106" t="s">
        <v>3567</v>
      </c>
      <c r="J172" s="118" t="s">
        <v>3567</v>
      </c>
      <c r="K172" s="75">
        <v>55</v>
      </c>
    </row>
    <row r="173" spans="1:11" x14ac:dyDescent="0.15">
      <c r="A173" s="166" t="str">
        <f t="shared" si="13"/>
        <v/>
      </c>
      <c r="B173" s="167" t="s">
        <v>3532</v>
      </c>
      <c r="E173" s="168" t="s">
        <v>3661</v>
      </c>
      <c r="G173" s="102">
        <f t="shared" si="9"/>
        <v>0</v>
      </c>
      <c r="H173" s="188" t="str">
        <f t="shared" si="10"/>
        <v/>
      </c>
      <c r="I173" s="106"/>
      <c r="J173" s="118"/>
      <c r="K173" s="75">
        <v>56</v>
      </c>
    </row>
    <row r="174" spans="1:11" x14ac:dyDescent="0.15">
      <c r="A174" s="166" t="str">
        <f t="shared" si="13"/>
        <v>$lang['button_co2emission']='CO2排出量';</v>
      </c>
      <c r="B174" s="167" t="s">
        <v>3845</v>
      </c>
      <c r="D174" s="167" t="s">
        <v>3528</v>
      </c>
      <c r="E174" s="168" t="s">
        <v>3661</v>
      </c>
      <c r="G174" s="102">
        <f t="shared" si="9"/>
        <v>0</v>
      </c>
      <c r="H174" s="188" t="str">
        <f t="shared" si="10"/>
        <v>CO2排出量</v>
      </c>
      <c r="I174" s="106" t="s">
        <v>3573</v>
      </c>
      <c r="J174" s="118" t="s">
        <v>3573</v>
      </c>
      <c r="K174" s="75">
        <v>63</v>
      </c>
    </row>
    <row r="175" spans="1:11" x14ac:dyDescent="0.15">
      <c r="A175" s="166" t="str">
        <f t="shared" si="13"/>
        <v>$lang['button_firstenergy']='一次エネルギー量';</v>
      </c>
      <c r="B175" s="167" t="s">
        <v>3846</v>
      </c>
      <c r="D175" s="167" t="s">
        <v>3528</v>
      </c>
      <c r="E175" s="168" t="s">
        <v>3661</v>
      </c>
      <c r="G175" s="102">
        <f t="shared" si="9"/>
        <v>0</v>
      </c>
      <c r="H175" s="188" t="str">
        <f t="shared" si="10"/>
        <v>一次エネルギー量</v>
      </c>
      <c r="I175" s="106" t="s">
        <v>3574</v>
      </c>
      <c r="J175" s="118" t="s">
        <v>3574</v>
      </c>
      <c r="K175" s="75">
        <v>64</v>
      </c>
    </row>
    <row r="176" spans="1:11" x14ac:dyDescent="0.15">
      <c r="A176" s="166" t="str">
        <f t="shared" si="13"/>
        <v>$lang['button_energyfee']='光熱費';</v>
      </c>
      <c r="B176" s="167" t="s">
        <v>3847</v>
      </c>
      <c r="D176" s="167" t="s">
        <v>3528</v>
      </c>
      <c r="E176" s="168" t="s">
        <v>3661</v>
      </c>
      <c r="G176" s="102">
        <f t="shared" si="9"/>
        <v>0</v>
      </c>
      <c r="H176" s="188" t="str">
        <f t="shared" si="10"/>
        <v>光熱費</v>
      </c>
      <c r="I176" s="106" t="s">
        <v>3575</v>
      </c>
      <c r="J176" s="118" t="s">
        <v>3575</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4170</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4094</v>
      </c>
      <c r="D180" s="167" t="s">
        <v>3528</v>
      </c>
      <c r="E180" s="168" t="s">
        <v>3661</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3866</v>
      </c>
      <c r="J180" s="118" t="s">
        <v>3866</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4095</v>
      </c>
      <c r="D181" s="167" t="s">
        <v>3528</v>
      </c>
      <c r="E181" s="168" t="s">
        <v>3661</v>
      </c>
      <c r="G181" s="102">
        <f t="shared" si="9"/>
        <v>0</v>
      </c>
      <c r="H181" s="188" t="str">
        <f t="shared" si="10"/>
        <v>　入力された情報については、この端末を利用するあなただけが閲覧でき、サーバーには蓄積されません。</v>
      </c>
      <c r="I181" s="106" t="s">
        <v>3867</v>
      </c>
      <c r="J181" s="118" t="s">
        <v>3867</v>
      </c>
      <c r="K181" s="75">
        <v>80</v>
      </c>
    </row>
    <row r="182" spans="1:11" x14ac:dyDescent="0.15">
      <c r="A182" s="166" t="str">
        <f t="shared" si="14"/>
        <v>$lang['home_button_startdiagnosis']='診断をはじめる';</v>
      </c>
      <c r="B182" s="167" t="s">
        <v>4096</v>
      </c>
      <c r="D182" s="167" t="s">
        <v>3528</v>
      </c>
      <c r="E182" s="168" t="s">
        <v>3661</v>
      </c>
      <c r="G182" s="102">
        <f t="shared" si="9"/>
        <v>0</v>
      </c>
      <c r="H182" s="188" t="str">
        <f t="shared" si="10"/>
        <v>診断をはじめる</v>
      </c>
      <c r="I182" s="106" t="s">
        <v>3868</v>
      </c>
      <c r="J182" s="118" t="s">
        <v>3868</v>
      </c>
      <c r="K182" s="75">
        <v>81</v>
      </c>
    </row>
    <row r="183" spans="1:11" x14ac:dyDescent="0.15">
      <c r="A183" s="166" t="str">
        <f t="shared" si="14"/>
        <v>$lang['home_button_about']='この診断について';</v>
      </c>
      <c r="B183" s="167" t="s">
        <v>4097</v>
      </c>
      <c r="D183" s="167" t="s">
        <v>3528</v>
      </c>
      <c r="E183" s="168" t="s">
        <v>3661</v>
      </c>
      <c r="G183" s="102">
        <f t="shared" si="9"/>
        <v>0</v>
      </c>
      <c r="H183" s="188" t="str">
        <f t="shared" si="10"/>
        <v>この診断について</v>
      </c>
      <c r="I183" s="106" t="s">
        <v>3869</v>
      </c>
      <c r="J183" s="118" t="s">
        <v>3869</v>
      </c>
      <c r="K183" s="75">
        <v>82</v>
      </c>
    </row>
    <row r="184" spans="1:11" x14ac:dyDescent="0.15">
      <c r="A184" s="166" t="str">
        <f t="shared" si="14"/>
        <v>$lang['home_button_result']='結果をみる';</v>
      </c>
      <c r="B184" s="167" t="s">
        <v>4098</v>
      </c>
      <c r="D184" s="167" t="s">
        <v>3528</v>
      </c>
      <c r="E184" s="168" t="s">
        <v>3661</v>
      </c>
      <c r="G184" s="102">
        <f t="shared" si="9"/>
        <v>0</v>
      </c>
      <c r="H184" s="188" t="str">
        <f t="shared" si="10"/>
        <v>結果をみる</v>
      </c>
      <c r="I184" s="106" t="s">
        <v>3870</v>
      </c>
      <c r="J184" s="118" t="s">
        <v>3870</v>
      </c>
      <c r="K184" s="75">
        <v>83</v>
      </c>
    </row>
    <row r="185" spans="1:11" x14ac:dyDescent="0.15">
      <c r="A185" s="166" t="str">
        <f t="shared" si="14"/>
        <v>$lang['home_button_retry']='回答しなおす';</v>
      </c>
      <c r="B185" s="167" t="s">
        <v>4099</v>
      </c>
      <c r="D185" s="167" t="s">
        <v>3528</v>
      </c>
      <c r="E185" s="168" t="s">
        <v>3661</v>
      </c>
      <c r="G185" s="102">
        <f t="shared" si="9"/>
        <v>0</v>
      </c>
      <c r="H185" s="188" t="str">
        <f t="shared" si="10"/>
        <v>回答しなおす</v>
      </c>
      <c r="I185" s="106" t="s">
        <v>3871</v>
      </c>
      <c r="J185" s="118" t="s">
        <v>3871</v>
      </c>
      <c r="K185" s="75">
        <v>84</v>
      </c>
    </row>
    <row r="186" spans="1:11" x14ac:dyDescent="0.15">
      <c r="A186" s="166" t="str">
        <f t="shared" si="14"/>
        <v>$lang['home_button_average']='平均比較';</v>
      </c>
      <c r="B186" s="167" t="s">
        <v>4100</v>
      </c>
      <c r="D186" s="167" t="s">
        <v>3528</v>
      </c>
      <c r="E186" s="168" t="s">
        <v>3661</v>
      </c>
      <c r="G186" s="102">
        <f t="shared" si="9"/>
        <v>0</v>
      </c>
      <c r="H186" s="188" t="str">
        <f t="shared" si="10"/>
        <v>平均比較</v>
      </c>
      <c r="I186" s="106" t="s">
        <v>3872</v>
      </c>
      <c r="J186" s="118" t="s">
        <v>3872</v>
      </c>
      <c r="K186" s="75">
        <v>85</v>
      </c>
    </row>
    <row r="187" spans="1:11" x14ac:dyDescent="0.15">
      <c r="A187" s="166" t="str">
        <f t="shared" si="14"/>
        <v>$lang['home_button_monthly']='月変化';</v>
      </c>
      <c r="B187" s="167" t="s">
        <v>4101</v>
      </c>
      <c r="D187" s="167" t="s">
        <v>3528</v>
      </c>
      <c r="E187" s="168" t="s">
        <v>3661</v>
      </c>
      <c r="G187" s="102">
        <f t="shared" si="9"/>
        <v>0</v>
      </c>
      <c r="H187" s="188" t="str">
        <f t="shared" si="10"/>
        <v>月変化</v>
      </c>
      <c r="I187" s="106" t="s">
        <v>3873</v>
      </c>
      <c r="J187" s="118" t="s">
        <v>3873</v>
      </c>
      <c r="K187" s="75">
        <v>86</v>
      </c>
    </row>
    <row r="188" spans="1:11" x14ac:dyDescent="0.15">
      <c r="A188" s="166" t="str">
        <f t="shared" si="14"/>
        <v>$lang['home_button_measure']='有効な対策';</v>
      </c>
      <c r="B188" s="167" t="s">
        <v>4102</v>
      </c>
      <c r="D188" s="167" t="s">
        <v>3528</v>
      </c>
      <c r="E188" s="168" t="s">
        <v>3661</v>
      </c>
      <c r="G188" s="102">
        <f t="shared" si="9"/>
        <v>0</v>
      </c>
      <c r="H188" s="188" t="str">
        <f t="shared" si="10"/>
        <v>有効な対策</v>
      </c>
      <c r="I188" s="106" t="s">
        <v>3874</v>
      </c>
      <c r="J188" s="118" t="s">
        <v>3874</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4103</v>
      </c>
      <c r="D189" s="167" t="s">
        <v>3528</v>
      </c>
      <c r="E189" s="168" t="s">
        <v>3661</v>
      </c>
      <c r="G189" s="102">
        <f t="shared" si="9"/>
        <v>0</v>
      </c>
      <c r="H189" s="188" t="str">
        <f t="shared" si="10"/>
        <v>　平均との比較をグラフにしました。「有効な対策」を実行した場合の効果が中央のグラフに表示されます。</v>
      </c>
      <c r="I189" s="106" t="s">
        <v>3875</v>
      </c>
      <c r="J189" s="118" t="s">
        <v>3875</v>
      </c>
      <c r="K189" s="75">
        <v>88</v>
      </c>
    </row>
    <row r="190" spans="1:11" ht="24" x14ac:dyDescent="0.15">
      <c r="A190" s="166" t="str">
        <f t="shared" si="14"/>
        <v>$lang['home_button_measuremessage']='　有効な対策の一覧です。「選択」にチェックをすると、効果がグラフで表示されます。';</v>
      </c>
      <c r="B190" s="167" t="s">
        <v>4104</v>
      </c>
      <c r="D190" s="167" t="s">
        <v>3528</v>
      </c>
      <c r="E190" s="168" t="s">
        <v>3876</v>
      </c>
      <c r="G190" s="102">
        <f t="shared" si="9"/>
        <v>0</v>
      </c>
      <c r="H190" s="188" t="str">
        <f t="shared" si="10"/>
        <v>　有効な対策の一覧です。「選択」にチェックをすると、効果がグラフで表示されます。</v>
      </c>
      <c r="I190" s="106" t="s">
        <v>3885</v>
      </c>
      <c r="J190" s="118" t="s">
        <v>3877</v>
      </c>
      <c r="K190" s="75">
        <v>89</v>
      </c>
    </row>
    <row r="191" spans="1:11" ht="24" x14ac:dyDescent="0.15">
      <c r="A191" s="166" t="str">
        <f t="shared" si="14"/>
        <v>$lang['home_button_pagemessage']='　分野を指定して詳しく回答しなおすことができます。「追加」で部屋や機器を追加できます。';</v>
      </c>
      <c r="B191" s="167" t="s">
        <v>4105</v>
      </c>
      <c r="D191" s="167" t="s">
        <v>3528</v>
      </c>
      <c r="E191" s="168" t="s">
        <v>3661</v>
      </c>
      <c r="G191" s="102">
        <f t="shared" si="9"/>
        <v>0</v>
      </c>
      <c r="H191" s="188" t="str">
        <f t="shared" si="10"/>
        <v>　分野を指定して詳しく回答しなおすことができます。「追加」で部屋や機器を追加できます。</v>
      </c>
      <c r="I191" s="106" t="s">
        <v>3886</v>
      </c>
      <c r="J191" s="118" t="s">
        <v>3884</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4168</v>
      </c>
      <c r="E195" s="168" t="s">
        <v>3661</v>
      </c>
      <c r="G195" s="102">
        <f t="shared" si="9"/>
        <v>0</v>
      </c>
      <c r="H195" s="188" t="str">
        <f t="shared" si="10"/>
        <v/>
      </c>
      <c r="I195" s="106"/>
      <c r="J195" s="118"/>
      <c r="K195" s="75">
        <v>41</v>
      </c>
    </row>
    <row r="196" spans="1:11" x14ac:dyDescent="0.15">
      <c r="A196" s="166" t="str">
        <f t="shared" si="15"/>
        <v>$lang['home_focus_title_after']='　一覧モード';</v>
      </c>
      <c r="B196" s="167" t="s">
        <v>4106</v>
      </c>
      <c r="D196" s="167" t="s">
        <v>3528</v>
      </c>
      <c r="E196" s="168" t="s">
        <v>3661</v>
      </c>
      <c r="G196" s="102">
        <f t="shared" si="9"/>
        <v>0</v>
      </c>
      <c r="H196" s="188" t="str">
        <f t="shared" si="10"/>
        <v>　一覧モード</v>
      </c>
      <c r="I196" s="106" t="s">
        <v>3555</v>
      </c>
      <c r="J196" s="118" t="s">
        <v>3555</v>
      </c>
      <c r="K196" s="75">
        <v>42</v>
      </c>
    </row>
    <row r="197" spans="1:11" x14ac:dyDescent="0.15">
      <c r="A197" s="166" t="str">
        <f t="shared" si="15"/>
        <v/>
      </c>
      <c r="E197" s="168" t="s">
        <v>3661</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3848</v>
      </c>
      <c r="D198" s="167" t="s">
        <v>3528</v>
      </c>
      <c r="E198" s="168" t="s">
        <v>3661</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3576</v>
      </c>
      <c r="J198" s="118" t="s">
        <v>3576</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3849</v>
      </c>
      <c r="D199" s="167" t="s">
        <v>3528</v>
      </c>
      <c r="E199" s="168" t="s">
        <v>3661</v>
      </c>
      <c r="G199" s="102">
        <f t="shared" si="16"/>
        <v>0</v>
      </c>
      <c r="H199" s="188" t="str">
        <f t="shared" si="17"/>
        <v>わかる範囲で、今のエネルギーの使い方を選んでください。おおよそでも構いませんし、わからない質問は飛ばしてください。</v>
      </c>
      <c r="I199" s="106" t="s">
        <v>3577</v>
      </c>
      <c r="J199" s="118" t="s">
        <v>3577</v>
      </c>
      <c r="K199" s="75">
        <v>70</v>
      </c>
    </row>
    <row r="200" spans="1:11" x14ac:dyDescent="0.15">
      <c r="A200" s="166" t="str">
        <f t="shared" si="15"/>
        <v>$lang['intro3']='入力に応じた分析結果が随時表示されます。';</v>
      </c>
      <c r="B200" s="167" t="s">
        <v>3850</v>
      </c>
      <c r="D200" s="167" t="s">
        <v>3528</v>
      </c>
      <c r="E200" s="168" t="s">
        <v>3661</v>
      </c>
      <c r="G200" s="102">
        <f t="shared" si="16"/>
        <v>0</v>
      </c>
      <c r="H200" s="188" t="str">
        <f t="shared" si="17"/>
        <v>入力に応じた分析結果が随時表示されます。</v>
      </c>
      <c r="I200" s="106" t="s">
        <v>3578</v>
      </c>
      <c r="J200" s="118" t="s">
        <v>3578</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3851</v>
      </c>
      <c r="D201" s="167" t="s">
        <v>3528</v>
      </c>
      <c r="E201" s="168" t="s">
        <v>3661</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3579</v>
      </c>
      <c r="J201" s="118" t="s">
        <v>3579</v>
      </c>
      <c r="K201" s="75">
        <v>72</v>
      </c>
    </row>
    <row r="202" spans="1:11" x14ac:dyDescent="0.15">
      <c r="A202" s="166" t="str">
        <f t="shared" si="15"/>
        <v>$lang['intro5']='月別の光熱費をグラフにしています。';</v>
      </c>
      <c r="B202" s="167" t="s">
        <v>3852</v>
      </c>
      <c r="D202" s="167" t="s">
        <v>3528</v>
      </c>
      <c r="E202" s="168" t="s">
        <v>3661</v>
      </c>
      <c r="G202" s="102">
        <f t="shared" si="16"/>
        <v>0</v>
      </c>
      <c r="H202" s="188" t="str">
        <f t="shared" si="17"/>
        <v>月別の光熱費をグラフにしています。</v>
      </c>
      <c r="I202" s="106" t="s">
        <v>3580</v>
      </c>
      <c r="J202" s="118" t="s">
        <v>3580</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3853</v>
      </c>
      <c r="D203" s="167" t="s">
        <v>3528</v>
      </c>
      <c r="E203" s="168" t="s">
        <v>3661</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3581</v>
      </c>
      <c r="J203" s="118" t="s">
        <v>3581</v>
      </c>
      <c r="K203" s="75">
        <v>74</v>
      </c>
    </row>
    <row r="204" spans="1:11" x14ac:dyDescent="0.15">
      <c r="A204" s="166" t="str">
        <f t="shared" si="15"/>
        <v>$lang['intro7']='ブラウザに入力情報を保存しておくことができます。';</v>
      </c>
      <c r="B204" s="167" t="s">
        <v>3854</v>
      </c>
      <c r="D204" s="167" t="s">
        <v>3528</v>
      </c>
      <c r="E204" s="168" t="s">
        <v>3661</v>
      </c>
      <c r="G204" s="102">
        <f t="shared" si="16"/>
        <v>0</v>
      </c>
      <c r="H204" s="188" t="str">
        <f t="shared" si="17"/>
        <v>ブラウザに入力情報を保存しておくことができます。</v>
      </c>
      <c r="I204" s="106" t="s">
        <v>3582</v>
      </c>
      <c r="J204" s="118" t="s">
        <v>3582</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3855</v>
      </c>
      <c r="D205" s="167" t="s">
        <v>3528</v>
      </c>
      <c r="E205" s="168" t="s">
        <v>3661</v>
      </c>
      <c r="G205" s="102">
        <f t="shared" si="16"/>
        <v>0</v>
      </c>
      <c r="H205" s="188" t="str">
        <f t="shared" si="17"/>
        <v>この画面は20項目程度の限られた質問だけですが、詳しく診断することもできます。ではさっそく[Done]を押して診断をはじめてください。</v>
      </c>
      <c r="I205" s="106" t="s">
        <v>3583</v>
      </c>
      <c r="J205" s="118" t="s">
        <v>3583</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4167</v>
      </c>
      <c r="E207" s="168" t="s">
        <v>3661</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3805</v>
      </c>
      <c r="D208" s="167" t="s">
        <v>3528</v>
      </c>
      <c r="E208" s="168" t="s">
        <v>3661</v>
      </c>
      <c r="G208" s="102">
        <f t="shared" si="16"/>
        <v>0</v>
      </c>
      <c r="H208" s="188" t="str">
        <f t="shared" si="17"/>
        <v>快適生活のための簡単エコチェック</v>
      </c>
      <c r="I208" s="106" t="s">
        <v>3534</v>
      </c>
      <c r="J208" s="118" t="s">
        <v>3534</v>
      </c>
      <c r="K208" s="75">
        <v>10</v>
      </c>
    </row>
    <row r="209" spans="1:11" x14ac:dyDescent="0.15">
      <c r="A209" s="166" t="str">
        <f t="shared" si="18"/>
        <v>$lang['home_easy_step1']='質問';</v>
      </c>
      <c r="B209" s="167" t="s">
        <v>3806</v>
      </c>
      <c r="D209" s="167" t="s">
        <v>3528</v>
      </c>
      <c r="E209" s="168" t="s">
        <v>3661</v>
      </c>
      <c r="G209" s="102">
        <f t="shared" si="16"/>
        <v>0</v>
      </c>
      <c r="H209" s="188" t="str">
        <f t="shared" si="17"/>
        <v>質問</v>
      </c>
      <c r="I209" s="106" t="s">
        <v>3535</v>
      </c>
      <c r="J209" s="118" t="s">
        <v>3535</v>
      </c>
      <c r="K209" s="75">
        <v>11</v>
      </c>
    </row>
    <row r="210" spans="1:11" x14ac:dyDescent="0.15">
      <c r="A210" s="166" t="str">
        <f t="shared" si="18"/>
        <v>$lang['home_easy_step2']='比較';</v>
      </c>
      <c r="B210" s="167" t="s">
        <v>3807</v>
      </c>
      <c r="D210" s="167" t="s">
        <v>3528</v>
      </c>
      <c r="E210" s="168" t="s">
        <v>3661</v>
      </c>
      <c r="G210" s="102">
        <f t="shared" si="16"/>
        <v>0</v>
      </c>
      <c r="H210" s="188" t="str">
        <f t="shared" si="17"/>
        <v>比較</v>
      </c>
      <c r="I210" s="106" t="s">
        <v>3536</v>
      </c>
      <c r="J210" s="118" t="s">
        <v>3536</v>
      </c>
      <c r="K210" s="75">
        <v>12</v>
      </c>
    </row>
    <row r="211" spans="1:11" x14ac:dyDescent="0.15">
      <c r="A211" s="166" t="str">
        <f t="shared" si="18"/>
        <v>$lang['home_easy_step3']='特徴';</v>
      </c>
      <c r="B211" s="167" t="s">
        <v>3808</v>
      </c>
      <c r="D211" s="167" t="s">
        <v>3528</v>
      </c>
      <c r="E211" s="168" t="s">
        <v>3661</v>
      </c>
      <c r="G211" s="102">
        <f t="shared" si="16"/>
        <v>0</v>
      </c>
      <c r="H211" s="188" t="str">
        <f t="shared" si="17"/>
        <v>特徴</v>
      </c>
      <c r="I211" s="106" t="s">
        <v>3537</v>
      </c>
      <c r="J211" s="118" t="s">
        <v>3537</v>
      </c>
      <c r="K211" s="75">
        <v>13</v>
      </c>
    </row>
    <row r="212" spans="1:11" x14ac:dyDescent="0.15">
      <c r="A212" s="166" t="str">
        <f t="shared" si="18"/>
        <v>$lang['home_easy_step4']='対策';</v>
      </c>
      <c r="B212" s="167" t="s">
        <v>3809</v>
      </c>
      <c r="D212" s="167" t="s">
        <v>3528</v>
      </c>
      <c r="E212" s="168" t="s">
        <v>3661</v>
      </c>
      <c r="G212" s="102">
        <f t="shared" si="16"/>
        <v>0</v>
      </c>
      <c r="H212" s="188" t="str">
        <f t="shared" si="17"/>
        <v>対策</v>
      </c>
      <c r="I212" s="106" t="s">
        <v>3538</v>
      </c>
      <c r="J212" s="118" t="s">
        <v>3538</v>
      </c>
      <c r="K212" s="75">
        <v>14</v>
      </c>
    </row>
    <row r="213" spans="1:11" x14ac:dyDescent="0.15">
      <c r="A213" s="166" t="str">
        <f t="shared" si="18"/>
        <v>$lang['home_easy_toptitle']='家の光熱費を安くしてみませんか';</v>
      </c>
      <c r="B213" s="167" t="s">
        <v>3810</v>
      </c>
      <c r="D213" s="167" t="s">
        <v>3528</v>
      </c>
      <c r="E213" s="168" t="s">
        <v>3661</v>
      </c>
      <c r="G213" s="102">
        <f t="shared" si="16"/>
        <v>0</v>
      </c>
      <c r="H213" s="188" t="str">
        <f t="shared" si="17"/>
        <v>家の光熱費を安くしてみませんか</v>
      </c>
      <c r="I213" s="106" t="s">
        <v>3539</v>
      </c>
      <c r="J213" s="118" t="s">
        <v>3539</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3811</v>
      </c>
      <c r="D214" s="167" t="s">
        <v>3528</v>
      </c>
      <c r="E214" s="168" t="s">
        <v>3661</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4270</v>
      </c>
      <c r="J214" s="118" t="s">
        <v>3540</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3812</v>
      </c>
      <c r="D215" s="167" t="s">
        <v>3528</v>
      </c>
      <c r="E215" s="168" t="s">
        <v>3661</v>
      </c>
      <c r="G215" s="102">
        <f t="shared" si="16"/>
        <v>0</v>
      </c>
      <c r="H215" s="188" t="str">
        <f t="shared" si="17"/>
        <v>　かんたんな質問で、あなたの生活にあった対策を示します。3分間でできるエコチェックしてみてください。</v>
      </c>
      <c r="I215" s="106" t="s">
        <v>4063</v>
      </c>
      <c r="J215" s="118" t="s">
        <v>4064</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3813</v>
      </c>
      <c r="D216" s="167" t="s">
        <v>3528</v>
      </c>
      <c r="E216" s="168" t="s">
        <v>3661</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4441</v>
      </c>
      <c r="J216" s="118" t="s">
        <v>4442</v>
      </c>
      <c r="K216" s="75">
        <v>18</v>
      </c>
    </row>
    <row r="217" spans="1:11" x14ac:dyDescent="0.15">
      <c r="A217" s="166" t="str">
        <f t="shared" si="18"/>
        <v>$lang['home_easy_top_button_start']='診断をはじめる';</v>
      </c>
      <c r="B217" s="167" t="s">
        <v>3814</v>
      </c>
      <c r="D217" s="167" t="s">
        <v>3528</v>
      </c>
      <c r="E217" s="168" t="s">
        <v>3661</v>
      </c>
      <c r="G217" s="102">
        <f t="shared" si="16"/>
        <v>0</v>
      </c>
      <c r="H217" s="188" t="str">
        <f t="shared" si="17"/>
        <v>診断をはじめる</v>
      </c>
      <c r="I217" s="106" t="s">
        <v>3541</v>
      </c>
      <c r="J217" s="118" t="s">
        <v>3541</v>
      </c>
      <c r="K217" s="75">
        <v>19</v>
      </c>
    </row>
    <row r="218" spans="1:11" x14ac:dyDescent="0.15">
      <c r="A218" s="166" t="str">
        <f t="shared" si="18"/>
        <v>$lang['home_easy_top_button_about']='　解説　';</v>
      </c>
      <c r="B218" s="167" t="s">
        <v>3815</v>
      </c>
      <c r="D218" s="167" t="s">
        <v>3528</v>
      </c>
      <c r="E218" s="168" t="s">
        <v>3661</v>
      </c>
      <c r="G218" s="102">
        <f t="shared" si="16"/>
        <v>0</v>
      </c>
      <c r="H218" s="188" t="str">
        <f t="shared" si="17"/>
        <v>　解説　</v>
      </c>
      <c r="I218" s="106" t="s">
        <v>3542</v>
      </c>
      <c r="J218" s="118" t="s">
        <v>3542</v>
      </c>
      <c r="K218" s="75">
        <v>20</v>
      </c>
    </row>
    <row r="219" spans="1:11" x14ac:dyDescent="0.15">
      <c r="A219" s="166" t="str">
        <f t="shared" si="18"/>
        <v/>
      </c>
      <c r="B219" s="167" t="s">
        <v>3532</v>
      </c>
      <c r="E219" s="168" t="s">
        <v>3661</v>
      </c>
      <c r="G219" s="102">
        <f t="shared" si="16"/>
        <v>0</v>
      </c>
      <c r="H219" s="188" t="str">
        <f t="shared" si="17"/>
        <v/>
      </c>
      <c r="I219" s="106"/>
      <c r="J219" s="118"/>
      <c r="K219" s="75">
        <v>21</v>
      </c>
    </row>
    <row r="220" spans="1:11" x14ac:dyDescent="0.15">
      <c r="A220" s="166" t="str">
        <f t="shared" si="18"/>
        <v>$lang['home_easy_p5title']='この質問にお答えください';</v>
      </c>
      <c r="B220" s="167" t="s">
        <v>3816</v>
      </c>
      <c r="D220" s="167" t="s">
        <v>3528</v>
      </c>
      <c r="E220" s="168" t="s">
        <v>3661</v>
      </c>
      <c r="G220" s="102">
        <f t="shared" si="16"/>
        <v>0</v>
      </c>
      <c r="H220" s="188" t="str">
        <f t="shared" si="17"/>
        <v>この質問にお答えください</v>
      </c>
      <c r="I220" s="106" t="s">
        <v>3893</v>
      </c>
      <c r="J220" s="118" t="s">
        <v>3893</v>
      </c>
      <c r="K220" s="75">
        <v>22</v>
      </c>
    </row>
    <row r="221" spans="1:11" ht="24" x14ac:dyDescent="0.15">
      <c r="A221" s="166" t="str">
        <f t="shared" si="18"/>
        <v>$lang['home_easy_p5_1']='　おおよそあてはまる選択肢を選んでください。わからない場合には、回答しなくても構いません。';</v>
      </c>
      <c r="B221" s="167" t="s">
        <v>3817</v>
      </c>
      <c r="D221" s="167" t="s">
        <v>3528</v>
      </c>
      <c r="E221" s="168" t="s">
        <v>3661</v>
      </c>
      <c r="G221" s="102">
        <f t="shared" si="16"/>
        <v>0</v>
      </c>
      <c r="H221" s="188" t="str">
        <f t="shared" si="17"/>
        <v>　おおよそあてはまる選択肢を選んでください。わからない場合には、回答しなくても構いません。</v>
      </c>
      <c r="I221" s="106" t="s">
        <v>3543</v>
      </c>
      <c r="J221" s="118" t="s">
        <v>3543</v>
      </c>
      <c r="K221" s="75">
        <v>23</v>
      </c>
    </row>
    <row r="222" spans="1:11" x14ac:dyDescent="0.15">
      <c r="A222" s="166" t="str">
        <f t="shared" si="18"/>
        <v>$lang['home_easy_p5_button_next']='結果をみる';</v>
      </c>
      <c r="B222" s="167" t="s">
        <v>3818</v>
      </c>
      <c r="D222" s="167" t="s">
        <v>3528</v>
      </c>
      <c r="E222" s="168" t="s">
        <v>3661</v>
      </c>
      <c r="G222" s="102">
        <f t="shared" si="16"/>
        <v>0</v>
      </c>
      <c r="H222" s="188" t="str">
        <f t="shared" si="17"/>
        <v>結果をみる</v>
      </c>
      <c r="I222" s="106" t="s">
        <v>3544</v>
      </c>
      <c r="J222" s="118" t="s">
        <v>3544</v>
      </c>
      <c r="K222" s="75">
        <v>24</v>
      </c>
    </row>
    <row r="223" spans="1:11" x14ac:dyDescent="0.15">
      <c r="A223" s="166" t="str">
        <f t="shared" si="18"/>
        <v/>
      </c>
      <c r="B223" s="167" t="s">
        <v>3532</v>
      </c>
      <c r="E223" s="168" t="s">
        <v>3661</v>
      </c>
      <c r="G223" s="102">
        <f t="shared" si="16"/>
        <v>0</v>
      </c>
      <c r="H223" s="188" t="str">
        <f t="shared" si="17"/>
        <v/>
      </c>
      <c r="I223" s="106"/>
      <c r="J223" s="118"/>
      <c r="K223" s="75">
        <v>25</v>
      </c>
    </row>
    <row r="224" spans="1:11" x14ac:dyDescent="0.15">
      <c r="A224" s="166" t="str">
        <f t="shared" si="18"/>
        <v>$lang['home_easy_p2title']='平均世帯とくらべて';</v>
      </c>
      <c r="B224" s="167" t="s">
        <v>3819</v>
      </c>
      <c r="D224" s="167" t="s">
        <v>3528</v>
      </c>
      <c r="E224" s="168" t="s">
        <v>3661</v>
      </c>
      <c r="G224" s="102">
        <f t="shared" si="16"/>
        <v>0</v>
      </c>
      <c r="H224" s="188" t="str">
        <f t="shared" si="17"/>
        <v>平均世帯とくらべて</v>
      </c>
      <c r="I224" s="106" t="s">
        <v>3545</v>
      </c>
      <c r="J224" s="118" t="s">
        <v>3545</v>
      </c>
      <c r="K224" s="75">
        <v>26</v>
      </c>
    </row>
    <row r="225" spans="1:11" x14ac:dyDescent="0.15">
      <c r="A225" s="166" t="str">
        <f t="shared" si="18"/>
        <v>$lang['home_easy_p2_button_next']='大きな原因を明らかにします';</v>
      </c>
      <c r="B225" s="167" t="s">
        <v>3820</v>
      </c>
      <c r="D225" s="167" t="s">
        <v>3528</v>
      </c>
      <c r="E225" s="168" t="s">
        <v>3661</v>
      </c>
      <c r="G225" s="102">
        <f t="shared" si="16"/>
        <v>0</v>
      </c>
      <c r="H225" s="188" t="str">
        <f t="shared" si="17"/>
        <v>大きな原因を明らかにします</v>
      </c>
      <c r="I225" s="106" t="s">
        <v>3546</v>
      </c>
      <c r="J225" s="118" t="s">
        <v>3546</v>
      </c>
      <c r="K225" s="75">
        <v>27</v>
      </c>
    </row>
    <row r="226" spans="1:11" x14ac:dyDescent="0.15">
      <c r="A226" s="166" t="str">
        <f t="shared" si="18"/>
        <v/>
      </c>
      <c r="B226" s="167" t="s">
        <v>3532</v>
      </c>
      <c r="E226" s="168" t="s">
        <v>3661</v>
      </c>
      <c r="G226" s="102">
        <f t="shared" si="16"/>
        <v>0</v>
      </c>
      <c r="H226" s="188" t="str">
        <f t="shared" si="17"/>
        <v/>
      </c>
      <c r="I226" s="106"/>
      <c r="J226" s="118"/>
      <c r="K226" s="75">
        <v>28</v>
      </c>
    </row>
    <row r="227" spans="1:11" x14ac:dyDescent="0.15">
      <c r="A227" s="166" t="str">
        <f t="shared" si="18"/>
        <v>$lang['home_easy_p3title']='あなたの生活の特徴';</v>
      </c>
      <c r="B227" s="167" t="s">
        <v>3821</v>
      </c>
      <c r="D227" s="167" t="s">
        <v>3528</v>
      </c>
      <c r="E227" s="168" t="s">
        <v>3661</v>
      </c>
      <c r="G227" s="102">
        <f t="shared" si="16"/>
        <v>0</v>
      </c>
      <c r="H227" s="188" t="str">
        <f t="shared" si="17"/>
        <v>あなたの生活の特徴</v>
      </c>
      <c r="I227" s="106" t="s">
        <v>3547</v>
      </c>
      <c r="J227" s="118" t="s">
        <v>3547</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3822</v>
      </c>
      <c r="D228" s="167" t="s">
        <v>3528</v>
      </c>
      <c r="E228" s="168" t="s">
        <v>3661</v>
      </c>
      <c r="G228" s="102">
        <f t="shared" si="16"/>
        <v>0</v>
      </c>
      <c r="H228" s="188" t="str">
        <f t="shared" si="17"/>
        <v>　CO2がどこから出ているのか分析した結果です。左があなた、右は条件があなたに似た家庭の標準値を示しています。</v>
      </c>
      <c r="I228" s="106" t="s">
        <v>3548</v>
      </c>
      <c r="J228" s="118" t="s">
        <v>3548</v>
      </c>
      <c r="K228" s="75">
        <v>30</v>
      </c>
    </row>
    <row r="229" spans="1:11" x14ac:dyDescent="0.15">
      <c r="A229" s="166" t="str">
        <f t="shared" si="18"/>
        <v>$lang['home_easy_p3_button_next']='おすすめの対策はこちら';</v>
      </c>
      <c r="B229" s="167" t="s">
        <v>3823</v>
      </c>
      <c r="D229" s="167" t="s">
        <v>3528</v>
      </c>
      <c r="E229" s="168" t="s">
        <v>3661</v>
      </c>
      <c r="G229" s="102">
        <f t="shared" si="16"/>
        <v>0</v>
      </c>
      <c r="H229" s="188" t="str">
        <f t="shared" si="17"/>
        <v>おすすめの対策はこちら</v>
      </c>
      <c r="I229" s="106" t="s">
        <v>3549</v>
      </c>
      <c r="J229" s="118" t="s">
        <v>3549</v>
      </c>
      <c r="K229" s="75">
        <v>31</v>
      </c>
    </row>
    <row r="230" spans="1:11" x14ac:dyDescent="0.15">
      <c r="A230" s="166" t="str">
        <f t="shared" si="18"/>
        <v>$lang['home_easy_p4title_pre']='　';</v>
      </c>
      <c r="B230" s="167" t="s">
        <v>3894</v>
      </c>
      <c r="D230" s="167" t="s">
        <v>3897</v>
      </c>
      <c r="E230" s="168" t="s">
        <v>3661</v>
      </c>
      <c r="G230" s="102">
        <f t="shared" si="16"/>
        <v>0</v>
      </c>
      <c r="H230" s="188" t="str">
        <f t="shared" si="17"/>
        <v>　</v>
      </c>
      <c r="I230" s="106" t="s">
        <v>3898</v>
      </c>
      <c r="J230" s="118"/>
      <c r="K230" s="75">
        <v>32</v>
      </c>
    </row>
    <row r="231" spans="1:11" x14ac:dyDescent="0.15">
      <c r="A231" s="166" t="str">
        <f t="shared" si="18"/>
        <v>$lang['home_easy_p4title_after']='つのおすすめ対策';</v>
      </c>
      <c r="B231" s="167" t="s">
        <v>3895</v>
      </c>
      <c r="D231" s="167" t="s">
        <v>3528</v>
      </c>
      <c r="E231" s="168" t="s">
        <v>3661</v>
      </c>
      <c r="G231" s="102">
        <f t="shared" si="16"/>
        <v>0</v>
      </c>
      <c r="H231" s="188" t="str">
        <f t="shared" si="17"/>
        <v>つのおすすめ対策</v>
      </c>
      <c r="I231" s="106" t="s">
        <v>3896</v>
      </c>
      <c r="J231" s="118" t="s">
        <v>3896</v>
      </c>
      <c r="K231" s="75">
        <v>33</v>
      </c>
    </row>
    <row r="232" spans="1:11" x14ac:dyDescent="0.15">
      <c r="A232" s="166" t="str">
        <f t="shared" si="18"/>
        <v>$lang['home_easy_p4_button_next']='一番おすすめの対策';</v>
      </c>
      <c r="B232" s="167" t="s">
        <v>3824</v>
      </c>
      <c r="D232" s="167" t="s">
        <v>3528</v>
      </c>
      <c r="E232" s="168" t="s">
        <v>3661</v>
      </c>
      <c r="G232" s="102">
        <f t="shared" si="16"/>
        <v>0</v>
      </c>
      <c r="H232" s="188" t="str">
        <f t="shared" si="17"/>
        <v>一番おすすめの対策</v>
      </c>
      <c r="I232" s="106" t="s">
        <v>3550</v>
      </c>
      <c r="J232" s="118" t="s">
        <v>3550</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4171</v>
      </c>
      <c r="D233" s="167" t="s">
        <v>3528</v>
      </c>
      <c r="E233" s="168" t="s">
        <v>3661</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3551</v>
      </c>
      <c r="J233" s="118" t="s">
        <v>3551</v>
      </c>
      <c r="K233" s="75">
        <v>35</v>
      </c>
    </row>
    <row r="234" spans="1:11" ht="24" x14ac:dyDescent="0.15">
      <c r="A234" s="166" t="str">
        <f t="shared" si="18"/>
        <v>$lang['home_easy_p4_2']='　これは概算です。詳しい診断で、よりあなたにあった提案をすることもできます。';</v>
      </c>
      <c r="B234" s="167" t="s">
        <v>3825</v>
      </c>
      <c r="D234" s="167" t="s">
        <v>3528</v>
      </c>
      <c r="E234" s="168" t="s">
        <v>3661</v>
      </c>
      <c r="G234" s="102">
        <f t="shared" si="16"/>
        <v>0</v>
      </c>
      <c r="H234" s="188" t="str">
        <f t="shared" si="17"/>
        <v>　これは概算です。詳しい診断で、よりあなたにあった提案をすることもできます。</v>
      </c>
      <c r="I234" s="106" t="s">
        <v>3552</v>
      </c>
      <c r="J234" s="118" t="s">
        <v>3552</v>
      </c>
      <c r="K234" s="75">
        <v>36</v>
      </c>
    </row>
    <row r="235" spans="1:11" x14ac:dyDescent="0.15">
      <c r="A235" s="166" t="str">
        <f t="shared" si="18"/>
        <v>$lang['home_easy_p4_button_next2']='さらに詳しい診断はこちらからできます';</v>
      </c>
      <c r="B235" s="167" t="s">
        <v>3826</v>
      </c>
      <c r="D235" s="167" t="s">
        <v>3528</v>
      </c>
      <c r="E235" s="168" t="s">
        <v>3661</v>
      </c>
      <c r="G235" s="102">
        <f t="shared" si="16"/>
        <v>0</v>
      </c>
      <c r="H235" s="188" t="str">
        <f t="shared" si="17"/>
        <v>さらに詳しい診断はこちらからできます</v>
      </c>
      <c r="I235" s="106" t="s">
        <v>3553</v>
      </c>
      <c r="J235" s="118" t="s">
        <v>3553</v>
      </c>
      <c r="K235" s="75">
        <v>37</v>
      </c>
    </row>
    <row r="236" spans="1:11" x14ac:dyDescent="0.15">
      <c r="A236" s="166" t="str">
        <f t="shared" si="18"/>
        <v>$lang['home_easy_p4_button_next3']='家電製品の買い換えを考えているかた';</v>
      </c>
      <c r="B236" s="167" t="s">
        <v>3827</v>
      </c>
      <c r="D236" s="167" t="s">
        <v>3528</v>
      </c>
      <c r="E236" s="168" t="s">
        <v>3661</v>
      </c>
      <c r="G236" s="102">
        <f t="shared" si="16"/>
        <v>0</v>
      </c>
      <c r="H236" s="188" t="str">
        <f t="shared" si="17"/>
        <v>家電製品の買い換えを考えているかた</v>
      </c>
      <c r="I236" s="106" t="s">
        <v>3554</v>
      </c>
      <c r="J236" s="118" t="s">
        <v>3554</v>
      </c>
      <c r="K236" s="75">
        <v>38</v>
      </c>
    </row>
    <row r="237" spans="1:11" ht="24" x14ac:dyDescent="0.15">
      <c r="A237" s="171" t="str">
        <f>CLEAN(B237&amp;"'function("&amp;H237&amp;") {return "&amp;H238&amp;"};';")</f>
        <v>$lang['home_easy_measure_show']= 'function(num) {return num + "番目におすすめを表示"};';</v>
      </c>
      <c r="B237" s="167" t="s">
        <v>4294</v>
      </c>
      <c r="D237" s="167" t="s">
        <v>3528</v>
      </c>
      <c r="E237" s="168" t="s">
        <v>4174</v>
      </c>
      <c r="G237" s="102">
        <f t="shared" si="16"/>
        <v>0</v>
      </c>
      <c r="H237" s="188" t="str">
        <f t="shared" si="17"/>
        <v>num</v>
      </c>
      <c r="I237" s="106" t="s">
        <v>4173</v>
      </c>
      <c r="J237" s="118"/>
      <c r="K237" s="75">
        <v>111</v>
      </c>
    </row>
    <row r="238" spans="1:11" x14ac:dyDescent="0.15">
      <c r="A238" s="171" t="str">
        <f t="shared" ref="A238:A260" si="19">CLEAN(IF(LENB(B238)&gt;1,B238&amp;IF(LENB(H238)&lt;=1,"","'"&amp;H238&amp;"';"),""))</f>
        <v/>
      </c>
      <c r="E238" s="168" t="s">
        <v>4175</v>
      </c>
      <c r="G238" s="102">
        <f t="shared" si="16"/>
        <v>0</v>
      </c>
      <c r="H238" s="188" t="str">
        <f t="shared" si="17"/>
        <v>num + "番目におすすめを表示"</v>
      </c>
      <c r="I238" s="106" t="s">
        <v>4183</v>
      </c>
      <c r="J238" s="118"/>
      <c r="K238" s="75">
        <v>112</v>
      </c>
    </row>
    <row r="239" spans="1:11" x14ac:dyDescent="0.15">
      <c r="A239" s="166" t="str">
        <f t="shared" si="19"/>
        <v/>
      </c>
      <c r="B239" s="167" t="s">
        <v>3532</v>
      </c>
      <c r="E239" s="168" t="s">
        <v>3661</v>
      </c>
      <c r="G239" s="102">
        <f t="shared" si="16"/>
        <v>0</v>
      </c>
      <c r="H239" s="188" t="str">
        <f t="shared" si="17"/>
        <v/>
      </c>
      <c r="I239" s="106"/>
      <c r="J239" s="118"/>
      <c r="K239" s="75">
        <v>39</v>
      </c>
    </row>
    <row r="240" spans="1:11" x14ac:dyDescent="0.15">
      <c r="A240" s="166" t="str">
        <f t="shared" si="19"/>
        <v>//--5 maintenance page-----------------</v>
      </c>
      <c r="B240" s="167" t="s">
        <v>4281</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4282</v>
      </c>
      <c r="D241" s="167" t="s">
        <v>3528</v>
      </c>
      <c r="G241" s="102">
        <f t="shared" si="16"/>
        <v>0</v>
      </c>
      <c r="H241" s="188" t="str">
        <f t="shared" si="17"/>
        <v>　あなたの選択した対策は以下のとおりです。取り組めていますか？</v>
      </c>
      <c r="I241" s="106" t="s">
        <v>4286</v>
      </c>
      <c r="J241" s="118" t="s">
        <v>4285</v>
      </c>
    </row>
    <row r="242" spans="1:11" x14ac:dyDescent="0.15">
      <c r="A242" s="166" t="str">
        <f t="shared" si="19"/>
        <v>$lang['home_maintenance_list']='選択した対策';</v>
      </c>
      <c r="B242" s="167" t="s">
        <v>4283</v>
      </c>
      <c r="D242" s="167" t="s">
        <v>3528</v>
      </c>
      <c r="G242" s="102">
        <f t="shared" si="16"/>
        <v>0</v>
      </c>
      <c r="H242" s="188" t="str">
        <f t="shared" si="17"/>
        <v>選択した対策</v>
      </c>
      <c r="I242" s="106" t="s">
        <v>4284</v>
      </c>
      <c r="J242" s="118" t="s">
        <v>4284</v>
      </c>
    </row>
    <row r="243" spans="1:11" x14ac:dyDescent="0.15">
      <c r="A243" s="166" t="str">
        <f t="shared" si="19"/>
        <v>$lang['home_maintenance_selected']='この対策を選択しました';</v>
      </c>
      <c r="B243" s="167" t="s">
        <v>4293</v>
      </c>
      <c r="D243" s="167" t="s">
        <v>3528</v>
      </c>
      <c r="G243" s="102">
        <f t="shared" si="16"/>
        <v>0</v>
      </c>
      <c r="H243" s="188" t="str">
        <f t="shared" si="17"/>
        <v>この対策を選択しました</v>
      </c>
      <c r="I243" s="106" t="s">
        <v>4292</v>
      </c>
      <c r="J243" s="118" t="s">
        <v>4291</v>
      </c>
    </row>
    <row r="244" spans="1:11" x14ac:dyDescent="0.15">
      <c r="A244" s="166" t="str">
        <f t="shared" si="19"/>
        <v/>
      </c>
      <c r="B244" s="167" t="s">
        <v>3532</v>
      </c>
      <c r="E244" s="168" t="s">
        <v>3661</v>
      </c>
      <c r="G244" s="102">
        <f t="shared" si="16"/>
        <v>0</v>
      </c>
      <c r="H244" s="188" t="str">
        <f t="shared" si="17"/>
        <v/>
      </c>
      <c r="I244" s="106"/>
      <c r="J244" s="118"/>
      <c r="K244" s="75">
        <v>40</v>
      </c>
    </row>
    <row r="245" spans="1:11" x14ac:dyDescent="0.15">
      <c r="A245" s="166" t="str">
        <f t="shared" si="19"/>
        <v>//-- 6 action page-----------------</v>
      </c>
      <c r="B245" s="167" t="s">
        <v>4169</v>
      </c>
      <c r="G245" s="102">
        <f t="shared" si="16"/>
        <v>0</v>
      </c>
      <c r="H245" s="188" t="str">
        <f t="shared" si="17"/>
        <v/>
      </c>
      <c r="I245" s="106"/>
      <c r="J245" s="118"/>
    </row>
    <row r="246" spans="1:11" x14ac:dyDescent="0.15">
      <c r="A246" s="166" t="str">
        <f t="shared" si="19"/>
        <v>$lang['home_action_title']='低炭素生活のための簡単エコチェック';</v>
      </c>
      <c r="B246" s="167" t="s">
        <v>4066</v>
      </c>
      <c r="D246" s="167" t="s">
        <v>3528</v>
      </c>
      <c r="G246" s="102">
        <f t="shared" si="16"/>
        <v>0</v>
      </c>
      <c r="H246" s="188" t="str">
        <f t="shared" si="17"/>
        <v>低炭素生活のための簡単エコチェック</v>
      </c>
      <c r="I246" s="106" t="s">
        <v>4073</v>
      </c>
      <c r="J246" s="118" t="s">
        <v>4073</v>
      </c>
    </row>
    <row r="247" spans="1:11" x14ac:dyDescent="0.15">
      <c r="A247" s="166" t="str">
        <f t="shared" si="19"/>
        <v>$lang['home_action_step1']='質問';</v>
      </c>
      <c r="B247" s="167" t="s">
        <v>4067</v>
      </c>
      <c r="D247" s="167" t="s">
        <v>3528</v>
      </c>
      <c r="G247" s="102">
        <f t="shared" si="16"/>
        <v>0</v>
      </c>
      <c r="H247" s="188" t="str">
        <f t="shared" si="17"/>
        <v>質問</v>
      </c>
      <c r="I247" s="106" t="s">
        <v>3535</v>
      </c>
      <c r="J247" s="118" t="s">
        <v>3535</v>
      </c>
    </row>
    <row r="248" spans="1:11" x14ac:dyDescent="0.15">
      <c r="A248" s="166" t="str">
        <f t="shared" si="19"/>
        <v>$lang['home_action_step2']='評価';</v>
      </c>
      <c r="B248" s="167" t="s">
        <v>4068</v>
      </c>
      <c r="D248" s="167" t="s">
        <v>3528</v>
      </c>
      <c r="G248" s="102">
        <f t="shared" si="16"/>
        <v>0</v>
      </c>
      <c r="H248" s="188" t="str">
        <f t="shared" si="17"/>
        <v>評価</v>
      </c>
      <c r="I248" s="106" t="s">
        <v>4074</v>
      </c>
      <c r="J248" s="118" t="s">
        <v>4074</v>
      </c>
    </row>
    <row r="249" spans="1:11" x14ac:dyDescent="0.15">
      <c r="A249" s="166" t="str">
        <f t="shared" si="19"/>
        <v>$lang['home_action_step3']='対策';</v>
      </c>
      <c r="B249" s="167" t="s">
        <v>4069</v>
      </c>
      <c r="D249" s="167" t="s">
        <v>3528</v>
      </c>
      <c r="G249" s="102">
        <f t="shared" si="16"/>
        <v>0</v>
      </c>
      <c r="H249" s="188" t="str">
        <f t="shared" si="17"/>
        <v>対策</v>
      </c>
      <c r="I249" s="106" t="s">
        <v>3538</v>
      </c>
      <c r="J249" s="118" t="s">
        <v>3538</v>
      </c>
    </row>
    <row r="250" spans="1:11" x14ac:dyDescent="0.15">
      <c r="A250" s="166" t="str">
        <f t="shared" si="19"/>
        <v>$lang['home_action_toptitle']='めざせ低炭素家庭';</v>
      </c>
      <c r="B250" s="167" t="s">
        <v>4070</v>
      </c>
      <c r="D250" s="167" t="s">
        <v>3528</v>
      </c>
      <c r="G250" s="102">
        <f t="shared" si="16"/>
        <v>0</v>
      </c>
      <c r="H250" s="188" t="str">
        <f t="shared" si="17"/>
        <v>めざせ低炭素家庭</v>
      </c>
      <c r="I250" s="106" t="s">
        <v>4075</v>
      </c>
      <c r="J250" s="118" t="s">
        <v>4075</v>
      </c>
    </row>
    <row r="251" spans="1:11" x14ac:dyDescent="0.15">
      <c r="A251" s="166" t="str">
        <f t="shared" si="19"/>
        <v>$lang['home_action_top1']='削減ができます';</v>
      </c>
      <c r="B251" s="167" t="s">
        <v>4071</v>
      </c>
      <c r="D251" s="167" t="s">
        <v>3528</v>
      </c>
      <c r="G251" s="102">
        <f t="shared" si="16"/>
        <v>0</v>
      </c>
      <c r="H251" s="188" t="str">
        <f t="shared" si="17"/>
        <v>削減ができます</v>
      </c>
      <c r="I251" s="106" t="s">
        <v>4076</v>
      </c>
      <c r="J251" s="118" t="s">
        <v>4076</v>
      </c>
    </row>
    <row r="252" spans="1:11" x14ac:dyDescent="0.15">
      <c r="A252" s="166" t="str">
        <f t="shared" si="19"/>
        <v>$lang['home_action_top2']='かんたんな方法で';</v>
      </c>
      <c r="B252" s="167" t="s">
        <v>4072</v>
      </c>
      <c r="D252" s="167" t="s">
        <v>3528</v>
      </c>
      <c r="G252" s="102">
        <f t="shared" si="16"/>
        <v>0</v>
      </c>
      <c r="H252" s="188" t="str">
        <f t="shared" si="17"/>
        <v>かんたんな方法で</v>
      </c>
      <c r="I252" s="106" t="s">
        <v>4077</v>
      </c>
      <c r="J252" s="118" t="s">
        <v>4077</v>
      </c>
    </row>
    <row r="253" spans="1:11" x14ac:dyDescent="0.15">
      <c r="A253" s="166" t="str">
        <f t="shared" si="19"/>
        <v>$lang['home_action_axis1']='持続可能性';</v>
      </c>
      <c r="B253" s="167" t="s">
        <v>4083</v>
      </c>
      <c r="D253" s="167" t="s">
        <v>3528</v>
      </c>
      <c r="G253" s="102">
        <f t="shared" si="16"/>
        <v>0</v>
      </c>
      <c r="H253" s="188" t="str">
        <f t="shared" si="17"/>
        <v>持続可能性</v>
      </c>
      <c r="I253" s="106" t="s">
        <v>4078</v>
      </c>
      <c r="J253" s="118" t="s">
        <v>4078</v>
      </c>
    </row>
    <row r="254" spans="1:11" x14ac:dyDescent="0.15">
      <c r="A254" s="166" t="str">
        <f t="shared" si="19"/>
        <v>$lang['home_action_axis2']='省エネ機器';</v>
      </c>
      <c r="B254" s="167" t="s">
        <v>4080</v>
      </c>
      <c r="D254" s="167" t="s">
        <v>3528</v>
      </c>
      <c r="G254" s="102">
        <f t="shared" si="16"/>
        <v>0</v>
      </c>
      <c r="H254" s="188" t="str">
        <f t="shared" si="17"/>
        <v>省エネ機器</v>
      </c>
      <c r="I254" s="106" t="s">
        <v>4079</v>
      </c>
      <c r="J254" s="118" t="s">
        <v>4079</v>
      </c>
    </row>
    <row r="255" spans="1:11" x14ac:dyDescent="0.15">
      <c r="A255" s="166" t="str">
        <f t="shared" si="19"/>
        <v>$lang['home_action_axis3']='省エネ行動';</v>
      </c>
      <c r="B255" s="167" t="s">
        <v>4081</v>
      </c>
      <c r="D255" s="167" t="s">
        <v>3528</v>
      </c>
      <c r="G255" s="102">
        <f t="shared" si="16"/>
        <v>0</v>
      </c>
      <c r="H255" s="188" t="str">
        <f t="shared" si="17"/>
        <v>省エネ行動</v>
      </c>
      <c r="I255" s="106" t="s">
        <v>4082</v>
      </c>
      <c r="J255" s="118" t="s">
        <v>4082</v>
      </c>
    </row>
    <row r="256" spans="1:11" x14ac:dyDescent="0.15">
      <c r="A256" s="166" t="str">
        <f t="shared" si="19"/>
        <v>$lang['home_action_label1']='すばらしい！';</v>
      </c>
      <c r="B256" s="167" t="s">
        <v>4087</v>
      </c>
      <c r="D256" s="167" t="s">
        <v>3528</v>
      </c>
      <c r="G256" s="102">
        <f t="shared" si="16"/>
        <v>0</v>
      </c>
      <c r="H256" s="188" t="str">
        <f t="shared" si="17"/>
        <v>すばらしい！</v>
      </c>
      <c r="I256" s="106" t="s">
        <v>4084</v>
      </c>
      <c r="J256" s="118" t="s">
        <v>4084</v>
      </c>
    </row>
    <row r="257" spans="1:11" x14ac:dyDescent="0.15">
      <c r="A257" s="166" t="str">
        <f t="shared" si="19"/>
        <v>$lang['home_action_label2']='まあまあよい';</v>
      </c>
      <c r="B257" s="167" t="s">
        <v>4088</v>
      </c>
      <c r="D257" s="167" t="s">
        <v>3528</v>
      </c>
      <c r="G257" s="102">
        <f t="shared" si="16"/>
        <v>0</v>
      </c>
      <c r="H257" s="188" t="str">
        <f t="shared" si="17"/>
        <v>まあまあよい</v>
      </c>
      <c r="I257" s="106" t="s">
        <v>4085</v>
      </c>
      <c r="J257" s="118" t="s">
        <v>4085</v>
      </c>
    </row>
    <row r="258" spans="1:11" x14ac:dyDescent="0.15">
      <c r="A258" s="166" t="str">
        <f t="shared" si="19"/>
        <v>$lang['home_action_label3']='ちょっと残念';</v>
      </c>
      <c r="B258" s="167" t="s">
        <v>4089</v>
      </c>
      <c r="D258" s="167" t="s">
        <v>3528</v>
      </c>
      <c r="G258" s="102">
        <f t="shared" si="16"/>
        <v>0</v>
      </c>
      <c r="H258" s="188" t="str">
        <f t="shared" si="17"/>
        <v>ちょっと残念</v>
      </c>
      <c r="I258" s="106" t="s">
        <v>4086</v>
      </c>
      <c r="J258" s="118" t="s">
        <v>4086</v>
      </c>
    </row>
    <row r="259" spans="1:11" x14ac:dyDescent="0.15">
      <c r="A259" s="166" t="str">
        <f t="shared" si="19"/>
        <v>$lang['home_action_good_point']='良い点';</v>
      </c>
      <c r="B259" s="167" t="s">
        <v>4277</v>
      </c>
      <c r="D259" s="167" t="s">
        <v>3528</v>
      </c>
      <c r="G259" s="102">
        <f t="shared" ref="G259:G260" si="20">IF(MOD(LEN(H259) - LEN(SUBSTITUTE(H259, """", "")),2) = 1,1,0)</f>
        <v>0</v>
      </c>
      <c r="H259" s="188" t="str">
        <f t="shared" si="17"/>
        <v>良い点</v>
      </c>
      <c r="I259" s="106" t="s">
        <v>4279</v>
      </c>
      <c r="J259" s="118" t="s">
        <v>4279</v>
      </c>
    </row>
    <row r="260" spans="1:11" x14ac:dyDescent="0.15">
      <c r="A260" s="166" t="str">
        <f t="shared" si="19"/>
        <v>$lang['home_action_bad_point']='改善点';</v>
      </c>
      <c r="B260" s="167" t="s">
        <v>4278</v>
      </c>
      <c r="D260" s="167" t="s">
        <v>3528</v>
      </c>
      <c r="G260" s="102">
        <f t="shared" si="20"/>
        <v>0</v>
      </c>
      <c r="H260" s="188" t="str">
        <f t="shared" si="17"/>
        <v>改善点</v>
      </c>
      <c r="I260" s="106" t="s">
        <v>4280</v>
      </c>
      <c r="J260" s="118" t="s">
        <v>4280</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4289</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4290</v>
      </c>
      <c r="D263" s="167" t="s">
        <v>3528</v>
      </c>
      <c r="G263" s="102">
        <f t="shared" si="21"/>
        <v>0</v>
      </c>
      <c r="H263" s="188" t="str">
        <f>SUBSTITUTE(I263, "'", "\'")</f>
        <v>この中からあなたにあった対策を厳選します</v>
      </c>
      <c r="I263" s="106" t="s">
        <v>4288</v>
      </c>
      <c r="J263" s="118" t="s">
        <v>4287</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3857</v>
      </c>
      <c r="E265" s="168" t="s">
        <v>3661</v>
      </c>
      <c r="G265" s="102">
        <f t="shared" si="21"/>
        <v>0</v>
      </c>
      <c r="H265" s="188" t="str">
        <f t="shared" si="17"/>
        <v/>
      </c>
      <c r="I265" s="106"/>
      <c r="J265" s="118"/>
      <c r="K265" s="75">
        <v>125</v>
      </c>
    </row>
    <row r="266" spans="1:11" x14ac:dyDescent="0.15">
      <c r="A266" s="166" t="str">
        <f>CLEAN(B266&amp;IF(D266="","","'"&amp;H266&amp;"'"&amp;D266))</f>
        <v/>
      </c>
      <c r="B266" s="167" t="s">
        <v>3532</v>
      </c>
      <c r="E266" s="168" t="s">
        <v>3661</v>
      </c>
      <c r="G266" s="102">
        <f t="shared" si="21"/>
        <v>0</v>
      </c>
      <c r="H266" s="188" t="str">
        <f t="shared" si="17"/>
        <v/>
      </c>
      <c r="I266" s="106"/>
      <c r="J266" s="118"/>
      <c r="K266" s="75">
        <v>140</v>
      </c>
    </row>
    <row r="267" spans="1:11" x14ac:dyDescent="0.15">
      <c r="A267" s="166" t="str">
        <f>B267&amp;"'"&amp;H60&amp;H267&amp;"';"</f>
        <v>$lang["younow"]='あなた現状';</v>
      </c>
      <c r="B267" s="167" t="s">
        <v>4266</v>
      </c>
      <c r="D267" s="167" t="s">
        <v>3528</v>
      </c>
      <c r="E267" s="168" t="s">
        <v>3661</v>
      </c>
      <c r="G267" s="102">
        <f t="shared" si="21"/>
        <v>0</v>
      </c>
      <c r="H267" s="188" t="str">
        <f t="shared" si="17"/>
        <v>現状</v>
      </c>
      <c r="I267" s="106" t="s">
        <v>3602</v>
      </c>
      <c r="J267" s="118" t="s">
        <v>3602</v>
      </c>
      <c r="K267" s="75">
        <v>141</v>
      </c>
    </row>
    <row r="268" spans="1:11" x14ac:dyDescent="0.15">
      <c r="A268" s="166" t="str">
        <f>CLEAN(B268&amp;IF(D268="","","'"&amp;H268&amp;"'"&amp;D268))</f>
        <v>$lang["youafter"]='対策後';</v>
      </c>
      <c r="B268" s="167" t="s">
        <v>4126</v>
      </c>
      <c r="D268" s="167" t="s">
        <v>3528</v>
      </c>
      <c r="E268" s="168" t="s">
        <v>3661</v>
      </c>
      <c r="G268" s="102">
        <f t="shared" si="21"/>
        <v>0</v>
      </c>
      <c r="H268" s="188" t="str">
        <f t="shared" si="17"/>
        <v>対策後</v>
      </c>
      <c r="I268" s="106" t="s">
        <v>3603</v>
      </c>
      <c r="J268" s="118" t="s">
        <v>3603</v>
      </c>
      <c r="K268" s="75">
        <v>143</v>
      </c>
    </row>
    <row r="269" spans="1:11" x14ac:dyDescent="0.15">
      <c r="A269" s="166" t="str">
        <f>CLEAN(B269&amp;IF(D269="","","'"&amp;H269&amp;"'"&amp;D269))</f>
        <v>$lang["average"]='平均';</v>
      </c>
      <c r="B269" s="167" t="s">
        <v>4127</v>
      </c>
      <c r="D269" s="167" t="s">
        <v>3528</v>
      </c>
      <c r="E269" s="168" t="s">
        <v>3661</v>
      </c>
      <c r="G269" s="102">
        <f t="shared" si="21"/>
        <v>0</v>
      </c>
      <c r="H269" s="188" t="str">
        <f t="shared" si="17"/>
        <v>平均</v>
      </c>
      <c r="I269" s="106" t="s">
        <v>3604</v>
      </c>
      <c r="J269" s="118" t="s">
        <v>3604</v>
      </c>
      <c r="K269" s="75">
        <v>144</v>
      </c>
    </row>
    <row r="270" spans="1:11" x14ac:dyDescent="0.15">
      <c r="A270" s="166" t="str">
        <f>CLEAN(B270&amp;IF(D270="","","'"&amp;H270&amp;"'"&amp;D270))</f>
        <v>$lang["compare"]='比較';</v>
      </c>
      <c r="B270" s="167" t="s">
        <v>4128</v>
      </c>
      <c r="D270" s="167" t="s">
        <v>3528</v>
      </c>
      <c r="E270" s="168" t="s">
        <v>3661</v>
      </c>
      <c r="G270" s="102">
        <f t="shared" si="21"/>
        <v>0</v>
      </c>
      <c r="H270" s="188" t="str">
        <f t="shared" si="17"/>
        <v>比較</v>
      </c>
      <c r="I270" s="106" t="s">
        <v>3536</v>
      </c>
      <c r="J270" s="118" t="s">
        <v>3536</v>
      </c>
      <c r="K270" s="75">
        <v>145</v>
      </c>
    </row>
    <row r="271" spans="1:11" x14ac:dyDescent="0.15">
      <c r="A271" s="166" t="str">
        <f>B271&amp;"'"&amp;H269&amp;H270&amp;"';"</f>
        <v>$lang["comparetoaverage"]='平均比較';</v>
      </c>
      <c r="B271" s="167" t="s">
        <v>4264</v>
      </c>
      <c r="E271" s="168" t="s">
        <v>3661</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4129</v>
      </c>
      <c r="D272" s="167" t="s">
        <v>3528</v>
      </c>
      <c r="E272" s="168" t="s">
        <v>3661</v>
      </c>
      <c r="G272" s="102">
        <f t="shared" si="21"/>
        <v>0</v>
      </c>
      <c r="H272" s="188" t="str">
        <f t="shared" si="22"/>
        <v>CO2排出量</v>
      </c>
      <c r="I272" s="106" t="s">
        <v>3573</v>
      </c>
      <c r="J272" s="118" t="s">
        <v>3573</v>
      </c>
      <c r="K272" s="75">
        <v>147</v>
      </c>
    </row>
    <row r="273" spans="1:11" x14ac:dyDescent="0.15">
      <c r="A273" s="166" t="str">
        <f t="shared" si="23"/>
        <v>$lang["co2reductiontitle"]='CO2削減効果';</v>
      </c>
      <c r="B273" s="167" t="s">
        <v>4130</v>
      </c>
      <c r="D273" s="167" t="s">
        <v>3528</v>
      </c>
      <c r="E273" s="168" t="s">
        <v>3661</v>
      </c>
      <c r="G273" s="102">
        <f t="shared" si="21"/>
        <v>0</v>
      </c>
      <c r="H273" s="188" t="str">
        <f t="shared" si="22"/>
        <v>CO2削減効果</v>
      </c>
      <c r="I273" s="106" t="s">
        <v>3605</v>
      </c>
      <c r="J273" s="118" t="s">
        <v>3605</v>
      </c>
      <c r="K273" s="75">
        <v>148</v>
      </c>
    </row>
    <row r="274" spans="1:11" x14ac:dyDescent="0.15">
      <c r="A274" s="166" t="str">
        <f t="shared" si="23"/>
        <v>$lang["fee"]='光熱費';</v>
      </c>
      <c r="B274" s="167" t="s">
        <v>4131</v>
      </c>
      <c r="D274" s="167" t="s">
        <v>3528</v>
      </c>
      <c r="E274" s="168" t="s">
        <v>3661</v>
      </c>
      <c r="G274" s="102">
        <f t="shared" si="21"/>
        <v>0</v>
      </c>
      <c r="H274" s="188" t="str">
        <f t="shared" si="22"/>
        <v>光熱費</v>
      </c>
      <c r="I274" s="106" t="s">
        <v>3575</v>
      </c>
      <c r="J274" s="118" t="s">
        <v>3575</v>
      </c>
      <c r="K274" s="75">
        <v>151</v>
      </c>
    </row>
    <row r="275" spans="1:11" x14ac:dyDescent="0.15">
      <c r="A275" s="166" t="str">
        <f t="shared" si="23"/>
        <v>$lang["feereductiontitle"]='光熱費削減';</v>
      </c>
      <c r="B275" s="167" t="s">
        <v>4132</v>
      </c>
      <c r="D275" s="167" t="s">
        <v>3528</v>
      </c>
      <c r="E275" s="168" t="s">
        <v>3661</v>
      </c>
      <c r="G275" s="102">
        <f t="shared" si="21"/>
        <v>0</v>
      </c>
      <c r="H275" s="188" t="str">
        <f t="shared" si="22"/>
        <v>光熱費削減</v>
      </c>
      <c r="I275" s="106" t="s">
        <v>3606</v>
      </c>
      <c r="J275" s="118" t="s">
        <v>3606</v>
      </c>
      <c r="K275" s="75">
        <v>152</v>
      </c>
    </row>
    <row r="276" spans="1:11" x14ac:dyDescent="0.15">
      <c r="A276" s="166" t="str">
        <f t="shared" si="23"/>
        <v>$lang["initialcosttitle"]='初期投資額';</v>
      </c>
      <c r="B276" s="167" t="s">
        <v>4133</v>
      </c>
      <c r="D276" s="167" t="s">
        <v>3528</v>
      </c>
      <c r="E276" s="168" t="s">
        <v>3661</v>
      </c>
      <c r="G276" s="102">
        <f t="shared" si="21"/>
        <v>0</v>
      </c>
      <c r="H276" s="188" t="str">
        <f t="shared" si="22"/>
        <v>初期投資額</v>
      </c>
      <c r="I276" s="106" t="s">
        <v>3607</v>
      </c>
      <c r="J276" s="118" t="s">
        <v>3607</v>
      </c>
      <c r="K276" s="75">
        <v>155</v>
      </c>
    </row>
    <row r="277" spans="1:11" x14ac:dyDescent="0.15">
      <c r="A277" s="166" t="str">
        <f t="shared" si="23"/>
        <v>$lang["loadperyear"]='年間負担額';</v>
      </c>
      <c r="B277" s="167" t="s">
        <v>4135</v>
      </c>
      <c r="D277" s="167" t="s">
        <v>3528</v>
      </c>
      <c r="E277" s="168" t="s">
        <v>3661</v>
      </c>
      <c r="G277" s="102">
        <f t="shared" si="21"/>
        <v>0</v>
      </c>
      <c r="H277" s="188" t="str">
        <f t="shared" si="22"/>
        <v>年間負担額</v>
      </c>
      <c r="I277" s="106" t="s">
        <v>3608</v>
      </c>
      <c r="J277" s="118" t="s">
        <v>3608</v>
      </c>
      <c r="K277" s="75">
        <v>157</v>
      </c>
    </row>
    <row r="278" spans="1:11" x14ac:dyDescent="0.15">
      <c r="A278" s="166" t="str">
        <f t="shared" si="23"/>
        <v>$lang["primaryenergy"]='一次エネルギー消費量';</v>
      </c>
      <c r="B278" s="167" t="s">
        <v>4136</v>
      </c>
      <c r="D278" s="167" t="s">
        <v>3528</v>
      </c>
      <c r="E278" s="168" t="s">
        <v>3661</v>
      </c>
      <c r="G278" s="102">
        <f t="shared" si="21"/>
        <v>0</v>
      </c>
      <c r="H278" s="188" t="str">
        <f t="shared" si="22"/>
        <v>一次エネルギー消費量</v>
      </c>
      <c r="I278" s="106" t="s">
        <v>3609</v>
      </c>
      <c r="J278" s="118" t="s">
        <v>3609</v>
      </c>
      <c r="K278" s="75">
        <v>158</v>
      </c>
    </row>
    <row r="279" spans="1:11" x14ac:dyDescent="0.15">
      <c r="A279" s="166" t="str">
        <f t="shared" si="23"/>
        <v>$lang["other"]='その他';</v>
      </c>
      <c r="B279" s="167" t="s">
        <v>4350</v>
      </c>
      <c r="D279" s="167" t="s">
        <v>3528</v>
      </c>
      <c r="E279" s="168" t="s">
        <v>3661</v>
      </c>
      <c r="G279" s="102">
        <f t="shared" si="21"/>
        <v>0</v>
      </c>
      <c r="H279" s="188" t="str">
        <f t="shared" si="22"/>
        <v>その他</v>
      </c>
      <c r="I279" s="106" t="s">
        <v>1450</v>
      </c>
      <c r="J279" s="118" t="s">
        <v>1450</v>
      </c>
      <c r="K279" s="75">
        <v>161</v>
      </c>
    </row>
    <row r="280" spans="1:11" x14ac:dyDescent="0.15">
      <c r="A280" s="166" t="str">
        <f t="shared" si="23"/>
        <v/>
      </c>
      <c r="B280" s="167" t="s">
        <v>3532</v>
      </c>
      <c r="E280" s="168" t="s">
        <v>3661</v>
      </c>
      <c r="G280" s="102">
        <f t="shared" si="21"/>
        <v>0</v>
      </c>
      <c r="H280" s="188" t="str">
        <f t="shared" si="22"/>
        <v/>
      </c>
      <c r="I280" s="106"/>
      <c r="J280" s="118"/>
      <c r="K280" s="75">
        <v>162</v>
      </c>
    </row>
    <row r="281" spans="1:11" x14ac:dyDescent="0.15">
      <c r="A281" s="166" t="str">
        <f t="shared" si="23"/>
        <v/>
      </c>
      <c r="B281" s="167" t="s">
        <v>3532</v>
      </c>
      <c r="E281" s="168" t="s">
        <v>3661</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4177</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3804</v>
      </c>
      <c r="D284" s="167" t="s">
        <v>3528</v>
      </c>
      <c r="E284" s="168" t="s">
        <v>3661</v>
      </c>
      <c r="G284" s="102">
        <f t="shared" si="21"/>
        <v>0</v>
      </c>
      <c r="H284" s="188" t="str">
        <f t="shared" si="22"/>
        <v>事業所簡易省エネ診断</v>
      </c>
      <c r="I284" s="106" t="s">
        <v>3531</v>
      </c>
      <c r="J284" s="118" t="s">
        <v>3531</v>
      </c>
      <c r="K284" s="75">
        <v>5</v>
      </c>
    </row>
    <row r="285" spans="1:11" x14ac:dyDescent="0.15">
      <c r="A285" s="166" t="str">
        <f>CLEAN(B285&amp;IF(D285="","","'"&amp;H285&amp;"'"&amp;D285))</f>
        <v>$lang["officecall"]='御社';</v>
      </c>
      <c r="B285" s="167" t="s">
        <v>4122</v>
      </c>
      <c r="D285" s="167" t="s">
        <v>3528</v>
      </c>
      <c r="E285" s="168" t="s">
        <v>3661</v>
      </c>
      <c r="G285" s="102">
        <f t="shared" si="21"/>
        <v>0</v>
      </c>
      <c r="H285" s="188" t="str">
        <f t="shared" si="22"/>
        <v>御社</v>
      </c>
      <c r="I285" s="106" t="s">
        <v>3597</v>
      </c>
      <c r="J285" s="118" t="s">
        <v>3597</v>
      </c>
      <c r="K285" s="75">
        <v>129</v>
      </c>
    </row>
    <row r="286" spans="1:11" x14ac:dyDescent="0.15">
      <c r="A286" s="166" t="str">
        <f>CLEAN(B286&amp;IF(D286="","","'"&amp;H286&amp;"'"&amp;D286))</f>
        <v>$lang["officecount"]='事業所';</v>
      </c>
      <c r="B286" s="167" t="s">
        <v>4123</v>
      </c>
      <c r="D286" s="167" t="s">
        <v>3528</v>
      </c>
      <c r="E286" s="168" t="s">
        <v>3661</v>
      </c>
      <c r="G286" s="102">
        <f t="shared" si="21"/>
        <v>0</v>
      </c>
      <c r="H286" s="188" t="str">
        <f t="shared" si="22"/>
        <v>事業所</v>
      </c>
      <c r="I286" s="106" t="s">
        <v>3598</v>
      </c>
      <c r="J286" s="118" t="s">
        <v>3598</v>
      </c>
      <c r="K286" s="75">
        <v>130</v>
      </c>
    </row>
    <row r="287" spans="1:11" x14ac:dyDescent="0.15">
      <c r="A287" s="166" t="str">
        <f>CLEAN(B287&amp;IF(D287="","","'"&amp;H287&amp;"'"&amp;D287))</f>
        <v>$lang["totaloffice"]='事業所全体';</v>
      </c>
      <c r="B287" s="167" t="s">
        <v>4125</v>
      </c>
      <c r="D287" s="167" t="s">
        <v>3528</v>
      </c>
      <c r="E287" s="168" t="s">
        <v>3661</v>
      </c>
      <c r="G287" s="102">
        <f t="shared" si="21"/>
        <v>0</v>
      </c>
      <c r="H287" s="188" t="str">
        <f t="shared" si="22"/>
        <v>事業所全体</v>
      </c>
      <c r="I287" s="106" t="s">
        <v>3600</v>
      </c>
      <c r="J287" s="118" t="s">
        <v>3600</v>
      </c>
      <c r="K287" s="75">
        <v>132</v>
      </c>
    </row>
    <row r="288" spans="1:11" x14ac:dyDescent="0.15">
      <c r="A288" s="166" t="str">
        <f>B288&amp;"'"&amp;H286&amp;H288&amp;"';"</f>
        <v>$lang["officenow"]='事業所現状';</v>
      </c>
      <c r="B288" s="167" t="s">
        <v>4265</v>
      </c>
      <c r="D288" s="167" t="s">
        <v>3528</v>
      </c>
      <c r="E288" s="168" t="s">
        <v>3661</v>
      </c>
      <c r="G288" s="102">
        <f t="shared" si="21"/>
        <v>0</v>
      </c>
      <c r="H288" s="188" t="str">
        <f t="shared" si="22"/>
        <v>現状</v>
      </c>
      <c r="I288" s="106" t="s">
        <v>3602</v>
      </c>
      <c r="J288" s="118" t="s">
        <v>3602</v>
      </c>
      <c r="K288" s="75">
        <v>142</v>
      </c>
    </row>
    <row r="289" spans="1:11" x14ac:dyDescent="0.15">
      <c r="A289" s="171" t="str">
        <f>CLEAN(B289&amp;"'function("&amp;H289&amp;") {return "&amp;H290&amp;"};';")</f>
        <v>$lang["compareoffice"]='function(target) {return "同じ規模の" + target};';</v>
      </c>
      <c r="B289" s="167" t="s">
        <v>4249</v>
      </c>
      <c r="E289" s="168" t="s">
        <v>4174</v>
      </c>
      <c r="G289" s="102">
        <f t="shared" si="21"/>
        <v>0</v>
      </c>
      <c r="H289" s="188" t="str">
        <f t="shared" si="22"/>
        <v>target</v>
      </c>
      <c r="I289" s="106" t="s">
        <v>4207</v>
      </c>
      <c r="J289" s="118"/>
      <c r="K289" s="75">
        <v>137</v>
      </c>
    </row>
    <row r="290" spans="1:11" x14ac:dyDescent="0.15">
      <c r="A290" s="171" t="str">
        <f>CLEAN(IF(LENB(B290)&gt;1,B290&amp;IF(LENB(H290)&lt;=1,"","'"&amp;H290&amp;"';"),""))</f>
        <v/>
      </c>
      <c r="E290" s="168" t="s">
        <v>4175</v>
      </c>
      <c r="G290" s="102">
        <f t="shared" si="21"/>
        <v>0</v>
      </c>
      <c r="H290" s="188" t="str">
        <f t="shared" si="22"/>
        <v>"同じ規模の" + target</v>
      </c>
      <c r="I290" s="106" t="s">
        <v>4250</v>
      </c>
      <c r="J290" s="118" t="s">
        <v>3601</v>
      </c>
      <c r="K290" s="75">
        <v>138</v>
      </c>
    </row>
    <row r="291" spans="1:11" x14ac:dyDescent="0.15">
      <c r="A291" s="166" t="str">
        <f>CLEAN(IF(LENB(B291)&gt;1,B291&amp;IF(LENB(H291)&lt;=1,"","'"&amp;H291&amp;"';"),""))</f>
        <v/>
      </c>
      <c r="E291" s="168" t="s">
        <v>3661</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3844</v>
      </c>
      <c r="D292" s="167" t="s">
        <v>3528</v>
      </c>
      <c r="E292" s="168" t="s">
        <v>3661</v>
      </c>
      <c r="G292" s="102">
        <f t="shared" si="21"/>
        <v>0</v>
      </c>
      <c r="H292" s="188" t="str">
        <f t="shared" si="22"/>
        <v>デマンド</v>
      </c>
      <c r="I292" s="106" t="s">
        <v>3572</v>
      </c>
      <c r="J292" s="118" t="s">
        <v>3572</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4295</v>
      </c>
      <c r="E294" s="168" t="s">
        <v>1825</v>
      </c>
      <c r="G294" s="102">
        <f t="shared" si="21"/>
        <v>0</v>
      </c>
      <c r="H294" s="188" t="str">
        <f t="shared" si="25"/>
        <v/>
      </c>
      <c r="I294" s="106"/>
      <c r="J294" s="118"/>
    </row>
    <row r="295" spans="1:11" x14ac:dyDescent="0.15">
      <c r="A295" s="166" t="str">
        <f t="shared" si="24"/>
        <v>$lang['home_lifegame_title']='CO2ゼロ時代サバイバル';</v>
      </c>
      <c r="B295" s="167" t="s">
        <v>4296</v>
      </c>
      <c r="E295" s="168" t="s">
        <v>1825</v>
      </c>
      <c r="G295" s="102">
        <f t="shared" si="21"/>
        <v>0</v>
      </c>
      <c r="H295" s="188" t="str">
        <f t="shared" si="25"/>
        <v>CO2ゼロ時代サバイバル</v>
      </c>
      <c r="I295" s="106" t="s">
        <v>4297</v>
      </c>
      <c r="J295" s="118"/>
    </row>
    <row r="296" spans="1:11" x14ac:dyDescent="0.15">
      <c r="A296" s="166" t="str">
        <f t="shared" si="24"/>
        <v>$lang['home_lifegame_toptitle']='あなたの月の収入が1万円あがりました！';</v>
      </c>
      <c r="B296" s="167" t="s">
        <v>4298</v>
      </c>
      <c r="E296" s="168" t="s">
        <v>1825</v>
      </c>
      <c r="G296" s="102">
        <f t="shared" si="21"/>
        <v>0</v>
      </c>
      <c r="H296" s="188" t="str">
        <f t="shared" si="25"/>
        <v>あなたの月の収入が1万円あがりました！</v>
      </c>
      <c r="I296" s="106" t="s">
        <v>4301</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4299</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4302</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4300</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4341</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4303</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4342</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4311</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4312</v>
      </c>
      <c r="J300" s="118"/>
    </row>
    <row r="301" spans="1:11" x14ac:dyDescent="0.15">
      <c r="A301" s="166" t="str">
        <f t="shared" si="26"/>
        <v>$lang['home_lifegame_toptitle4']='取り組みを選んでください';</v>
      </c>
      <c r="B301" s="167" t="s">
        <v>4326</v>
      </c>
      <c r="E301" s="168" t="s">
        <v>1825</v>
      </c>
      <c r="G301" s="102">
        <f t="shared" si="21"/>
        <v>0</v>
      </c>
      <c r="H301" s="188" t="str">
        <f t="shared" si="27"/>
        <v>取り組みを選んでください</v>
      </c>
      <c r="I301" s="106" t="s">
        <v>4330</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4327</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4331</v>
      </c>
      <c r="J302" s="118"/>
    </row>
    <row r="303" spans="1:11" x14ac:dyDescent="0.15">
      <c r="A303" s="166" t="str">
        <f t="shared" ref="A303:A304" si="28">CLEAN(IF(LENB(B303)&gt;1,B303&amp;IF(LENB(H303)&lt;=1,"","'"&amp;H303&amp;"';"),""))</f>
        <v>$lang['home_lifegame_toptitle5']='取り組みありがとうございます';</v>
      </c>
      <c r="B303" s="167" t="s">
        <v>4328</v>
      </c>
      <c r="E303" s="168" t="s">
        <v>1825</v>
      </c>
      <c r="G303" s="102">
        <f t="shared" si="21"/>
        <v>0</v>
      </c>
      <c r="H303" s="188" t="str">
        <f t="shared" ref="H303:H304" si="29">SUBSTITUTE(I303, "'", "\'")</f>
        <v>取り組みありがとうございます</v>
      </c>
      <c r="I303" s="106" t="s">
        <v>4332</v>
      </c>
      <c r="J303" s="118"/>
    </row>
    <row r="304" spans="1:11" ht="24" x14ac:dyDescent="0.15">
      <c r="A304" s="166" t="str">
        <f t="shared" si="28"/>
        <v>$lang['home_lifegame_top5']='　○○、○○の取り組みを実行しました。このため○万円のお金が使われ、残りは○万円になりました。';</v>
      </c>
      <c r="B304" s="167" t="s">
        <v>4329</v>
      </c>
      <c r="E304" s="168" t="s">
        <v>1825</v>
      </c>
      <c r="G304" s="102">
        <f t="shared" si="21"/>
        <v>0</v>
      </c>
      <c r="H304" s="188" t="str">
        <f t="shared" si="29"/>
        <v>　○○、○○の取り組みを実行しました。このため○万円のお金が使われ、残りは○万円になりました。</v>
      </c>
      <c r="I304" s="106" t="s">
        <v>4334</v>
      </c>
      <c r="J304" s="118"/>
    </row>
    <row r="305" spans="1:11" x14ac:dyDescent="0.15">
      <c r="A305" s="166" t="str">
        <f t="shared" ref="A305" si="30">CLEAN(IF(LENB(B305)&gt;1,B305&amp;IF(LENB(H305)&lt;=1,"","'"&amp;H305&amp;"';"),""))</f>
        <v>$lang['home_lifegame_toptitle6']='効果があらわれました';</v>
      </c>
      <c r="B305" s="167" t="s">
        <v>4343</v>
      </c>
      <c r="E305" s="168" t="s">
        <v>1825</v>
      </c>
      <c r="G305" s="102">
        <f t="shared" si="21"/>
        <v>0</v>
      </c>
      <c r="H305" s="188" t="str">
        <f t="shared" ref="H305" si="31">SUBSTITUTE(I305, "'", "\'")</f>
        <v>効果があらわれました</v>
      </c>
      <c r="I305" s="106" t="s">
        <v>4335</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4333</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4336</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4338</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4337</v>
      </c>
      <c r="J307" s="118"/>
    </row>
    <row r="308" spans="1:11" x14ac:dyDescent="0.15">
      <c r="A308" s="166" t="str">
        <f t="shared" si="34"/>
        <v>$lang['home_lifegame_toptitle7']='取り組み時期になりました';</v>
      </c>
      <c r="B308" s="167" t="s">
        <v>4344</v>
      </c>
      <c r="E308" s="168" t="s">
        <v>1825</v>
      </c>
      <c r="G308" s="102">
        <f t="shared" si="21"/>
        <v>0</v>
      </c>
      <c r="H308" s="188" t="str">
        <f t="shared" si="35"/>
        <v>取り組み時期になりました</v>
      </c>
      <c r="I308" s="106" t="s">
        <v>4340</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4345</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4339</v>
      </c>
      <c r="J309" s="118"/>
    </row>
    <row r="310" spans="1:11" x14ac:dyDescent="0.15">
      <c r="A310" s="166" t="str">
        <f t="shared" si="24"/>
        <v>$lang['home_lifegame_toptitle90']='あなたの設定を選んでください';</v>
      </c>
      <c r="B310" s="167" t="s">
        <v>4320</v>
      </c>
      <c r="E310" s="168" t="s">
        <v>1825</v>
      </c>
      <c r="G310" s="102">
        <f t="shared" si="21"/>
        <v>0</v>
      </c>
      <c r="H310" s="188" t="str">
        <f t="shared" si="25"/>
        <v>あなたの設定を選んでください</v>
      </c>
      <c r="I310" s="106" t="s">
        <v>4322</v>
      </c>
      <c r="J310" s="118"/>
    </row>
    <row r="311" spans="1:11" ht="24" x14ac:dyDescent="0.15">
      <c r="A311" s="166" t="str">
        <f t="shared" si="24"/>
        <v>$lang['home_lifegame_top90']='　現在の生活を選ぶと、現在から本当にCO2をゼロにしていくシミュレーションが始まります。';</v>
      </c>
      <c r="B311" s="167" t="s">
        <v>4321</v>
      </c>
      <c r="E311" s="168" t="s">
        <v>1825</v>
      </c>
      <c r="G311" s="102">
        <f t="shared" si="21"/>
        <v>0</v>
      </c>
      <c r="H311" s="188" t="str">
        <f t="shared" si="25"/>
        <v>　現在の生活を選ぶと、現在から本当にCO2をゼロにしていくシミュレーションが始まります。</v>
      </c>
      <c r="I311" s="106" t="s">
        <v>4323</v>
      </c>
      <c r="J311" s="118"/>
    </row>
    <row r="312" spans="1:11" x14ac:dyDescent="0.15">
      <c r="A312" s="166" t="str">
        <f t="shared" ref="A312:A313" si="36">CLEAN(IF(LENB(B312)&gt;1,B312&amp;IF(LENB(H312)&lt;=1,"","'"&amp;H312&amp;"';"),""))</f>
        <v>$lang['home_lifegame_toptitle99']='死にました。おつかれさまでした。';</v>
      </c>
      <c r="B312" s="167" t="s">
        <v>4306</v>
      </c>
      <c r="E312" s="168" t="s">
        <v>1825</v>
      </c>
      <c r="G312" s="102">
        <f t="shared" si="21"/>
        <v>0</v>
      </c>
      <c r="H312" s="188" t="str">
        <f t="shared" ref="H312:H313" si="37">SUBSTITUTE(I312, "'", "\'")</f>
        <v>死にました。おつかれさまでした。</v>
      </c>
      <c r="I312" s="106" t="s">
        <v>4307</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4308</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4309</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4304</v>
      </c>
      <c r="D316" s="167" t="s">
        <v>3528</v>
      </c>
      <c r="E316" s="168" t="s">
        <v>1825</v>
      </c>
      <c r="G316" s="102">
        <f t="shared" si="21"/>
        <v>0</v>
      </c>
      <c r="H316" s="188" t="str">
        <f t="shared" si="25"/>
        <v>やめる</v>
      </c>
      <c r="I316" s="106" t="s">
        <v>4305</v>
      </c>
      <c r="J316" s="118" t="s">
        <v>3879</v>
      </c>
      <c r="K316" s="75">
        <v>91</v>
      </c>
    </row>
    <row r="317" spans="1:11" x14ac:dyDescent="0.15">
      <c r="A317" s="166" t="str">
        <f>CLEAN(IF(LENB(B317)&gt;1,B317&amp;IF(LENB(H317)&lt;=1,"","'"&amp;H317&amp;"';"),""))</f>
        <v>$lang['button_agree']='設定する';</v>
      </c>
      <c r="B317" s="167" t="s">
        <v>4315</v>
      </c>
      <c r="D317" s="167" t="s">
        <v>3528</v>
      </c>
      <c r="E317" s="168" t="s">
        <v>1825</v>
      </c>
      <c r="G317" s="102">
        <f t="shared" si="21"/>
        <v>0</v>
      </c>
      <c r="H317" s="188" t="str">
        <f t="shared" ref="H317" si="38">SUBSTITUTE(I317, "'", "\'")</f>
        <v>設定する</v>
      </c>
      <c r="I317" s="106" t="s">
        <v>4316</v>
      </c>
      <c r="J317" s="118" t="s">
        <v>3879</v>
      </c>
      <c r="K317" s="75">
        <v>91</v>
      </c>
    </row>
    <row r="318" spans="1:11" x14ac:dyDescent="0.15">
      <c r="A318" s="166" t="str">
        <f>CLEAN(IF(LENB(B318)&gt;1,B318&amp;IF(LENB(H318)&lt;=1,"","'"&amp;H318&amp;"';"),""))</f>
        <v>$lang['button_commit']='実行します';</v>
      </c>
      <c r="B318" s="167" t="s">
        <v>4324</v>
      </c>
      <c r="D318" s="167" t="s">
        <v>3528</v>
      </c>
      <c r="E318" s="168" t="s">
        <v>1825</v>
      </c>
      <c r="G318" s="102">
        <f t="shared" si="21"/>
        <v>0</v>
      </c>
      <c r="H318" s="188" t="str">
        <f t="shared" ref="H318" si="39">SUBSTITUTE(I318, "'", "\'")</f>
        <v>実行します</v>
      </c>
      <c r="I318" s="106" t="s">
        <v>4325</v>
      </c>
      <c r="J318" s="118" t="s">
        <v>3879</v>
      </c>
      <c r="K318" s="75">
        <v>91</v>
      </c>
    </row>
    <row r="319" spans="1:11" x14ac:dyDescent="0.15">
      <c r="A319" s="166" t="str">
        <f t="shared" si="24"/>
        <v>$lang['home_lifegame_button_sel99']='すみません、やります。';</v>
      </c>
      <c r="B319" s="167" t="s">
        <v>4317</v>
      </c>
      <c r="E319" s="168" t="s">
        <v>1825</v>
      </c>
      <c r="G319" s="102">
        <f t="shared" si="21"/>
        <v>0</v>
      </c>
      <c r="H319" s="188" t="str">
        <f t="shared" si="25"/>
        <v>すみません、やります。</v>
      </c>
      <c r="I319" s="106" t="s">
        <v>4310</v>
      </c>
      <c r="J319" s="118"/>
    </row>
    <row r="320" spans="1:11" x14ac:dyDescent="0.15">
      <c r="A320" s="166" t="str">
        <f t="shared" ref="A320:A322" si="40">CLEAN(IF(LENB(B320)&gt;1,B320&amp;IF(LENB(H320)&lt;=1,"","'"&amp;H320&amp;"';"),""))</f>
        <v>$lang['home_lifegame_button_sel3a']='ちがいます';</v>
      </c>
      <c r="B320" s="167" t="s">
        <v>4318</v>
      </c>
      <c r="E320" s="168" t="s">
        <v>1825</v>
      </c>
      <c r="G320" s="102">
        <f t="shared" si="21"/>
        <v>0</v>
      </c>
      <c r="H320" s="188" t="str">
        <f t="shared" ref="H320:H322" si="41">SUBSTITUTE(I320, "'", "\'")</f>
        <v>ちがいます</v>
      </c>
      <c r="I320" s="106" t="s">
        <v>4313</v>
      </c>
      <c r="J320" s="118"/>
    </row>
    <row r="321" spans="1:10" x14ac:dyDescent="0.15">
      <c r="A321" s="166" t="str">
        <f t="shared" si="40"/>
        <v>$lang['home_lifegame_button_sel3b']='まあ、それでいいです。';</v>
      </c>
      <c r="B321" s="167" t="s">
        <v>4319</v>
      </c>
      <c r="E321" s="168" t="s">
        <v>1825</v>
      </c>
      <c r="G321" s="102">
        <f t="shared" si="21"/>
        <v>0</v>
      </c>
      <c r="H321" s="188" t="str">
        <f t="shared" si="41"/>
        <v>まあ、それでいいです。</v>
      </c>
      <c r="I321" s="106" t="s">
        <v>4314</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4347</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4348</v>
      </c>
      <c r="E324" s="168" t="s">
        <v>1825</v>
      </c>
      <c r="G324" s="102">
        <f t="shared" si="44"/>
        <v>0</v>
      </c>
      <c r="H324" s="188" t="str">
        <f t="shared" si="45"/>
        <v>うちエコ診断WEB</v>
      </c>
      <c r="I324" s="106" t="s">
        <v>4349</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2025-01-31T14:07:53Z</dcterms:modified>
</cp:coreProperties>
</file>