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875" yWindow="0" windowWidth="25605" windowHeight="14895" tabRatio="598" firstSheet="1" activeTab="6"/>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H108" i="53"/>
  <c r="A107" i="53"/>
  <c r="A106" i="53"/>
  <c r="A105" i="53"/>
  <c r="A104" i="53"/>
  <c r="A103" i="53"/>
  <c r="A102" i="53"/>
  <c r="A101" i="53"/>
  <c r="A100" i="53"/>
  <c r="A99" i="53"/>
  <c r="A98" i="53"/>
  <c r="H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H92" i="53"/>
  <c r="H57"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G108" i="53"/>
  <c r="H107" i="53"/>
  <c r="H106" i="53"/>
  <c r="G106" i="53"/>
  <c r="H105" i="53"/>
  <c r="H104" i="53"/>
  <c r="G104" i="53"/>
  <c r="H103" i="53"/>
  <c r="H102" i="53"/>
  <c r="G102" i="53"/>
  <c r="H101" i="53"/>
  <c r="H100" i="53"/>
  <c r="G100" i="53"/>
  <c r="H99"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<sst xmlns="http://schemas.openxmlformats.org/spreadsheetml/2006/main" count="10044" uniqueCount="5360">
  <si>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</si>
  <si>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</si>
  <si>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</si>
  <si>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</si>
  <si>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</si>
  <si>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</si>
  <si>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</si>
  <si>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</si>
  <si>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</si>
  <si>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</si>
  <si>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</si>
  <si>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</si>
  <si>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</si>
  <si>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</si>
  <si>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</si>
  <si>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</si>
  <si>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</si>
  <si>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</si>
  <si>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</si>
  <si>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</si>
  <si>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</si>
  <si>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</si>
  <si>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</si>
  <si>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</si>
  <si>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</si>
  <si>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</si>
  <si>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</si>
  <si>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</si>
  <si>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</si>
  <si>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</si>
  <si>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</si>
  <si>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</si>
  <si>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</si>
  <si>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</si>
  <si>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</si>
  <si>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</si>
  <si>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</si>
  <si>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</si>
  <si>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</si>
  <si>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</si>
  <si>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</si>
  <si>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</si>
  <si>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</si>
  <si>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</si>
  <si>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</si>
  <si>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</si>
  <si>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</si>
  <si>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</si>
  <si>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</si>
  <si>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</si>
  <si>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</si>
  <si>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</si>
  <si>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</si>
  <si>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</si>
  <si>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</si>
  <si>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</si>
  <si>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</si>
  <si>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</si>
  <si>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</si>
  <si>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</si>
  <si>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</si>
  <si>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</si>
  <si>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</si>
  <si>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</si>
  <si>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</si>
  <si>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</si>
  <si>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</si>
  <si>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</si>
  <si>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</si>
  <si>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</si>
  <si>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</si>
  <si>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</si>
  <si>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</si>
  <si>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</si>
  <si>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</si>
  <si>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</si>
  <si>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</si>
  <si>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</si>
  <si>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</si>
  <si>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</si>
  <si>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</si>
  <si>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</si>
  <si>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</si>
  <si>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</si>
  <si>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</si>
  <si>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</si>
  <si>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</si>
  <si>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</si>
  <si>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</si>
  <si>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</si>
  <si>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</si>
  <si>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</si>
  <si>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</si>
  <si>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</si>
  <si>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</si>
  <si>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</si>
  <si>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</si>
  <si>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</si>
  <si>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</si>
  <si>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</si>
  <si>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</si>
  <si>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</si>
  <si>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</si>
  <si>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</si>
  <si>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</si>
  <si>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</si>
  <si>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</si>
  <si>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</si>
  <si>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</si>
  <si>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</si>
  <si>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</si>
  <si>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</si>
  <si>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</si>
  <si>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</si>
  <si>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</si>
  <si>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</si>
  <si>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</si>
  <si>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</si>
  <si>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</si>
  <si>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</si>
  <si>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</si>
  <si>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</si>
  <si>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</si>
  <si>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</si>
  <si>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</si>
  <si>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</si>
  <si>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</si>
  <si>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</si>
  <si>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</si>
  <si>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</si>
  <si>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</si>
  <si>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</si>
  <si>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</si>
  <si>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</si>
  <si>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</si>
  <si>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</si>
  <si>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</si>
  <si>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</si>
  <si>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</si>
  <si>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</si>
  <si>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</si>
  <si>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</si>
  <si>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</si>
  <si>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</si>
  <si>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</si>
  <si>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</si>
  <si>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</si>
  <si>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</si>
  <si>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</si>
  <si>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</si>
  <si>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</si>
  <si>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</si>
  <si>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</si>
  <si>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</si>
  <si>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</si>
  <si>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</si>
  <si>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</si>
  <si>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</si>
  <si>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</si>
  <si>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</si>
  <si>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</si>
  <si>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</si>
  <si>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</si>
  <si>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</si>
  <si>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</si>
  <si>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</si>
  <si>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</si>
  <si>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</si>
  <si>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</si>
  <si>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</si>
  <si>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</si>
  <si>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</si>
  <si>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</si>
  <si>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</si>
  <si>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</si>
  <si>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</si>
  <si>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</si>
  <si>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</si>
  <si>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</si>
  <si>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</si>
  <si>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</si>
  <si>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</si>
  <si>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</si>
  <si>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</si>
  <si>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</si>
  <si>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</si>
  <si>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</si>
  <si>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</si>
  <si>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</si>
  <si>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</si>
  <si>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</si>
  <si>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</si>
  <si>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</si>
  <si>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</si>
  <si>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</si>
  <si>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</si>
  <si>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</si>
  <si>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</si>
  <si>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</si>
  <si>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</si>
  <si>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</si>
  <si>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</si>
  <si>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</si>
  <si>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</si>
  <si>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</si>
  <si>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</si>
  <si>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</si>
  <si>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</si>
  <si>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</si>
  <si>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</si>
  <si>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</si>
  <si>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</si>
  <si>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</si>
  <si>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</si>
  <si>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</si>
  <si>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</si>
  <si>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</si>
  <si>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</si>
  <si>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</si>
  <si>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</si>
  <si>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</si>
  <si>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</si>
  <si>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</si>
  <si>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</si>
  <si>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</si>
  <si>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</si>
  <si>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</si>
  <si>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</si>
  <si>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</si>
  <si>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</si>
  <si>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</si>
  <si>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</si>
  <si>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</si>
  <si>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</si>
  <si>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</si>
  <si>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</si>
  <si>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</si>
  <si>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</si>
  <si>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</si>
  <si>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</si>
  <si>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</si>
  <si>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</si>
  <si>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</si>
  <si>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</si>
  <si>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</si>
  <si>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</si>
  <si>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</si>
  <si>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</si>
  <si>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</si>
  <si>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</si>
  <si>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</si>
  <si>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</si>
  <si>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</si>
  <si>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</si>
  <si>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</si>
  <si>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</si>
  <si>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</si>
  <si>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</si>
  <si>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</si>
  <si>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</si>
  <si>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</si>
  <si>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</si>
  <si>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</si>
  <si>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</si>
  <si>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</si>
  <si>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</si>
  <si>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</si>
  <si>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</si>
  <si>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</si>
  <si>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</si>
  <si>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</si>
  <si>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</si>
  <si>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</si>
  <si>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</si>
  <si>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</si>
  <si>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</si>
  <si>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</si>
  <si>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</si>
  <si>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</si>
  <si>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</si>
  <si>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</si>
  <si>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</si>
  <si>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</si>
  <si>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</si>
  <si>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</si>
  <si>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</si>
  <si>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</si>
  <si>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</si>
  <si>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</si>
  <si>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</si>
  <si>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</si>
  <si>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</si>
  <si>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</si>
  <si>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</si>
  <si>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</si>
  <si>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</si>
  <si>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</si>
  <si>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</si>
  <si>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</si>
  <si>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</si>
  <si>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</si>
  <si>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</si>
  <si>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</si>
  <si>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</si>
  <si>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</si>
  <si>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</si>
  <si>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</si>
  <si>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</si>
  <si>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</si>
  <si>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</si>
  <si>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</si>
  <si>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</si>
  <si>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</si>
  <si>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</si>
  <si>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</si>
  <si>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</si>
  <si>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</si>
  <si>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</si>
  <si>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</si>
  <si>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</si>
  <si>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</si>
  <si>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</si>
  <si>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</si>
  <si>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</si>
  <si>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</si>
  <si>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</si>
  <si>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</si>
  <si>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</si>
  <si>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</si>
  <si>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</si>
  <si>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</si>
  <si>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</si>
  <si>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</si>
  <si>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</si>
  <si>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</si>
  <si>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</si>
  <si>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</si>
  <si>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</si>
  <si>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</si>
  <si>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</si>
  <si>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</si>
  <si>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</si>
  <si>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</si>
  <si>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</si>
  <si>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</si>
  <si>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</si>
  <si>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</si>
  <si>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</si>
  <si>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</si>
  <si>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</si>
  <si>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</si>
  <si>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</si>
  <si>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</si>
  <si>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</si>
  <si>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</si>
  <si>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</si>
  <si>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</si>
  <si>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</si>
  <si>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</si>
  <si>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</si>
  <si>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</si>
  <si>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</si>
  <si>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</si>
  <si>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</si>
  <si>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</si>
  <si>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</si>
  <si>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</si>
  <si>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</si>
  <si>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</si>
  <si>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</si>
  <si>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</si>
  <si>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</si>
  <si>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</si>
  <si>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</si>
  <si>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</si>
  <si>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</si>
  <si>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</si>
  <si>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</si>
  <si>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</si>
  <si>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</si>
  <si>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</si>
  <si>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</si>
  <si>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</si>
  <si>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</si>
  <si>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</si>
  <si>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</si>
  <si>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</si>
  <si>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</si>
  <si>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</si>
  <si>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</si>
  <si>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</si>
  <si>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</si>
  <si>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</si>
  <si>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</si>
  <si>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</si>
  <si>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</si>
  <si>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</si>
  <si>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</si>
  <si>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</si>
  <si>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</si>
  <si>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</si>
  <si>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</si>
  <si>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</si>
  <si>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</si>
  <si>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</si>
  <si>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</si>
  <si>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</si>
  <si>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</si>
  <si>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</si>
  <si>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</si>
  <si>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</si>
  <si>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</si>
  <si>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</si>
  <si>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</si>
  <si>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</si>
  <si>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</si>
  <si>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</si>
  <si>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</si>
  <si>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</si>
  <si>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</si>
  <si>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</si>
  <si>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</si>
  <si>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</si>
  <si>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</si>
  <si>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</si>
  <si>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</si>
  <si>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</si>
  <si>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</si>
  <si>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</si>
  <si>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</si>
  <si>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</si>
  <si>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</si>
  <si>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</si>
  <si>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</si>
  <si>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</si>
  <si>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</si>
  <si>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</si>
  <si>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</si>
  <si>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</si>
  <si>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</si>
  <si>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</si>
  <si>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</si>
  <si>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</si>
  <si>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</si>
  <si>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</si>
  <si>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</si>
  <si>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</si>
  <si>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</si>
  <si>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</si>
  <si>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</si>
  <si>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</si>
  <si>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</si>
  <si>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</si>
  <si>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</si>
  <si>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</si>
  <si>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</si>
  <si>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</si>
  <si>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</si>
  <si>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</si>
  <si>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</si>
  <si>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</si>
  <si>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</si>
  <si>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</si>
  <si>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</si>
  <si>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</si>
  <si>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</si>
  <si>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</si>
  <si>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</si>
  <si>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</si>
  <si>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</si>
  <si>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</si>
  <si>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</si>
  <si>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</si>
  <si>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</si>
  <si>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</si>
  <si>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</si>
  <si>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</si>
  <si>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</si>
  <si>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</si>
  <si>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</si>
  <si>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</si>
  <si>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</si>
  <si>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</si>
  <si>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</si>
  <si>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</si>
  <si>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</si>
  <si>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</si>
  <si>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</si>
  <si>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</si>
  <si>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</si>
  <si>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</si>
  <si>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</si>
  <si>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</si>
  <si>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</si>
  <si>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</si>
  <si>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</si>
  <si>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</si>
  <si>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</si>
  <si>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</si>
  <si>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</si>
  <si>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</si>
  <si>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</si>
  <si>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</si>
  <si>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</si>
  <si>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</si>
  <si>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</si>
  <si>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</si>
  <si>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</si>
  <si>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</si>
  <si>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</si>
  <si>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</si>
  <si>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</si>
  <si>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</si>
  <si>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</si>
  <si>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</si>
  <si>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</si>
  <si>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</si>
  <si>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</si>
  <si>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</si>
  <si>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</si>
  <si>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</si>
  <si>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</si>
  <si>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</si>
  <si>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</si>
  <si>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</si>
  <si>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</si>
  <si>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</si>
  <si>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</si>
  <si>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</si>
  <si>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</si>
  <si>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</si>
  <si>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</si>
  <si>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</si>
  <si>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</si>
  <si>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</si>
  <si>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</si>
  <si>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</si>
  <si>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</si>
  <si>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</si>
  <si>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</si>
  <si>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</si>
  <si>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</si>
  <si>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</si>
  <si>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</si>
  <si>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</si>
  <si>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</si>
  <si>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</si>
  <si>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</si>
  <si>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</si>
  <si>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</si>
  <si>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</si>
  <si>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</si>
  <si>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</si>
  <si>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</si>
  <si>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</si>
  <si>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</si>
  <si>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</si>
  <si>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</si>
  <si>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</si>
  <si>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</si>
  <si>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</si>
  <si>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</si>
  <si>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</si>
  <si>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</si>
  <si>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</si>
  <si>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</si>
  <si>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</si>
  <si>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</si>
  <si>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</si>
  <si>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</si>
  <si>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</si>
  <si>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</si>
  <si>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</si>
  <si>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</si>
  <si>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</si>
  <si>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</si>
  <si>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</si>
  <si>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</si>
  <si>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</si>
  <si>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</si>
  <si>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</si>
  <si>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</si>
  <si>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</si>
  <si>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</si>
  <si>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</si>
  <si>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</si>
  <si>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</si>
  <si>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</si>
  <si>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</si>
  <si>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</si>
  <si>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</si>
  <si>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</si>
  <si>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</si>
  <si>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</si>
  <si>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</si>
  <si>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</si>
  <si>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</si>
  <si>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</si>
  <si>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</si>
  <si>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</si>
  <si>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</si>
  <si>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</si>
  <si>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</si>
  <si>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</si>
  <si>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</si>
  <si>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</si>
  <si>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</si>
  <si>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</si>
  <si>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</si>
  <si>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</si>
  <si>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</si>
  <si>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</si>
  <si>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</si>
  <si>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</si>
  <si>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</si>
  <si>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</si>
  <si>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</si>
  <si>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</si>
  <si>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</si>
  <si>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</si>
  <si>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</si>
  <si>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</si>
  <si>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</si>
  <si>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</si>
  <si>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</si>
  <si>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</si>
  <si>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</si>
  <si>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</si>
  <si>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</si>
  <si>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</si>
  <si>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</si>
  <si>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</si>
  <si>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</si>
  <si>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</si>
  <si>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</si>
  <si>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</si>
  <si>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</si>
  <si>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</si>
  <si>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</si>
  <si>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</si>
  <si>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</si>
  <si>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</si>
  <si>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</si>
  <si>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</si>
  <si>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</si>
  <si>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</si>
  <si>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</si>
  <si>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</si>
  <si>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</si>
  <si>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</si>
  <si>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</si>
  <si>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</si>
  <si>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</si>
  <si>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</si>
  <si>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</si>
  <si>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</si>
  <si>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</si>
  <si>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</si>
  <si>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</si>
  <si>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</si>
  <si>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</si>
  <si>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</si>
  <si>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</si>
  <si>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</si>
  <si>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</si>
  <si>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</si>
  <si>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</si>
  <si>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</si>
  <si>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</si>
  <si>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</si>
  <si>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</si>
  <si>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</si>
  <si>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</si>
  <si>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</si>
  <si>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</si>
  <si>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</si>
  <si>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</si>
  <si>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</si>
  <si>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</si>
  <si>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</si>
  <si>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</si>
  <si>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</si>
  <si>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</si>
  <si>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</si>
  <si>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</si>
  <si>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</si>
  <si>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</si>
  <si>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</si>
  <si>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</si>
  <si>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</si>
  <si>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</si>
  <si>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</si>
  <si>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</si>
  <si>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</si>
  <si>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</si>
  <si>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</si>
  <si>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</si>
  <si>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</si>
  <si>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</si>
  <si>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</si>
  <si>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</si>
  <si>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</si>
  <si>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</si>
  <si>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</si>
  <si>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</si>
  <si>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</si>
  <si>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</si>
  <si>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</si>
  <si>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</si>
  <si>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</si>
  <si>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</si>
  <si>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</si>
  <si>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</si>
  <si>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</si>
  <si>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</si>
  <si>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</si>
  <si>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</si>
  <si>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</si>
  <si>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</si>
  <si>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</si>
  <si>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</si>
  <si>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</si>
  <si>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</si>
  <si>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</si>
  <si>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</si>
  <si>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</si>
  <si>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</si>
  <si>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</si>
  <si>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</si>
  <si>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</si>
  <si>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</si>
  <si>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</si>
  <si>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</si>
  <si>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</si>
  <si>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</si>
  <si>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</si>
  <si>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</si>
  <si>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</si>
  <si>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</si>
  <si>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</si>
  <si>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</si>
  <si>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</si>
  <si>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</si>
  <si>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</si>
  <si>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</si>
  <si>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</si>
  <si>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</si>
  <si>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</si>
  <si>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</si>
  <si>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</si>
  <si>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</si>
  <si>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</si>
  <si>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</si>
  <si>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</si>
  <si>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</si>
  <si>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</si>
  <si>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</si>
  <si>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</si>
  <si>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</si>
  <si>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</si>
  <si>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</si>
  <si>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</si>
  <si>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</si>
  <si>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</si>
  <si>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</si>
  <si>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</si>
  <si>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</si>
  <si>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</si>
  <si>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</si>
  <si>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</si>
  <si>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</si>
  <si>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</si>
  <si>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</si>
  <si>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</si>
  <si>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</si>
  <si>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</si>
  <si>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</si>
  <si>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</si>
  <si>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</si>
  <si>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</si>
  <si>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</si>
  <si>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</si>
  <si>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</si>
  <si>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</si>
  <si>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</si>
  <si>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</si>
  <si>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</si>
  <si>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</si>
  <si>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</si>
  <si>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</si>
  <si>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</si>
  <si>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</si>
  <si>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</si>
  <si>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</si>
  <si>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</si>
  <si>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</si>
  <si>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</si>
  <si>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</si>
  <si>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</si>
  <si>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</si>
  <si>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</si>
  <si>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</si>
  <si>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</si>
  <si>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</si>
  <si>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</si>
  <si>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</si>
  <si>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</si>
  <si>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</si>
  <si>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</si>
  <si>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</si>
  <si>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</si>
  <si>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</si>
  <si>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</si>
  <si>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</si>
  <si>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</si>
  <si>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</si>
  <si>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</si>
  <si>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</si>
  <si>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</si>
  <si>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</si>
  <si>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</si>
  <si>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</si>
  <si>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</si>
  <si>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</si>
  <si>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</si>
  <si>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</si>
  <si>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</si>
  <si>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</si>
  <si>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</si>
  <si>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</si>
  <si>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</si>
  <si>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</si>
  <si>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</si>
  <si>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</si>
  <si>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</si>
  <si>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</si>
  <si>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</si>
  <si>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</si>
  <si>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</si>
  <si>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</si>
  <si>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</si>
  <si>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</si>
  <si>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</si>
  <si>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</si>
  <si>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</si>
  <si>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</si>
  <si>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</si>
  <si>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</si>
  <si>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</si>
  <si>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</si>
  <si>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</si>
  <si>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</si>
  <si>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</si>
  <si>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</si>
  <si>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</si>
  <si>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</si>
  <si>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</si>
  <si>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</si>
  <si>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</si>
  <si>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</si>
  <si>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</si>
  <si>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</si>
  <si>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</si>
  <si>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</si>
  <si>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</si>
  <si>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</si>
  <si>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</si>
  <si>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</si>
  <si>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</si>
  <si>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</si>
  <si>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</si>
  <si>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</si>
  <si>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</si>
  <si>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</si>
  <si>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</si>
  <si>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</si>
  <si>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</si>
  <si>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</si>
  <si>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</si>
  <si>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</si>
  <si>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</si>
  <si>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</si>
  <si>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</si>
  <si>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</si>
  <si>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</si>
  <si>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</si>
  <si>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</si>
  <si>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</si>
  <si>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</si>
  <si>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</si>
  <si>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</si>
  <si>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</si>
  <si>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</si>
  <si>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</si>
  <si>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</si>
  <si>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</si>
  <si>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</si>
  <si>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</si>
  <si>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</si>
  <si>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</si>
  <si>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</si>
  <si>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</si>
  <si>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</si>
  <si>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</si>
  <si>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</si>
  <si>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</si>
  <si>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</si>
  <si>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</si>
  <si>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</si>
  <si>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</si>
  <si>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</si>
  <si>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</si>
  <si>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</si>
  <si>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</si>
  <si>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</si>
  <si>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</si>
  <si>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</si>
  <si>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</si>
  <si>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</si>
  <si>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</si>
  <si>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</si>
  <si>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</si>
  <si>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</si>
  <si>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</si>
  <si>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</si>
  <si>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</si>
  <si>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</si>
  <si>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</si>
  <si>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</si>
  <si>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</si>
  <si>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</si>
  <si>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</si>
  <si>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</si>
  <si>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</si>
  <si>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</si>
  <si>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</si>
  <si>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</si>
  <si>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</si>
  <si>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</si>
  <si>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</si>
  <si>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</si>
  <si>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</si>
  <si>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</si>
  <si>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</si>
  <si>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</si>
  <si>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</si>
  <si>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</si>
  <si>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</si>
  <si>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</si>
  <si>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</si>
  <si>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</si>
  <si>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</si>
  <si>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</si>
  <si>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</si>
  <si>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</si>
  <si>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</si>
  <si>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</si>
  <si>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</si>
  <si>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</si>
  <si>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</si>
  <si>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</si>
  <si>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</si>
  <si>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</si>
  <si>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</si>
  <si>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</si>
  <si>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</si>
  <si>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</si>
  <si>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</si>
  <si>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</si>
  <si>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</si>
  <si>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</si>
  <si>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</si>
  <si>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</si>
  <si>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</si>
  <si>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</si>
  <si>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</si>
  <si>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</si>
  <si>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</si>
  <si>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</si>
  <si>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</si>
  <si>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</si>
  <si>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</si>
  <si>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</si>
  <si>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</si>
  <si>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</si>
  <si>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</si>
  <si>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</si>
  <si>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</si>
  <si>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</si>
  <si>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</si>
  <si>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</si>
  <si>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</si>
  <si>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</si>
  <si>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</si>
  <si>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</si>
  <si>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</si>
  <si>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</si>
  <si>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</si>
  <si>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</si>
  <si>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</si>
  <si>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</si>
  <si>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</si>
  <si>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</si>
  <si>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</si>
  <si>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</si>
  <si>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</si>
  <si>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</si>
  <si>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</si>
  <si>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</si>
  <si>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</si>
  <si>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</si>
  <si>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</si>
  <si>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</si>
  <si>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</si>
  <si>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</si>
  <si>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</si>
  <si>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</si>
  <si>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</si>
  <si>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</si>
  <si>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</si>
  <si>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</si>
  <si>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</si>
  <si>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</si>
  <si>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</si>
  <si>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</si>
  <si>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</si>
  <si>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</si>
  <si>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</si>
  <si>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</si>
  <si>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</si>
  <si>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</si>
  <si>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</si>
  <si>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</si>
  <si>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</si>
  <si>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</si>
  <si>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</si>
  <si>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</si>
  <si>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</si>
  <si>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</si>
  <si>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</si>
  <si>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</si>
  <si>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</si>
  <si>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</si>
  <si>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</si>
  <si>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</si>
  <si>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</si>
  <si>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</si>
  <si>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</si>
  <si>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</si>
  <si>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</si>
  <si>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</si>
  <si>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</si>
  <si>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</si>
  <si>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</si>
  <si>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</si>
  <si>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</si>
  <si>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</si>
  <si>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</si>
  <si>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</si>
  <si>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</si>
  <si>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</si>
  <si>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</si>
  <si>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</si>
  <si>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</si>
  <si>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</si>
  <si>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</si>
  <si>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</si>
  <si>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</si>
  <si>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</si>
  <si>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</si>
  <si>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</si>
  <si>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</si>
  <si>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</si>
  <si>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</si>
  <si>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</si>
  <si>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</si>
  <si>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</si>
  <si>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</si>
  <si>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</si>
  <si>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</si>
  <si>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</si>
  <si>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</si>
  <si>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</si>
  <si>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</si>
  <si>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</si>
  <si>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</si>
  <si>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</si>
  <si>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</si>
  <si>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</si>
  <si>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</si>
  <si>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</si>
  <si>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</si>
  <si>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</si>
  <si>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</si>
  <si>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</si>
  <si>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</si>
  <si>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</si>
  <si>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</si>
  <si>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</si>
  <si>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</si>
  <si>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</si>
  <si>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</si>
  <si>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</si>
  <si>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</si>
  <si>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</si>
  <si>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</si>
  <si>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</si>
  <si>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</si>
  <si>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</si>
  <si>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</si>
  <si>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</si>
  <si>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</si>
  <si>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</si>
  <si>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</si>
  <si>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</si>
  <si>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</si>
  <si>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</si>
  <si>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</si>
  <si>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</si>
  <si>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</si>
  <si>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</si>
  <si>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</si>
  <si>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</si>
  <si>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</si>
  <si>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</si>
  <si>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</si>
  <si>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</si>
  <si>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</si>
  <si>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</si>
  <si>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</si>
  <si>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</si>
  <si>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</si>
  <si>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</si>
  <si>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</si>
  <si>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</si>
  <si>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</si>
  <si>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</si>
  <si>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</si>
  <si>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</si>
  <si>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</si>
  <si>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</si>
  <si>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</si>
  <si>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</si>
  <si>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</si>
  <si>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</si>
  <si>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</si>
  <si>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</si>
  <si>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</si>
  <si>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</si>
  <si>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</si>
  <si>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</si>
  <si>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</si>
  <si>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</si>
  <si>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</si>
  <si>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</si>
  <si>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</si>
  <si>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</si>
  <si>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</si>
  <si>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</si>
  <si>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</si>
  <si>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</si>
  <si>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</si>
  <si>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</si>
  <si>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</si>
  <si>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</si>
  <si>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</si>
  <si>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</si>
  <si>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</si>
  <si>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</si>
  <si>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</si>
  <si>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</si>
  <si>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</si>
  <si>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</si>
  <si>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</si>
  <si>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</si>
  <si>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</si>
  <si>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</si>
  <si>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</si>
  <si>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</si>
  <si>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</si>
  <si>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</si>
  <si>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</si>
  <si>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</si>
  <si>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</si>
  <si>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</si>
  <si>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</si>
  <si>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</si>
  <si>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</si>
  <si>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</si>
  <si>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</si>
  <si>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</si>
  <si>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</si>
  <si>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</si>
  <si>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</si>
  <si>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</si>
  <si>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</si>
  <si>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</si>
  <si>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</si>
  <si>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</si>
  <si>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</si>
  <si>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</si>
  <si>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</si>
  <si>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</si>
  <si>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</si>
  <si>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</si>
  <si>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</si>
  <si>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</si>
  <si>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</si>
  <si>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</si>
  <si>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</si>
  <si>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</si>
  <si>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</si>
  <si>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</si>
  <si>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</si>
  <si>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</si>
  <si>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</si>
  <si>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</si>
  <si>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</si>
  <si>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</si>
  <si>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</si>
  <si>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</si>
  <si>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</si>
  <si>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</si>
  <si>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</si>
  <si>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</si>
  <si>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</si>
  <si>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</si>
  <si>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</si>
  <si>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</si>
  <si>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</si>
  <si>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</si>
  <si>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</si>
  <si>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</si>
  <si>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</si>
  <si>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</si>
  <si>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</si>
  <si>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</si>
  <si>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</si>
  <si>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</si>
  <si>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</si>
  <si>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</si>
  <si>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</si>
  <si>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</si>
  <si>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</si>
  <si>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</si>
  <si>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</si>
  <si>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</si>
  <si>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</si>
  <si>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</si>
  <si>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</si>
  <si>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</si>
  <si>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</si>
  <si>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</si>
  <si>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</si>
  <si>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</si>
  <si>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</si>
  <si>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</si>
  <si>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</si>
  <si>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</si>
  <si>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</si>
  <si>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</si>
  <si>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</si>
  <si>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</si>
  <si>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</si>
  <si>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</si>
  <si>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</si>
  <si>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</si>
  <si>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</si>
  <si>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</si>
  <si>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</si>
  <si>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</si>
  <si>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</si>
  <si>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</si>
  <si>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</si>
  <si>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</si>
  <si>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</si>
  <si>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</si>
  <si>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</si>
  <si>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</si>
  <si>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</si>
  <si>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</si>
  <si>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</si>
  <si>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</si>
  <si>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</si>
  <si>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</si>
  <si>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</si>
  <si>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</si>
  <si>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</si>
  <si>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</si>
  <si>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</si>
  <si>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</si>
  <si>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</si>
  <si>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</si>
  <si>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</si>
  <si>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</si>
  <si>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</si>
  <si>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</si>
  <si>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</si>
  <si>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</si>
  <si>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</si>
  <si>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</si>
  <si>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</si>
  <si>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</si>
  <si>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</si>
  <si>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</si>
  <si>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</si>
  <si>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</si>
  <si>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</si>
  <si>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</si>
  <si>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</si>
  <si>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</si>
  <si>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</si>
  <si>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</si>
  <si>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</si>
  <si>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</si>
  <si>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</si>
  <si>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</si>
  <si>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</si>
  <si>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</si>
  <si>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</si>
  <si>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</si>
  <si>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</si>
  <si>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</si>
  <si>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</si>
  <si>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</si>
  <si>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</si>
  <si>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</si>
  <si>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</si>
  <si>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</si>
  <si>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</si>
  <si>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</si>
  <si>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</si>
  <si>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</si>
  <si>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</si>
  <si>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</si>
  <si>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</si>
  <si>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</si>
  <si>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</si>
  <si>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</si>
  <si>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</si>
  <si>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</si>
  <si>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</si>
  <si>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</si>
  <si>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</si>
  <si>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</si>
  <si>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</si>
  <si>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</si>
  <si>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</si>
  <si>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</si>
  <si>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</si>
  <si>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</si>
  <si>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</si>
  <si>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</si>
  <si>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</si>
  <si>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</si>
  <si>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</si>
  <si>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</si>
  <si>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</si>
  <si>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</si>
  <si>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</si>
  <si>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</si>
  <si>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</si>
  <si>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</si>
  <si>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</si>
  <si>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</si>
  <si>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</si>
  <si>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</si>
  <si>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</si>
  <si>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</si>
  <si>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</si>
  <si>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</si>
  <si>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</si>
  <si>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</si>
  <si>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</si>
  <si>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</si>
  <si>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</si>
  <si>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</si>
  <si>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</si>
  <si>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</si>
  <si>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</si>
  <si>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</si>
  <si>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</si>
  <si>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</si>
  <si>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</si>
  <si>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</si>
  <si>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</si>
  <si>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</si>
  <si>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</si>
  <si>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</si>
  <si>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</si>
  <si>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</si>
  <si>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</si>
  <si>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</si>
  <si>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</si>
  <si>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</si>
  <si>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</si>
  <si>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</si>
  <si>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</si>
  <si>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</si>
  <si>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</si>
  <si>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</si>
  <si>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</si>
  <si>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</si>
  <si>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</si>
  <si>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</si>
  <si>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</si>
  <si>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</si>
  <si>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</si>
  <si>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</si>
  <si>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</si>
  <si>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</si>
  <si>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</si>
  <si>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</si>
  <si>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</si>
  <si>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</si>
  <si>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</si>
  <si>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</si>
  <si>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</si>
  <si>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</si>
  <si>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</si>
  <si>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</si>
  <si>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</si>
  <si>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</si>
  <si>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</si>
  <si>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</si>
  <si>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</si>
  <si>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</si>
  <si>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</si>
  <si>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</si>
  <si>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</si>
  <si>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</si>
  <si>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</si>
  <si>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</si>
  <si>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</si>
  <si>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</si>
  <si>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</si>
  <si>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</si>
  <si>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</si>
  <si>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</si>
  <si>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</si>
  <si>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</si>
  <si>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</si>
  <si>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</si>
  <si>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</si>
  <si>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</si>
  <si>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</si>
  <si>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</si>
  <si>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</si>
  <si>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</si>
  <si>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</si>
  <si>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</si>
  <si>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</si>
  <si>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</si>
  <si>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</si>
  <si>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</si>
  <si>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</si>
  <si>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</si>
  <si>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</si>
  <si>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</si>
  <si>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</si>
  <si>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</si>
  <si>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</si>
  <si>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</si>
  <si>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</si>
  <si>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</si>
  <si>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</si>
  <si>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</si>
  <si>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</si>
  <si>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</si>
  <si>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</si>
  <si>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</si>
  <si>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</si>
  <si>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</si>
  <si>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</si>
  <si>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</si>
  <si>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</si>
  <si>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</si>
  <si>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</si>
  <si>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</si>
  <si>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</si>
  <si>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</si>
  <si>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</si>
  <si>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</si>
  <si>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</si>
  <si>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</si>
  <si>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</si>
  <si>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</si>
  <si>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</si>
  <si>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</si>
  <si>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</si>
  <si>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</si>
  <si>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</si>
  <si>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</si>
  <si>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</si>
  <si>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</si>
  <si>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</si>
  <si>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</si>
  <si>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</si>
  <si>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</si>
  <si>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</si>
  <si>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</si>
  <si>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</si>
  <si>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</si>
  <si>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</si>
  <si>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</si>
  <si>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</si>
  <si>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</si>
  <si>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</si>
  <si>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</si>
  <si>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</si>
  <si>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</si>
  <si>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</si>
  <si>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</si>
  <si>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</si>
  <si>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</si>
  <si>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</si>
  <si>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</si>
  <si>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</si>
  <si>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</si>
  <si>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</si>
  <si>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</si>
  <si>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</si>
  <si>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</si>
  <si>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</si>
  <si>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</si>
  <si>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</si>
  <si>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</si>
  <si>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</si>
  <si>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</si>
  <si>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</si>
  <si>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</si>
  <si>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</si>
  <si>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</si>
  <si>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</si>
  <si>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</si>
  <si>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</si>
  <si>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</si>
  <si>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</si>
  <si>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</si>
  <si>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</si>
  <si>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</si>
  <si>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</si>
  <si>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</si>
  <si>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</si>
  <si>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</si>
  <si>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</si>
  <si>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</si>
  <si>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</si>
  <si>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</si>
  <si>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</si>
  <si>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</si>
  <si>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</si>
  <si>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</si>
  <si>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</si>
  <si>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</si>
  <si>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</si>
  <si>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</si>
  <si>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</si>
  <si>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</si>
  <si>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</si>
  <si>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</si>
  <si>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</si>
  <si>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</si>
  <si>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</si>
  <si>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</si>
  <si>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</si>
  <si>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</si>
  <si>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</si>
  <si>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</si>
  <si>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</si>
  <si>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</si>
  <si>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</si>
  <si>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</si>
  <si>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</si>
  <si>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</si>
  <si>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</si>
  <si>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</si>
  <si>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</si>
  <si>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</si>
  <si>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</si>
  <si>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</si>
  <si>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</si>
  <si>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</si>
  <si>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</si>
  <si>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</si>
  <si>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</si>
  <si>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</si>
  <si>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</si>
  <si>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</si>
  <si>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</si>
  <si>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</si>
  <si>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</si>
  <si>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</si>
  <si>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</si>
  <si>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</si>
  <si>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</si>
  <si>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</si>
  <si>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</si>
  <si>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</si>
  <si>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</si>
  <si>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</si>
  <si>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</si>
  <si>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</si>
  <si>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</si>
  <si>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</si>
  <si>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</si>
  <si>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</si>
  <si>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</si>
  <si>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</si>
  <si>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</si>
  <si>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</si>
  <si>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</si>
  <si>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</si>
  <si>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</si>
  <si>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</si>
  <si>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</si>
  <si>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</si>
  <si>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</si>
  <si>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</si>
  <si>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</si>
  <si>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</si>
  <si>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</si>
  <si>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</si>
  <si>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</si>
  <si>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</si>
  <si>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</si>
  <si>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</si>
  <si>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</si>
  <si>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</si>
  <si>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</si>
  <si>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</si>
  <si>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</si>
  <si>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</si>
  <si>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</si>
  <si>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</si>
  <si>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</si>
  <si>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</si>
  <si>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</si>
  <si>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</si>
  <si>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</si>
  <si>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</si>
  <si>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</si>
  <si>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</si>
  <si>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</si>
  <si>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</si>
  <si>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</si>
  <si>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</si>
  <si>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</si>
  <si>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</si>
  <si>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</si>
  <si>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</si>
  <si>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</si>
  <si>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</si>
  <si>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</si>
  <si>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</si>
  <si>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</si>
  <si>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</si>
  <si>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</si>
  <si>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</si>
  <si>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</si>
  <si>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</si>
  <si>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</si>
  <si>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</si>
  <si>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</si>
  <si>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</si>
  <si>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</si>
  <si>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</si>
  <si>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</si>
  <si>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</si>
  <si>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</si>
  <si>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</si>
  <si>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</si>
  <si>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</si>
  <si>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</si>
  <si>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</si>
  <si>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</si>
  <si>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</si>
  <si>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</si>
  <si>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</si>
  <si>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</si>
  <si>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</si>
  <si>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</si>
  <si>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</si>
  <si>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</si>
  <si>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</si>
  <si>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</si>
  <si>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</si>
  <si>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</si>
  <si>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</si>
  <si>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</si>
  <si>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</si>
  <si>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</si>
  <si>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</si>
  <si>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</si>
  <si>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</si>
  <si>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</si>
  <si>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</si>
  <si>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</si>
  <si>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</si>
  <si>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</si>
  <si>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</si>
  <si>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</si>
  <si>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</si>
  <si>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</si>
  <si>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</si>
  <si>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</si>
  <si>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</si>
  <si>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</si>
  <si>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</si>
  <si>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</si>
  <si>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</si>
  <si>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</si>
  <si>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</si>
  <si>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</si>
  <si>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</si>
  <si>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</si>
  <si>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</si>
  <si>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</si>
  <si>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</si>
  <si>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</si>
  <si>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</si>
  <si>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</si>
  <si>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</si>
  <si>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</si>
  <si>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</si>
  <si>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</si>
  <si>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</si>
  <si>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</si>
  <si>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</si>
  <si>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</si>
  <si>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</si>
  <si>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</si>
  <si>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</si>
  <si>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</si>
  <si>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</si>
  <si>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</si>
  <si>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</si>
  <si>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</si>
  <si>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</si>
  <si>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</si>
  <si>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</si>
  <si>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</si>
  <si>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</si>
  <si>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</si>
  <si>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</si>
  <si>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</si>
  <si>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</si>
  <si>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</si>
  <si>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</si>
  <si>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</si>
  <si>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</si>
  <si>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</si>
  <si>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</si>
  <si>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</si>
  <si>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</si>
  <si>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</si>
  <si>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</si>
  <si>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</si>
  <si>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</si>
  <si>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</si>
  <si>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</si>
  <si>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</si>
  <si>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</si>
  <si>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</si>
  <si>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</si>
  <si>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</si>
  <si>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</si>
  <si>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</si>
  <si>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</si>
  <si>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</si>
  <si>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</si>
  <si>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</si>
  <si>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</si>
  <si>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</si>
  <si>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</si>
  <si>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</si>
  <si>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</si>
  <si>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</si>
  <si>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</si>
  <si>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</si>
  <si>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</si>
  <si>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</si>
  <si>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</si>
  <si>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</si>
  <si>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</si>
  <si>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</si>
  <si>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</si>
  <si>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</si>
  <si>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</si>
  <si>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</si>
  <si>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</si>
  <si>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</si>
  <si>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</si>
  <si>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</si>
  <si>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</si>
  <si>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</si>
  <si>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</si>
  <si>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</si>
  <si>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</si>
  <si>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</si>
  <si>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</si>
  <si>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</si>
  <si>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</si>
  <si>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</si>
  <si>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</si>
  <si>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</si>
  <si>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</si>
  <si>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</si>
  <si>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</si>
  <si>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</si>
  <si>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</si>
  <si>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</si>
  <si>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</si>
  <si>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</si>
  <si>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</si>
  <si>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</si>
  <si>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</si>
  <si>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</si>
  <si>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</si>
  <si>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</si>
  <si>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</si>
  <si>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</si>
  <si>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</si>
  <si>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</si>
  <si>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</si>
  <si>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</si>
  <si>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</si>
  <si>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</si>
  <si>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</si>
  <si>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</si>
  <si>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</si>
  <si>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</si>
  <si>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</si>
  <si>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</si>
  <si>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</si>
  <si>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</si>
  <si>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</si>
  <si>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</si>
  <si>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</si>
  <si>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</si>
  <si>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</si>
  <si>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</si>
  <si>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</si>
  <si>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</si>
  <si>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</si>
  <si>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</si>
  <si>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</si>
  <si>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</si>
  <si>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</si>
  <si>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</si>
  <si>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</si>
  <si>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</si>
  <si>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</si>
  <si>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</si>
  <si>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</si>
  <si>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</si>
  <si>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</si>
  <si>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</si>
  <si>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</si>
  <si>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</si>
  <si>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</si>
  <si>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</si>
  <si>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</si>
  <si>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</si>
  <si>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</si>
  <si>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</si>
  <si>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</si>
  <si>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</si>
  <si>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</si>
  <si>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</si>
  <si>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</si>
  <si>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</si>
  <si>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</si>
  <si>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</si>
  <si>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</si>
  <si>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</si>
  <si>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</si>
  <si>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</si>
  <si>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</si>
  <si>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</si>
  <si>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</si>
  <si>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</si>
  <si>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</si>
  <si>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</si>
  <si>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</si>
  <si>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</si>
  <si>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</si>
  <si>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</si>
  <si>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</si>
  <si>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</si>
  <si>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</si>
  <si>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</si>
  <si>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</si>
  <si>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</si>
  <si>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</si>
  <si>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</si>
  <si>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</si>
  <si>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</si>
  <si>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</si>
  <si>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</si>
  <si>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</si>
  <si>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</si>
  <si>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</si>
  <si>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</si>
  <si>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</si>
  <si>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</si>
  <si>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</si>
  <si>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</si>
  <si>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</si>
  <si>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</si>
  <si>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</si>
  <si>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</si>
  <si>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</si>
  <si>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</si>
  <si>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</si>
  <si>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</si>
  <si>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</si>
  <si>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</si>
  <si>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</si>
  <si>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</si>
  <si>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</si>
  <si>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</si>
  <si>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</si>
  <si>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</si>
  <si>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</si>
  <si>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</si>
  <si>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</si>
  <si>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</si>
  <si>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</si>
  <si>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</si>
  <si>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</si>
  <si>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</si>
  <si>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</si>
  <si>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</si>
  <si>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</si>
  <si>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</si>
  <si>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</si>
  <si>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</si>
  <si>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</si>
  <si>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</si>
  <si>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</si>
  <si>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</si>
  <si>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</si>
  <si>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</si>
  <si>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</si>
  <si>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</si>
  <si>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</si>
  <si>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</si>
  <si>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</si>
  <si>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</si>
  <si>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</si>
  <si>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</si>
  <si>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</si>
  <si>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</si>
  <si>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</si>
  <si>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</si>
  <si>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</si>
  <si>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</si>
  <si>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</si>
  <si>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</si>
  <si>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</si>
  <si>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</si>
  <si>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</si>
  <si>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</si>
  <si>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</si>
  <si>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</si>
  <si>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</si>
  <si>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</si>
  <si>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</si>
  <si>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</si>
  <si>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</si>
  <si>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</si>
  <si>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</si>
  <si>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</si>
  <si>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</si>
  <si>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</si>
  <si>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</si>
  <si>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</si>
  <si>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</si>
  <si>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</si>
  <si>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</si>
  <si>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</si>
  <si>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</si>
  <si>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</si>
  <si>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</si>
  <si>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</si>
  <si>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</si>
  <si>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</si>
  <si>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</si>
  <si>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</si>
  <si>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</si>
  <si>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</si>
  <si>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</si>
  <si>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</si>
  <si>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</si>
  <si>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</si>
  <si>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</si>
  <si>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</si>
  <si>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</si>
  <si>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</si>
  <si>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</si>
  <si>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</si>
  <si>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</si>
  <si>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</si>
  <si>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</si>
  <si>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</si>
  <si>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</si>
  <si>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</si>
  <si>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</si>
  <si>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</si>
  <si>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</si>
  <si>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</si>
  <si>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</si>
  <si>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</si>
  <si>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</si>
  <si>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</si>
  <si>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</si>
  <si>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</si>
  <si>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</si>
  <si>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</si>
  <si>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</si>
  <si>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</si>
  <si>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</si>
  <si>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</si>
  <si>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</si>
  <si>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</si>
  <si>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</si>
  <si>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</si>
  <si>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</si>
  <si>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</si>
  <si>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</si>
  <si>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</si>
  <si>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</si>
  <si>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</si>
  <si>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</si>
  <si>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</si>
  <si>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</si>
  <si>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</si>
  <si>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</si>
  <si>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</si>
  <si>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</si>
  <si>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</si>
  <si>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</si>
  <si>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</si>
  <si>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</si>
  <si>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</si>
  <si>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</si>
  <si>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</si>
  <si>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</si>
  <si>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</si>
  <si>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</si>
  <si>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</si>
  <si>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</si>
  <si>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</si>
  <si>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</si>
  <si>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</si>
  <si>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</si>
  <si>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</si>
  <si>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</si>
  <si>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</si>
  <si>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</si>
  <si>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</si>
  <si>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</si>
  <si>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</si>
  <si>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</si>
  <si>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</si>
  <si>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</si>
  <si>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</si>
  <si>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</si>
  <si>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</si>
  <si>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</si>
  <si>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</si>
  <si>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</si>
  <si>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</si>
  <si>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</si>
  <si>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</si>
  <si>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</si>
  <si>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</si>
  <si>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</si>
  <si>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</si>
  <si>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</si>
  <si>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</si>
  <si>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</si>
  <si>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</si>
  <si>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</si>
  <si>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</si>
  <si>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</si>
  <si>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</si>
  <si>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</si>
  <si>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</si>
  <si>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</si>
  <si>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</si>
  <si>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</si>
  <si>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</si>
  <si>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</si>
  <si>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</si>
  <si>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</si>
  <si>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</si>
  <si>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</si>
  <si>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</si>
  <si>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</si>
  <si>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</si>
  <si>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</si>
  <si>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</si>
  <si>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</si>
  <si>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</si>
  <si>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</si>
  <si>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</si>
  <si>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</si>
  <si>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</si>
  <si>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</si>
  <si>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</si>
  <si>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</si>
  <si>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</si>
  <si>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</si>
  <si>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</si>
  <si>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</si>
  <si>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</si>
  <si>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</si>
  <si>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</si>
  <si>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</si>
  <si>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</si>
  <si>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</si>
  <si>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</si>
  <si>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</si>
  <si>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</si>
  <si>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</si>
  <si>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</si>
  <si>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</si>
  <si>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</si>
  <si>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</si>
  <si>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</si>
  <si>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</si>
  <si>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</si>
  <si>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</si>
  <si>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</si>
  <si>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</si>
  <si>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</si>
  <si>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</si>
  <si>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</si>
  <si>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</si>
  <si>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</si>
  <si>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</si>
  <si>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</si>
  <si>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</si>
  <si>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</si>
  <si>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</si>
  <si>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</si>
  <si>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</si>
  <si>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</si>
  <si>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</si>
  <si>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</si>
  <si>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</si>
  <si>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</si>
  <si>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</si>
  <si>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</si>
  <si>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</si>
  <si>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</si>
  <si>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</si>
  <si>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</si>
  <si>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</si>
  <si>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</si>
  <si>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</si>
  <si>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</si>
  <si>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</si>
  <si>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</si>
  <si>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</si>
  <si>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</si>
  <si>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</si>
  <si>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</si>
  <si>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</si>
  <si>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</si>
  <si>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</si>
  <si>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</si>
  <si>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</si>
  <si>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</si>
  <si>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</si>
  <si>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</si>
  <si>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</si>
  <si>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</si>
  <si>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</si>
  <si>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</si>
  <si>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</si>
  <si>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</si>
  <si>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</si>
  <si>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</si>
  <si>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</si>
  <si>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</si>
  <si>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</si>
  <si>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</si>
  <si>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</si>
  <si>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</si>
  <si>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</si>
  <si>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</si>
  <si>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</si>
  <si>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</si>
  <si>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</si>
  <si>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</si>
  <si>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</si>
  <si>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</si>
  <si>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</si>
  <si>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</si>
  <si>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</si>
  <si>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</si>
  <si>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</si>
  <si>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</si>
  <si>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</si>
  <si>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</si>
  <si>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</si>
  <si>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</si>
  <si>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</si>
  <si>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</si>
  <si>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</si>
  <si>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</si>
  <si>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</si>
  <si>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</si>
  <si>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</si>
  <si>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</si>
  <si>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</si>
  <si>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</si>
  <si>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</si>
  <si>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</si>
  <si>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</si>
  <si>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</si>
  <si>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</si>
  <si>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</si>
  <si>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</si>
  <si>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</si>
  <si>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</si>
  <si>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</si>
  <si>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</si>
  <si>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</si>
  <si>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</si>
  <si>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</si>
  <si>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</si>
  <si>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</si>
  <si>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</si>
  <si>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</si>
  <si>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</si>
  <si>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</si>
  <si>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</si>
  <si>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</si>
  <si>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</si>
  <si>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</si>
  <si>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</si>
  <si>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</si>
  <si>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</si>
  <si>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</si>
  <si>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</si>
  <si>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</si>
  <si>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</si>
  <si>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</si>
  <si>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</si>
  <si>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</si>
  <si>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</si>
  <si>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</si>
  <si>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</si>
  <si>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</si>
  <si>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</si>
  <si>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</si>
  <si>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</si>
  <si>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</si>
  <si>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</si>
  <si>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</si>
  <si>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</si>
  <si>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</si>
  <si>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</si>
  <si>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</si>
  <si>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</si>
  <si>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</si>
  <si>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</si>
  <si>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</si>
  <si>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</si>
  <si>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</si>
  <si>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</si>
  <si>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</si>
  <si>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</si>
  <si>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</si>
  <si>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</si>
  <si>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</si>
  <si>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</si>
  <si>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</si>
  <si>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</si>
  <si>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</si>
  <si>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</si>
  <si>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</si>
  <si>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</si>
  <si>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</si>
  <si>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</si>
  <si>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</si>
  <si>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</si>
  <si>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</si>
  <si>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</si>
  <si>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</si>
  <si>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</si>
  <si>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</si>
  <si>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</si>
  <si>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</si>
  <si>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</si>
  <si>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</si>
  <si>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</si>
  <si>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</si>
  <si>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</si>
  <si>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</si>
  <si>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</si>
  <si>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</si>
  <si>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</si>
  <si>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</si>
  <si>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</si>
  <si>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</si>
  <si>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</si>
  <si>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</si>
  <si>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</si>
  <si>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</si>
  <si>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</si>
  <si>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</si>
  <si>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</si>
  <si>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</si>
  <si>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</si>
  <si>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</si>
  <si>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</si>
  <si>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</si>
  <si>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</si>
  <si>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</si>
  <si>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</si>
  <si>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</si>
  <si>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</si>
  <si>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</si>
  <si>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</si>
  <si>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</si>
  <si>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</si>
  <si>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</si>
  <si>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</si>
  <si>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</si>
  <si>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</si>
  <si>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</si>
  <si>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</si>
  <si>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</si>
  <si>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</si>
  <si>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</si>
  <si>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</si>
  <si>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</si>
  <si>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</si>
  <si>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</si>
  <si>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</si>
  <si>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</si>
  <si>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</si>
  <si>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</si>
  <si>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</si>
  <si>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</si>
  <si>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</si>
  <si>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</si>
  <si>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</si>
  <si>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</si>
  <si>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</si>
  <si>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</si>
  <si>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</si>
  <si>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</si>
  <si>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</si>
  <si>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</si>
  <si>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</si>
  <si>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</si>
  <si>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</si>
  <si>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</si>
  <si>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</si>
  <si>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</si>
  <si>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</si>
  <si>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</si>
  <si>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</si>
  <si>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</si>
  <si>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</si>
  <si>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</si>
  <si>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</si>
  <si>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</si>
  <si>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</si>
  <si>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</si>
  <si>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</si>
  <si>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</si>
  <si>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</si>
  <si>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</si>
  <si>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</si>
  <si>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</si>
  <si>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</si>
  <si>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</si>
  <si>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</si>
  <si>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</si>
  <si>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</si>
  <si>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</si>
  <si>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</si>
  <si>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</si>
  <si>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</si>
  <si>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</si>
  <si>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</si>
  <si>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</si>
  <si>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</si>
  <si>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</si>
  <si>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</si>
  <si>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</si>
  <si>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</si>
  <si>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</si>
  <si>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</si>
  <si>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</si>
  <si>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</si>
  <si>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</si>
  <si>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</si>
  <si>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</si>
  <si>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</si>
  <si>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</si>
  <si>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</si>
  <si>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</si>
  <si>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</si>
  <si>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</si>
  <si>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</si>
  <si>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</si>
  <si>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</si>
  <si>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</si>
  <si>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</si>
  <si>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</si>
  <si>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</si>
  <si>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</si>
  <si>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</si>
  <si>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</si>
  <si>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</si>
  <si>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</si>
  <si>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</si>
  <si>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</si>
  <si>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</si>
  <si>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</si>
  <si>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</si>
  <si>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</si>
  <si>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</si>
  <si>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</si>
  <si>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</si>
  <si>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</si>
  <si>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</si>
  <si>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</si>
  <si>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</si>
  <si>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</si>
  <si>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</si>
  <si>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</si>
  <si>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</si>
  <si>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</si>
  <si>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</si>
  <si>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</si>
  <si>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</si>
  <si>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</si>
  <si>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</si>
  <si>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</si>
  <si>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</si>
  <si>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</si>
  <si>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</si>
  <si>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</si>
  <si>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</si>
  <si>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</si>
  <si>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</si>
  <si>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</si>
  <si>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</si>
  <si>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</si>
  <si>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</si>
  <si>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</si>
  <si>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</si>
  <si>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</si>
  <si>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</si>
  <si>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</si>
  <si>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</si>
  <si>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</si>
  <si>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</si>
  <si>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</si>
  <si>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</si>
  <si>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</si>
  <si>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</si>
  <si>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</si>
  <si>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</si>
  <si>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</si>
  <si>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</si>
  <si>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</si>
  <si>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</si>
  <si>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</si>
  <si>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</si>
  <si>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</si>
  <si>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</si>
  <si>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</si>
  <si>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</si>
  <si>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</si>
  <si>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</si>
  <si>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</si>
  <si>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</si>
  <si>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</si>
  <si>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</si>
  <si>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</si>
  <si>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</si>
  <si>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</si>
  <si>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</si>
  <si>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</si>
  <si>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</si>
  <si>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</si>
  <si>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</si>
  <si>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</si>
  <si>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</si>
  <si>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</si>
  <si>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</si>
  <si>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</si>
  <si>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</si>
  <si>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</si>
  <si>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</si>
  <si>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</si>
  <si>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</si>
  <si>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</si>
  <si>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</si>
  <si>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</si>
  <si>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</si>
  <si>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</si>
  <si>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</si>
  <si>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</si>
  <si>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</si>
  <si>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</si>
  <si>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</si>
  <si>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</si>
  <si>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</si>
  <si>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</si>
  <si>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</si>
  <si>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</si>
  <si>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</si>
  <si>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</si>
  <si>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</si>
  <si>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</si>
  <si>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</si>
  <si>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</si>
  <si>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</si>
  <si>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</si>
  <si>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</si>
  <si>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</si>
  <si>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</si>
  <si>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</si>
  <si>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</si>
  <si>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</si>
  <si>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</si>
  <si>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</si>
  <si>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</si>
  <si>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</si>
  <si>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</si>
  <si>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</si>
  <si>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</si>
  <si>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</si>
  <si>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</si>
  <si>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</si>
  <si>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</si>
  <si>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</si>
  <si>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</si>
  <si>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</si>
  <si>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</si>
  <si>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</si>
  <si>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</si>
  <si>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</si>
  <si>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</si>
  <si>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</si>
  <si>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</si>
  <si>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</si>
  <si>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</si>
  <si>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</si>
  <si>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</si>
  <si>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</si>
  <si>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</si>
  <si>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</si>
  <si>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</si>
  <si>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</si>
  <si>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</si>
  <si>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</si>
  <si>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</si>
  <si>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</si>
  <si>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</si>
  <si>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</si>
  <si>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</si>
  <si>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</si>
  <si>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</si>
  <si>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</si>
  <si>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</si>
  <si>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</si>
  <si>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</si>
  <si>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</si>
  <si>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</si>
  <si>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</si>
  <si>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</si>
  <si>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</si>
  <si>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</si>
  <si>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</si>
  <si>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</si>
  <si>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</si>
  <si>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</si>
  <si>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</si>
  <si>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</si>
  <si>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</si>
  <si>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</si>
  <si>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</si>
  <si>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</si>
  <si>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</si>
  <si>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</si>
  <si>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</si>
  <si>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</si>
  <si>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</si>
  <si>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</si>
  <si>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</si>
  <si>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</si>
  <si>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</si>
  <si>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</si>
  <si>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</si>
  <si>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</si>
  <si>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</si>
  <si>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</si>
  <si>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</si>
  <si>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</si>
  <si>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</si>
  <si>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</si>
  <si>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</si>
  <si>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</si>
  <si>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</si>
  <si>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</si>
  <si>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</si>
  <si>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</si>
  <si>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</si>
  <si>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</si>
  <si>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</si>
  <si>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</si>
  <si>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</si>
  <si>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</si>
  <si>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</si>
  <si>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</si>
  <si>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</si>
  <si>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</si>
  <si>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</si>
  <si>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</si>
  <si>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</si>
  <si>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</si>
  <si>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</si>
  <si>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</si>
  <si>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</si>
  <si>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</si>
  <si>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</si>
  <si>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</si>
  <si>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</si>
  <si>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</si>
  <si>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</si>
  <si>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</si>
  <si>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</si>
  <si>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</si>
  <si>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</si>
  <si>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</si>
  <si>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</si>
  <si>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</si>
  <si>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</si>
  <si>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</si>
  <si>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</si>
  <si>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</si>
  <si>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</si>
  <si>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</si>
  <si>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</si>
  <si>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</si>
  <si>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</si>
  <si>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</si>
  <si>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</si>
  <si>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</si>
  <si>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</si>
  <si>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</si>
  <si>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</si>
  <si>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</si>
  <si>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</si>
  <si>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</si>
  <si>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</si>
  <si>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</si>
  <si>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</si>
  <si>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</si>
  <si>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</si>
  <si>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</si>
  <si>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</si>
  <si>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</si>
  <si>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</si>
  <si>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</si>
  <si>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</si>
  <si>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</si>
  <si>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</si>
  <si>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</si>
  <si>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</si>
  <si>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</si>
  <si>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</si>
  <si>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</si>
  <si>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</si>
  <si>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</si>
  <si>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</si>
  <si>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</si>
  <si>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</si>
  <si>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</si>
  <si>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</si>
  <si>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</si>
  <si>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</si>
  <si>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</si>
  <si>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</si>
  <si>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</si>
  <si>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</si>
  <si>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</si>
  <si>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</si>
  <si>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</si>
  <si>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</si>
  <si>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</si>
  <si>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</si>
  <si>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</si>
  <si>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</si>
  <si>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</si>
  <si>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</si>
  <si>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</si>
  <si>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</si>
  <si>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</si>
  <si>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</si>
  <si>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</si>
  <si>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</si>
  <si>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</si>
  <si>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</si>
  <si>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</si>
  <si>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</si>
  <si>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</si>
  <si>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</si>
  <si>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</si>
  <si>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</si>
  <si>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</si>
  <si>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</si>
  <si>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</si>
  <si>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</si>
  <si>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</si>
  <si>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</si>
  <si>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</si>
  <si>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</si>
  <si>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</si>
  <si>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</si>
  <si>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</si>
  <si>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</si>
  <si>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</si>
  <si>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</si>
  <si>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</si>
  <si>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</si>
  <si>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</si>
  <si>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</si>
  <si>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</si>
  <si>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</si>
  <si>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</si>
  <si>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</si>
  <si>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</si>
  <si>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</si>
  <si>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</si>
  <si>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</si>
  <si>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</si>
  <si>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</si>
  <si>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</si>
  <si>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</si>
  <si>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</si>
  <si>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</si>
  <si>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</si>
  <si>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</si>
  <si>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</si>
  <si>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</si>
  <si>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</si>
  <si>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</si>
  <si>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</si>
  <si>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</si>
  <si>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</si>
  <si>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</si>
  <si>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</si>
  <si>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</si>
  <si>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</si>
  <si>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</si>
  <si>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</si>
  <si>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</si>
  <si>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</si>
  <si>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</si>
  <si>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</si>
  <si>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</si>
  <si>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</si>
  <si>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</si>
  <si>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</si>
  <si>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</si>
  <si>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</si>
  <si>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</si>
  <si>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</si>
  <si>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</si>
  <si>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</si>
  <si>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</si>
  <si>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</si>
  <si>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</si>
  <si>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</si>
  <si>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</si>
  <si>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</si>
  <si>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</si>
  <si>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</si>
  <si>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</si>
  <si>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</si>
  <si>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</si>
  <si>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</si>
  <si>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</si>
  <si>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</si>
  <si>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</si>
  <si>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</si>
  <si>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</si>
  <si>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</si>
  <si>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</si>
  <si>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</si>
  <si>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</si>
  <si>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</si>
  <si>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</si>
  <si>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</si>
  <si>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</si>
  <si>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</si>
  <si>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</si>
  <si>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</si>
  <si>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</si>
  <si>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</si>
  <si>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</si>
  <si>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</si>
  <si>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</si>
  <si>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</si>
  <si>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</si>
  <si>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</si>
  <si>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</si>
  <si>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</si>
  <si>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</si>
  <si>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</si>
  <si>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</si>
  <si>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</si>
  <si>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</si>
  <si>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</si>
  <si>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</si>
  <si>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</si>
  <si>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</si>
  <si>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</si>
  <si>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</si>
  <si>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</si>
  <si>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</si>
  <si>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</si>
  <si>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</si>
  <si>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</si>
  <si>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</si>
  <si>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</si>
  <si>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</si>
  <si>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</si>
  <si>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</si>
  <si>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</si>
  <si>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</si>
  <si>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</si>
  <si>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</si>
  <si>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</si>
  <si>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</si>
  <si>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</si>
  <si>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</si>
  <si>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</si>
  <si>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</si>
  <si>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</si>
  <si>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</si>
  <si>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</si>
  <si>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</si>
  <si>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</si>
  <si>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</si>
  <si>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</si>
  <si>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</si>
  <si>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</si>
  <si>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</si>
  <si>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</si>
  <si>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</si>
  <si>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</si>
  <si>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</si>
  <si>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</si>
  <si>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</si>
  <si>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</si>
  <si>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</si>
  <si>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</si>
  <si>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</si>
  <si>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</si>
  <si>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</si>
  <si>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</si>
  <si>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</si>
  <si>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</si>
  <si>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</si>
  <si>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</si>
  <si>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</si>
  <si>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</si>
  <si>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</si>
  <si>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</si>
  <si>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</si>
  <si>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</si>
  <si>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</si>
  <si>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</si>
  <si>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</si>
  <si>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</si>
  <si>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</si>
  <si>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</si>
  <si>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</si>
  <si>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</si>
  <si>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</si>
  <si>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</si>
  <si>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</si>
  <si>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</si>
  <si>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</si>
  <si>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</si>
  <si>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</si>
  <si>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</si>
  <si>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</si>
  <si>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</si>
  <si>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</si>
  <si>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</si>
  <si>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</si>
  <si>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</si>
  <si>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</si>
  <si>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</si>
  <si>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</si>
  <si>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</si>
  <si>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</si>
  <si>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</si>
  <si>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</si>
  <si>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</si>
  <si>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</si>
  <si>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</si>
  <si>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</si>
  <si>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</si>
  <si>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</si>
  <si>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</si>
  <si>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</si>
  <si>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</si>
  <si>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</si>
  <si>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</si>
  <si>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</si>
  <si>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</si>
  <si>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</si>
  <si>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</si>
  <si>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</si>
  <si>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</si>
  <si>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</si>
  <si>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</si>
  <si>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</si>
  <si>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</si>
  <si>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</si>
  <si>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</si>
  <si>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</si>
  <si>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</si>
  <si>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</si>
  <si>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</si>
  <si>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</si>
  <si>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</si>
  <si>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</si>
  <si>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</si>
  <si>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</si>
  <si>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</si>
  <si>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</si>
  <si>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</si>
  <si>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</si>
  <si>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</si>
  <si>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</si>
  <si>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</si>
  <si>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</si>
  <si>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</si>
  <si>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</si>
  <si>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</si>
  <si>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</si>
  <si>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</si>
  <si>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</si>
  <si>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</si>
  <si>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</si>
  <si>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</si>
  <si>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</si>
  <si>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</si>
  <si>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</si>
  <si>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</si>
  <si>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</si>
  <si>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</si>
  <si>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</si>
  <si>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</si>
  <si>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</si>
  <si>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</si>
  <si>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</si>
  <si>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</si>
  <si>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</si>
  <si>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</si>
  <si>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</si>
  <si>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</si>
  <si>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</si>
  <si>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</si>
  <si>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</si>
  <si>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</si>
  <si>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</si>
  <si>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</si>
  <si>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</si>
  <si>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</si>
  <si>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</si>
  <si>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</si>
  <si>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</si>
  <si>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</si>
  <si>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</si>
  <si>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</si>
  <si>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</si>
  <si>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</si>
  <si>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</si>
  <si>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</si>
  <si>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</si>
  <si>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</si>
  <si>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</si>
  <si>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</si>
  <si>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</si>
  <si>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</si>
  <si>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</si>
  <si>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</si>
  <si>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</si>
  <si>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</si>
  <si>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</si>
  <si>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</si>
  <si>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</si>
  <si>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</si>
  <si>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</si>
  <si>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</si>
  <si>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</si>
  <si>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</si>
  <si>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</si>
  <si>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</si>
  <si>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</si>
  <si>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</si>
  <si>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</si>
  <si>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</si>
  <si>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</si>
  <si>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</si>
  <si>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</si>
  <si>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</si>
  <si>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</si>
  <si>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</si>
  <si>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</si>
  <si>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</si>
  <si>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</si>
  <si>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</si>
  <si>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</si>
  <si>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</si>
  <si>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</si>
  <si>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</si>
  <si>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</si>
  <si>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</si>
  <si>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</si>
  <si>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</si>
  <si>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</si>
  <si>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</si>
  <si>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</si>
  <si>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</si>
  <si>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</si>
  <si>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</si>
  <si>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</si>
  <si>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</si>
  <si>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</si>
  <si>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</si>
  <si>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</si>
  <si>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</si>
  <si>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</si>
  <si>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</si>
  <si>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</si>
  <si>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</si>
  <si>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</si>
  <si>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</si>
  <si>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</si>
  <si>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</si>
  <si>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</si>
  <si>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</si>
  <si>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</si>
  <si>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</si>
  <si>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</si>
  <si>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</si>
  <si>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</si>
  <si>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</si>
  <si>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</si>
  <si>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</si>
  <si>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</si>
  <si>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</si>
  <si>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</si>
  <si>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</si>
  <si>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</si>
  <si>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</si>
  <si>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</si>
  <si>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</si>
  <si>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</si>
  <si>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</si>
  <si>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</si>
  <si>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</si>
  <si>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</si>
  <si>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</si>
  <si>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</si>
  <si>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</si>
  <si>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</si>
  <si>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</si>
  <si>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</si>
  <si>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</si>
  <si>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</si>
  <si>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</si>
  <si>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</si>
  <si>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</si>
  <si>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</si>
  <si>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</si>
  <si>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</si>
  <si>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</si>
  <si>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</si>
  <si>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</si>
  <si>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</si>
  <si>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</si>
  <si>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</si>
  <si>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</si>
  <si>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</si>
  <si>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</si>
  <si>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</si>
  <si>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</si>
  <si>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</si>
  <si>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</si>
  <si>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</si>
  <si>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</si>
  <si>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</si>
  <si>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</si>
  <si>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</si>
  <si>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</si>
  <si>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</si>
  <si>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</si>
  <si>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</si>
  <si>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</si>
  <si>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</si>
  <si>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</si>
  <si>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</si>
  <si>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</si>
  <si>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</si>
  <si>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</si>
  <si>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</si>
  <si>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</si>
  <si>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</si>
  <si>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</si>
  <si>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</si>
  <si>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</si>
  <si>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</si>
  <si>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</si>
  <si>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</si>
  <si>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</si>
  <si>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</si>
  <si>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</si>
  <si>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</si>
  <si>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</si>
  <si>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</si>
  <si>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</si>
  <si>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</si>
  <si>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</si>
  <si>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</si>
  <si>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</si>
  <si>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</si>
  <si>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</si>
  <si>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</si>
  <si>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</si>
  <si>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</si>
  <si>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</si>
  <si>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</si>
  <si>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</si>
  <si>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</si>
  <si>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</si>
  <si>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</si>
  <si>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</si>
  <si>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</si>
  <si>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</si>
  <si>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</si>
  <si>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</si>
  <si>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</si>
  <si>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</si>
  <si>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</si>
  <si>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</si>
  <si>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</si>
  <si>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</si>
  <si>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</si>
  <si>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</si>
  <si>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</si>
  <si>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</si>
  <si>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</si>
  <si>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</si>
  <si>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</si>
  <si>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</si>
  <si>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</si>
  <si>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</si>
  <si>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</si>
  <si>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</si>
  <si>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</si>
  <si>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</si>
  <si>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</si>
  <si>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</si>
  <si>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</si>
  <si>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</si>
  <si>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</si>
  <si>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</si>
  <si>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</si>
  <si>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</si>
  <si>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</si>
  <si>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</si>
  <si>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</si>
  <si>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</si>
  <si>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</si>
  <si>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</si>
  <si>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</si>
  <si>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</si>
  <si>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</si>
  <si>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</si>
  <si>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</si>
  <si>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</si>
  <si>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</si>
  <si>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</si>
  <si>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</si>
  <si>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</si>
  <si>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</si>
  <si>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</si>
  <si>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</si>
  <si>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</si>
  <si>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</si>
  <si>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</si>
  <si>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</si>
  <si>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</si>
  <si>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</si>
  <si>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</si>
  <si>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</si>
  <si>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</si>
  <si>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</si>
  <si>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</si>
  <si>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</si>
  <si>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</si>
  <si>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</si>
  <si>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</si>
  <si>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</si>
  <si>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</si>
  <si>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</si>
  <si>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</si>
  <si>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</si>
  <si>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</si>
  <si>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</si>
  <si>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</si>
  <si>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</si>
  <si>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</si>
  <si>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</si>
  <si>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</si>
  <si>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</si>
  <si>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</si>
  <si>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</si>
  <si>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</si>
  <si>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</si>
  <si>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</si>
  <si>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</si>
  <si>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</si>
  <si>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</si>
  <si>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</si>
  <si>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</si>
  <si>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</si>
  <si>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</si>
  <si>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</si>
  <si>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</si>
  <si>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</si>
  <si>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</si>
  <si>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</si>
  <si>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</si>
  <si>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</si>
  <si>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</si>
  <si>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</si>
  <si>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</si>
  <si>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</si>
  <si>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</si>
  <si>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</si>
  <si>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</si>
  <si>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</si>
  <si>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</si>
  <si>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</si>
  <si>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</si>
  <si>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</si>
  <si>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</si>
  <si>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</si>
  <si>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</si>
  <si>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</si>
  <si>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</si>
  <si>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</si>
  <si>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</si>
  <si>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</si>
  <si>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</si>
  <si>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</si>
  <si>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</si>
  <si>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</si>
  <si>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</si>
  <si>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</si>
  <si>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</si>
  <si>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</si>
  <si>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</si>
  <si>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</si>
  <si>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</si>
  <si>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</si>
  <si>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</si>
  <si>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</si>
  <si>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</si>
  <si>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</si>
  <si>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</si>
  <si>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</si>
  <si>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</si>
  <si>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</si>
  <si>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</si>
  <si>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</si>
  <si>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</si>
  <si>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</si>
  <si>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</si>
  <si>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</si>
  <si>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</si>
  <si>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</si>
  <si>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</si>
  <si>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</si>
  <si>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</si>
  <si>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</si>
  <si>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</si>
  <si>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</si>
  <si>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</si>
  <si>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</si>
  <si>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</si>
  <si>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</si>
  <si>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</si>
  <si>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</si>
  <si>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</si>
  <si>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</si>
  <si>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</si>
  <si>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</si>
  <si>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</si>
  <si>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</si>
  <si>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</si>
  <si>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</si>
  <si>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</si>
  <si>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</si>
  <si>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</si>
  <si>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</si>
  <si>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</si>
  <si>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</si>
  <si>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</si>
  <si>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</si>
  <si>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</si>
  <si>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</si>
  <si>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</si>
  <si>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</si>
  <si>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</si>
  <si>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</si>
  <si>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</si>
  <si>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</si>
  <si>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</si>
  <si>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</si>
  <si>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</si>
  <si>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</si>
  <si>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</si>
  <si>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</si>
  <si>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</si>
  <si>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</si>
  <si>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</si>
  <si>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</si>
  <si>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</si>
  <si>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</si>
  <si>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</si>
  <si>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</si>
  <si>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</si>
  <si>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</si>
  <si>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</si>
  <si>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</si>
  <si>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</si>
  <si>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</si>
  <si>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</si>
  <si>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</si>
  <si>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</si>
  <si>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</si>
  <si>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</si>
  <si>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</si>
  <si>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</si>
  <si>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</si>
  <si>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</si>
  <si>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</si>
  <si>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</si>
  <si>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</si>
  <si>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</si>
  <si>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</si>
  <si>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</si>
  <si>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</si>
  <si>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</si>
  <si>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</si>
  <si>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</si>
  <si>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</si>
  <si>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</si>
  <si>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</si>
  <si>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</si>
  <si>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</si>
  <si>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</si>
  <si>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</si>
  <si>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</si>
  <si>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</si>
  <si>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</si>
  <si>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</si>
  <si>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</si>
  <si>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</si>
  <si>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</si>
  <si>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</si>
  <si>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</si>
  <si>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</si>
  <si>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</si>
  <si>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</si>
  <si>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</si>
  <si>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</si>
  <si>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</si>
  <si>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</si>
  <si>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</si>
  <si>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</si>
  <si>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</si>
  <si>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</si>
  <si>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</si>
  <si>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</si>
  <si>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</si>
  <si>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</si>
  <si>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</si>
  <si>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</si>
  <si>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</si>
  <si>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</si>
  <si>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</si>
  <si>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</si>
  <si>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</si>
  <si>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</si>
  <si>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</si>
  <si>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</si>
  <si>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</si>
  <si>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</si>
  <si>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</si>
  <si>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</si>
  <si>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</si>
  <si>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</si>
  <si>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</si>
  <si>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</si>
  <si>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</si>
  <si>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</si>
  <si>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</si>
  <si>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</si>
  <si>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</si>
  <si>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</si>
  <si>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</si>
  <si>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</si>
  <si>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</si>
  <si>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</si>
  <si>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</si>
  <si>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</si>
  <si>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</si>
  <si>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</si>
  <si>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</si>
  <si>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</si>
  <si>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</si>
  <si>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</si>
  <si>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</si>
  <si>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</si>
  <si>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</si>
  <si>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</si>
  <si>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</si>
  <si>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</si>
  <si>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</si>
  <si>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</si>
  <si>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</si>
  <si>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</si>
  <si>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</si>
  <si>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</si>
  <si>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</si>
  <si>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</si>
  <si>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</si>
  <si>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</si>
  <si>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</si>
  <si>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</si>
  <si>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</si>
  <si>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</si>
  <si>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</si>
  <si>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</si>
  <si>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</si>
  <si>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</si>
  <si>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</si>
  <si>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</si>
  <si>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</si>
  <si>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</si>
  <si>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</si>
  <si>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</si>
  <si>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</si>
  <si>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</si>
  <si>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</si>
  <si>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</si>
  <si>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</si>
  <si>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</si>
  <si>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</si>
  <si>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</si>
  <si>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</si>
  <si>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</si>
  <si>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</si>
  <si>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</si>
  <si>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</si>
  <si>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</si>
  <si>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</si>
  <si>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</si>
  <si>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</si>
  <si>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</si>
  <si>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</si>
  <si>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</si>
  <si>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</si>
  <si>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</si>
  <si>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</si>
  <si>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</si>
  <si>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</si>
  <si>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</si>
  <si>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</si>
  <si>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</si>
  <si>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</si>
  <si>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</si>
  <si>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</si>
  <si>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</si>
  <si>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</si>
  <si>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</si>
  <si>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</si>
  <si>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</si>
  <si>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</si>
  <si>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</si>
  <si>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</si>
  <si>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</si>
  <si>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</si>
  <si>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</si>
  <si>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</si>
  <si>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</si>
  <si>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</si>
  <si>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</si>
  <si>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</si>
  <si>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</si>
  <si>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</si>
  <si>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</si>
  <si>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</si>
  <si>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</si>
  <si>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</si>
  <si>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</si>
  <si>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</si>
  <si>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</si>
  <si>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</si>
  <si>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</si>
  <si>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</si>
  <si>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</si>
  <si>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</si>
  <si>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</si>
  <si>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</si>
  <si>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</si>
  <si>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</si>
  <si>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</si>
  <si>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</si>
  <si>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</si>
  <si>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</si>
  <si>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</si>
  <si>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</si>
  <si>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</si>
  <si>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</si>
  <si>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</si>
  <si>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</si>
  <si>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</si>
  <si>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</si>
  <si>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</si>
  <si>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</si>
  <si>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</si>
  <si>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</si>
  <si>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</si>
  <si>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太阳能热水器</t>
  </si>
  <si>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</si>
  <si>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</si>
  <si>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</si>
  <si>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</si>
  <si>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</si>
  <si>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</si>
  <si>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热水器的类型</t>
  </si>
  <si>
    <t>淋浴时间（夏季除外）</t>
  </si>
  <si>
    <t>空调性能</t>
  </si>
  <si>
    <t>空调过滤器清洗</t>
  </si>
  <si>
    <t>烘干机的类型</t>
  </si>
  <si>
    <t>真空吸尘器的强度</t>
  </si>
  <si>
    <t>照明类型</t>
  </si>
  <si>
    <t>电视尺寸</t>
  </si>
  <si>
    <t>冰箱类型</t>
  </si>
  <si>
    <t>冰箱温度设置</t>
  </si>
  <si>
    <t>汽车类型</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</si>
  <si>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</si>
  <si>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</si>
  <si>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</si>
  <si>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</si>
  <si>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</si>
  <si>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</si>
  <si>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</si>
  <si>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</si>
  <si>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</si>
  <si>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</si>
  <si>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</si>
  <si>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</si>
  <si>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</si>
  <si>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</si>
  <si>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</si>
  <si>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</si>
  <si>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</si>
  <si>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</si>
  <si>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</si>
  <si>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</si>
  <si>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</si>
  <si>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</si>
  <si>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</si>
  <si>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</si>
  <si>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</si>
  <si>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</si>
  <si>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</si>
  <si>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</si>
  <si>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</si>
  <si>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</si>
  <si>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</si>
  <si>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</si>
  <si>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</si>
  <si>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</si>
  <si>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</si>
  <si>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</si>
  <si>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</si>
  <si>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</si>
  <si>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</si>
  <si>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</si>
  <si>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</si>
  <si>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</si>
  <si>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</si>
  <si>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</si>
  <si>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</si>
  <si>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</si>
  <si>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</si>
  <si>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</si>
  <si>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</si>
  <si>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</si>
  <si>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</si>
  <si>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</si>
  <si>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</si>
  <si>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</si>
  <si>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</si>
  <si>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</si>
  <si>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</si>
  <si>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</si>
  <si>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</si>
  <si>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</si>
  <si>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</si>
  <si>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</si>
  <si>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</si>
  <si>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</si>
  <si>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</si>
  <si>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</si>
  <si>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</si>
  <si>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</si>
  <si>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</si>
  <si>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</si>
  <si>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</si>
  <si>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</si>
  <si>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</si>
  <si>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</si>
  <si>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</si>
  <si>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</si>
  <si>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</si>
  <si>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</si>
  <si>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</si>
  <si>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</si>
  <si>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</si>
  <si>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</si>
  <si>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</si>
  <si>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</si>
  <si>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</si>
  <si>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</si>
  <si>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</si>
  <si>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</si>
  <si>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</si>
  <si>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</si>
  <si>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</si>
  <si>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</si>
  <si>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</si>
  <si>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</si>
  <si>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</si>
  <si>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</si>
  <si>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</si>
  <si>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</si>
  <si>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</si>
  <si>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</si>
  <si>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</si>
  <si>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</si>
  <si>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</si>
  <si>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</si>
  <si>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</si>
  <si>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</si>
  <si>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</si>
  <si>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</si>
  <si>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</si>
  <si>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</si>
  <si>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</si>
  <si>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</si>
  <si>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</si>
  <si>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</si>
  <si>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</si>
  <si>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</si>
  <si>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</si>
  <si>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</si>
  <si>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</si>
  <si>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</si>
  <si>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</si>
  <si>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</si>
  <si>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</si>
  <si>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</si>
  <si>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</si>
  <si>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</si>
  <si>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</si>
  <si>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</si>
  <si>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</si>
  <si>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</si>
  <si>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</si>
  <si>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</si>
  <si>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</si>
  <si>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</si>
  <si>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</si>
  <si>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</si>
  <si>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</si>
  <si>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</si>
  <si>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</si>
  <si>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</si>
  <si>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</si>
  <si>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</si>
  <si>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</si>
  <si>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</si>
  <si>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</si>
  <si>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</si>
  <si>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</si>
  <si>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</si>
  <si>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</si>
  <si>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</si>
  <si>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</si>
  <si>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</si>
  <si>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</si>
  <si>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</si>
  <si>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</si>
  <si>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</si>
  <si>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</si>
  <si>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</si>
  <si>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</si>
  <si>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</si>
  <si>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</si>
  <si>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</si>
  <si>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</si>
  <si>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</si>
  <si>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</si>
  <si>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</si>
  <si>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</si>
  <si>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</si>
  <si>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</si>
  <si>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</si>
  <si>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</si>
  <si>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</si>
  <si>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</si>
  <si>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</si>
  <si>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</si>
  <si>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</si>
  <si>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</si>
  <si>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</si>
  <si>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</si>
  <si>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</si>
  <si>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</si>
  <si>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</si>
  <si>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</si>
  <si>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</si>
  <si>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</si>
  <si>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</si>
  <si>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</si>
  <si>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</si>
  <si>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</si>
  <si>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</si>
  <si>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</si>
  <si>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</si>
  <si>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</si>
  <si>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</si>
  <si>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</si>
  <si>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</si>
  <si>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</si>
  <si>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</si>
  <si>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</si>
  <si>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</si>
  <si>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</si>
  <si>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</si>
  <si>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</si>
  <si>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</si>
  <si>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</si>
  <si>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</si>
  <si>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</si>
  <si>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</si>
  <si>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</si>
  <si>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</si>
  <si>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</si>
  <si>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</si>
  <si>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</si>
  <si>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</si>
  <si>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</si>
  <si>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</si>
  <si>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</si>
  <si>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</si>
  <si>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</si>
  <si>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</si>
  <si>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</si>
  <si>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</si>
  <si>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</si>
  <si>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</si>
  <si>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</si>
  <si>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</si>
  <si>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</si>
  <si>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</si>
  <si>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</si>
  <si>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</si>
  <si>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</si>
  <si>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</si>
  <si>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</si>
  <si>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</si>
  <si>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</si>
  <si>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</si>
  <si>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</si>
  <si>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</si>
  <si>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</si>
  <si>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</si>
  <si>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</si>
  <si>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</si>
  <si>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</si>
  <si>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</si>
  <si>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</si>
  <si>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</si>
  <si>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</si>
  <si>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</si>
  <si>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</si>
  <si>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</si>
  <si>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</si>
  <si>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</si>
  <si>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</si>
  <si>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</si>
  <si>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</si>
  <si>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</si>
  <si>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</si>
  <si>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</si>
  <si>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</si>
  <si>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</si>
  <si>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</si>
  <si>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</si>
  <si>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</si>
  <si>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</si>
  <si>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</si>
  <si>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</si>
  <si>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</si>
  <si>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</si>
  <si>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</si>
  <si>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</si>
  <si>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</si>
  <si>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</si>
  <si>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</si>
  <si>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</si>
  <si>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</si>
  <si>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</si>
  <si>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</si>
  <si>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</si>
  <si>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</si>
  <si>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</si>
  <si>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</si>
  <si>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</si>
  <si>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</si>
  <si>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</si>
  <si>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</si>
  <si>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</si>
  <si>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</si>
  <si>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</si>
  <si>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</si>
  <si>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</si>
  <si>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</si>
  <si>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</si>
  <si>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</si>
  <si>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</si>
  <si>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</si>
  <si>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</si>
  <si>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</si>
  <si>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</si>
  <si>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</si>
  <si>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</si>
  <si>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</si>
  <si>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</si>
  <si>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</si>
  <si>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</si>
  <si>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</si>
  <si>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</si>
  <si>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</si>
  <si>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</si>
  <si>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</si>
  <si>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</si>
  <si>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</si>
  <si>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</si>
  <si>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</si>
  <si>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</si>
  <si>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</si>
  <si>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</si>
  <si>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</si>
  <si>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</si>
  <si>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</si>
  <si>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</si>
  <si>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</si>
  <si>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</si>
  <si>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</si>
  <si>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</si>
  <si>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</si>
  <si>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</si>
  <si>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</si>
  <si>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</si>
  <si>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</si>
  <si>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</si>
  <si>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</si>
  <si>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</si>
  <si>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</si>
  <si>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</si>
  <si>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</si>
  <si>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</si>
  <si>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</si>
  <si>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</si>
  <si>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</si>
  <si>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</si>
  <si>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</si>
  <si>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</si>
  <si>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</si>
  <si>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</si>
  <si>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</si>
  <si>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</si>
  <si>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</si>
  <si>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</si>
  <si>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</si>
  <si>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</si>
  <si>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</si>
  <si>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</si>
  <si>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</si>
  <si>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</si>
  <si>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</si>
  <si>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</si>
  <si>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</si>
  <si>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</si>
  <si>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</si>
  <si>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</si>
  <si>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</si>
  <si>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</si>
  <si>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</si>
  <si>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</si>
  <si>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</si>
  <si>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</si>
  <si>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</si>
  <si>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</si>
  <si>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</si>
  <si>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</si>
  <si>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</si>
  <si>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</si>
  <si>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</si>
  <si>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</si>
  <si>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</si>
  <si>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</si>
  <si>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</si>
  <si>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</si>
  <si>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</si>
  <si>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</si>
  <si>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</si>
  <si>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</si>
  <si>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</si>
  <si>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</si>
  <si>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</si>
  <si>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</si>
  <si>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</si>
  <si>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</si>
  <si>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</si>
  <si>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</si>
  <si>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</si>
  <si>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</si>
  <si>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</si>
  <si>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</si>
  <si>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</si>
  <si>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</si>
  <si>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</si>
  <si>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</si>
  <si>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</si>
  <si>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</si>
  <si>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</si>
  <si>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</si>
  <si>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</si>
  <si>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</si>
  <si>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</si>
  <si>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</si>
  <si>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</si>
  <si>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</si>
  <si>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</si>
  <si>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</si>
  <si>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</si>
  <si>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</si>
  <si>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</si>
  <si>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</si>
  <si>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</si>
  <si>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</si>
  <si>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</si>
  <si>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</si>
  <si>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</si>
  <si>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</si>
  <si>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</si>
  <si>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</si>
  <si>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</si>
  <si>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</si>
  <si>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</si>
  <si>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</si>
  <si>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</si>
  <si>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</si>
  <si>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</si>
  <si>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</si>
  <si>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</si>
  <si>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</si>
  <si>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</si>
  <si>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</si>
  <si>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</si>
  <si>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</si>
  <si>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</si>
  <si>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</si>
  <si>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</si>
  <si>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</si>
  <si>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</si>
  <si>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</si>
  <si>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</si>
  <si>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</si>
  <si>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</si>
  <si>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</si>
  <si>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</si>
  <si>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</si>
  <si>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</si>
  <si>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</si>
  <si>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</si>
  <si>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</si>
  <si>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</si>
  <si>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</si>
  <si>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</si>
  <si>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</si>
  <si>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</si>
  <si>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</si>
  <si>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</si>
  <si>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</si>
  <si>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</si>
  <si>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</si>
  <si>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</si>
  <si>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</si>
  <si>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</si>
  <si>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</si>
  <si>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</si>
  <si>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</si>
  <si>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</si>
  <si>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</si>
  <si>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</si>
  <si>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</si>
  <si>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</si>
  <si>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</si>
  <si>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</si>
  <si>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</si>
  <si>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</si>
  <si>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</si>
  <si>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</si>
  <si>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</si>
  <si>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</si>
  <si>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</si>
  <si>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</si>
  <si>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</si>
  <si>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</si>
  <si>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</si>
  <si>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</si>
  <si>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</si>
  <si>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</si>
  <si>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</si>
  <si>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</si>
  <si>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</si>
  <si>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</si>
  <si>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</si>
  <si>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</si>
  <si>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</si>
  <si>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</si>
  <si>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</si>
  <si>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</si>
  <si>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</si>
  <si>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</si>
  <si>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</si>
  <si>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</si>
  <si>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</si>
  <si>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</si>
  <si>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</si>
  <si>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</si>
  <si>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</si>
  <si>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</si>
  <si>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</si>
  <si>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</si>
  <si>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</si>
  <si>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</si>
  <si>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</si>
  <si>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</si>
  <si>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</si>
  <si>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</si>
  <si>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</si>
  <si>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</si>
  <si>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</si>
  <si>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</si>
  <si>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</si>
  <si>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</si>
  <si>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</si>
  <si>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</si>
  <si>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</si>
  <si>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</si>
  <si>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</si>
  <si>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</si>
  <si>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</si>
  <si>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</si>
  <si>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</si>
  <si>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</si>
  <si>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</si>
  <si>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</si>
  <si>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</si>
  <si>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</si>
  <si>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</si>
  <si>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</si>
  <si>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</si>
  <si>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</si>
  <si>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</si>
  <si>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</si>
  <si>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</si>
  <si>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</si>
  <si>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</si>
  <si>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</si>
  <si>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</si>
  <si>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</si>
  <si>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</si>
  <si>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</si>
  <si>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</si>
  <si>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</si>
  <si>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</si>
  <si>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</si>
  <si>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</si>
  <si>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</si>
  <si>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</si>
  <si>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</si>
  <si>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</si>
  <si>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</si>
  <si>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</si>
  <si>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</si>
  <si>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</si>
  <si>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</si>
  <si>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</si>
  <si>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</si>
  <si>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</si>
  <si>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</si>
  <si>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</si>
  <si>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</si>
  <si>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</si>
  <si>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</si>
  <si>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</si>
  <si>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</si>
  <si>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</si>
  <si>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</si>
  <si>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</si>
  <si>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</si>
  <si>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</si>
  <si>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</si>
  <si>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</si>
  <si>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</si>
  <si>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</si>
  <si>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</si>
  <si>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</si>
  <si>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</si>
  <si>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</si>
  <si>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</si>
  <si>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</si>
  <si>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</si>
  <si>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</si>
  <si>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</si>
  <si>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</si>
  <si>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</si>
  <si>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</si>
  <si>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</si>
  <si>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</si>
  <si>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</si>
  <si>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</si>
  <si>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</si>
  <si>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</si>
  <si>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</si>
  <si>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</si>
  <si>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</si>
  <si>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</si>
  <si>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</si>
  <si>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</si>
  <si>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</si>
  <si>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</si>
  <si>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</si>
  <si>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</si>
  <si>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</si>
  <si>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</si>
  <si>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</si>
  <si>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</si>
  <si>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</si>
  <si>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</si>
  <si>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</si>
  <si>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</si>
  <si>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</si>
  <si>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</si>
  <si>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</si>
  <si>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</si>
  <si>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</si>
  <si>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</si>
  <si>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</si>
  <si>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</si>
  <si>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</si>
  <si>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</si>
  <si>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</si>
  <si>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</si>
  <si>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</si>
  <si>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</si>
  <si>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</si>
  <si>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</si>
  <si>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</si>
  <si>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</si>
  <si>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</si>
  <si>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</si>
  <si>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</si>
  <si>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</si>
  <si>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</si>
  <si>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</si>
  <si>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</si>
  <si>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</si>
  <si>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</si>
  <si>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</si>
  <si>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</si>
  <si>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</si>
  <si>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</si>
  <si>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</si>
  <si>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</si>
  <si>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</si>
  <si>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</si>
  <si>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</si>
  <si>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</si>
  <si>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</si>
  <si>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</si>
  <si>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</si>
  <si>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</si>
  <si>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</si>
  <si>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</si>
  <si>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</si>
  <si>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</si>
  <si>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</si>
  <si>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</si>
  <si>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</si>
  <si>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</si>
  <si>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</si>
  <si>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</si>
  <si>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</si>
  <si>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</si>
  <si>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</si>
  <si>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</si>
  <si>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</si>
  <si>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</si>
  <si>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</si>
  <si>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</si>
  <si>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</si>
  <si>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</si>
  <si>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</si>
  <si>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</si>
  <si>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</si>
  <si>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</si>
  <si>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</si>
  <si>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</si>
  <si>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</si>
  <si>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</si>
  <si>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</si>
  <si>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</si>
  <si>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</si>
  <si>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</si>
  <si>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</si>
  <si>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</si>
  <si>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</si>
  <si>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</si>
  <si>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</si>
  <si>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</si>
  <si>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</si>
  <si>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</si>
  <si>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</si>
  <si>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</si>
  <si>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</si>
  <si>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</si>
  <si>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</si>
  <si>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</si>
  <si>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</si>
  <si>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</si>
  <si>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</si>
  <si>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</si>
  <si>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</si>
  <si>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</si>
  <si>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</si>
  <si>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</si>
  <si>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</si>
  <si>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</si>
  <si>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</si>
  <si>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</si>
  <si>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</si>
  <si>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</si>
  <si>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</si>
  <si>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</si>
  <si>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</si>
  <si>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</si>
  <si>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</si>
  <si>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</si>
  <si>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</si>
  <si>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</si>
  <si>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</si>
  <si>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</si>
  <si>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</si>
  <si>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</si>
  <si>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</si>
  <si>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</si>
  <si>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</si>
  <si>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</si>
  <si>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</si>
  <si>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</si>
  <si>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</si>
  <si>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</si>
  <si>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</si>
  <si>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</si>
  <si>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</si>
  <si>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</si>
  <si>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</si>
  <si>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</si>
  <si>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</si>
  <si>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</si>
  <si>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</si>
  <si>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</si>
  <si>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</si>
  <si>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</si>
  <si>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</si>
  <si>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</si>
  <si>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</si>
  <si>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</si>
  <si>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</si>
  <si>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</si>
  <si>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</si>
  <si>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</si>
  <si>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</si>
  <si>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</si>
  <si>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</si>
  <si>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</si>
  <si>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</si>
  <si>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</si>
  <si>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</si>
  <si>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</si>
  <si>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</si>
  <si>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</si>
  <si>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</si>
  <si>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</si>
  <si>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</si>
  <si>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</si>
  <si>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</si>
  <si>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</si>
  <si>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</si>
  <si>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</si>
  <si>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</si>
  <si>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</si>
  <si>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</si>
  <si>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</si>
  <si>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</si>
  <si>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</si>
  <si>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</si>
  <si>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</si>
  <si>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</si>
  <si>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</si>
  <si>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</si>
  <si>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</si>
  <si>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</si>
  <si>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</si>
  <si>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</si>
  <si>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</si>
  <si>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</si>
  <si>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</si>
  <si>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</si>
  <si>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</si>
  <si>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</si>
  <si>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</si>
  <si>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</si>
  <si>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</si>
  <si>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</si>
  <si>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</si>
  <si>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</si>
  <si>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</si>
  <si>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</si>
  <si>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</si>
  <si>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</si>
  <si>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</si>
  <si>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</si>
  <si>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</si>
  <si>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</si>
  <si>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</si>
  <si>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</si>
  <si>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</si>
  <si>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</si>
  <si>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</si>
  <si>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</si>
  <si>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</si>
  <si>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</si>
  <si>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</si>
  <si>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</si>
  <si>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</si>
  <si>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</si>
  <si>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</si>
  <si>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</si>
  <si>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</si>
  <si>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</si>
  <si>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</si>
  <si>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</si>
  <si>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</si>
  <si>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</si>
  <si>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</si>
  <si>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</si>
  <si>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</si>
  <si>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</si>
  <si>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</si>
  <si>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</si>
  <si>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</si>
  <si>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</si>
  <si>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</si>
  <si>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</si>
  <si>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</si>
  <si>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</si>
  <si>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</si>
  <si>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</si>
  <si>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</si>
  <si>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</si>
  <si>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</si>
  <si>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</si>
  <si>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</si>
  <si>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</si>
  <si>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</si>
  <si>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</si>
  <si>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</si>
  <si>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</si>
  <si>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</si>
  <si>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</si>
  <si>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</si>
  <si>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</si>
  <si>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</si>
  <si>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</si>
  <si>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</si>
  <si>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</si>
  <si>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</si>
  <si>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</si>
  <si>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</si>
  <si>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</si>
  <si>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</si>
  <si>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</si>
  <si>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</si>
  <si>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</si>
  <si>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</si>
  <si>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</si>
  <si>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</si>
  <si>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</si>
  <si>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</si>
  <si>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</si>
  <si>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</si>
  <si>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</si>
  <si>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</si>
  <si>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</si>
  <si>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</si>
  <si>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</si>
  <si>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</si>
  <si>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</si>
  <si>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</si>
  <si>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</si>
  <si>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</si>
  <si>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</si>
  <si>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</si>
  <si>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</si>
  <si>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</si>
  <si>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</si>
  <si>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</si>
  <si>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</si>
  <si>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</si>
  <si>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</si>
  <si>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</si>
  <si>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</si>
  <si>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</si>
  <si>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</si>
  <si>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</si>
  <si>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</si>
  <si>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</si>
  <si>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</si>
  <si>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</si>
  <si>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</si>
  <si>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</si>
  <si>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</si>
  <si>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</si>
  <si>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</si>
  <si>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</si>
  <si>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</si>
  <si>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</si>
  <si>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</si>
  <si>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</si>
  <si>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</si>
  <si>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</si>
  <si>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</si>
  <si>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</si>
  <si>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</si>
  <si>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</si>
  <si>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</si>
  <si>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</si>
  <si>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</si>
  <si>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</si>
  <si>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</si>
  <si>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</si>
  <si>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</si>
  <si>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</si>
  <si>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</si>
  <si>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</si>
  <si>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</si>
  <si>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</si>
  <si>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</si>
  <si>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</si>
  <si>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</si>
  <si>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</si>
  <si>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</si>
  <si>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</si>
  <si>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</si>
  <si>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</si>
  <si>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</si>
  <si>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</si>
  <si>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</si>
  <si>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</si>
  <si>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</si>
  <si>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</si>
  <si>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</si>
  <si>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</si>
  <si>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</si>
  <si>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</si>
  <si>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</si>
  <si>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</si>
  <si>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</si>
  <si>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</si>
  <si>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</si>
  <si>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</si>
  <si>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</si>
  <si>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</si>
  <si>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</si>
  <si>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</si>
  <si>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</si>
  <si>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</si>
  <si>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</si>
  <si>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</si>
  <si>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</si>
  <si>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</si>
  <si>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</si>
  <si>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</si>
  <si>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</si>
  <si>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</si>
  <si>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</si>
  <si>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</si>
  <si>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</si>
  <si>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</si>
  <si>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</si>
  <si>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</si>
  <si>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</si>
  <si>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</si>
  <si>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</si>
  <si>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</si>
  <si>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</si>
  <si>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</si>
  <si>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</si>
  <si>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</si>
  <si>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</si>
  <si>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</si>
  <si>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</si>
  <si>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</si>
  <si>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</si>
  <si>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</si>
  <si>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</si>
  <si>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</si>
  <si>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</si>
  <si>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</si>
  <si>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</si>
  <si>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</si>
  <si>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</si>
  <si>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</si>
  <si>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</si>
  <si>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</si>
  <si>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</si>
  <si>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</si>
  <si>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</si>
  <si>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</si>
  <si>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</si>
  <si>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</si>
  <si>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</si>
  <si>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</si>
  <si>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</si>
  <si>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</si>
  <si>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</si>
  <si>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</si>
  <si>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</si>
  <si>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</si>
  <si>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</si>
  <si>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</si>
  <si>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</si>
  <si>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</si>
  <si>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</si>
  <si>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</si>
  <si>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</si>
  <si>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</si>
  <si>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</si>
  <si>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</si>
  <si>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</si>
  <si>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</si>
  <si>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</si>
  <si>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</si>
  <si>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</si>
  <si>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</si>
  <si>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</si>
  <si>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</si>
  <si>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</si>
  <si>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</si>
  <si>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</si>
  <si>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</si>
  <si>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</si>
  <si>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</si>
  <si>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</si>
  <si>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</si>
  <si>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</si>
  <si>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</si>
  <si>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</si>
  <si>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</si>
  <si>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</si>
  <si>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</si>
  <si>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</si>
  <si>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</si>
  <si>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</si>
  <si>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</si>
  <si>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</si>
  <si>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</si>
  <si>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</si>
  <si>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</si>
  <si>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</si>
  <si>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</si>
  <si>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</si>
  <si>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</si>
  <si>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</si>
  <si>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</si>
  <si>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</si>
  <si>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</si>
  <si>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</si>
  <si>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</si>
  <si>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</si>
  <si>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</si>
  <si>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</si>
  <si>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</si>
  <si>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</si>
  <si>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</si>
  <si>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</si>
  <si>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</si>
  <si>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</si>
  <si>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</si>
  <si>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</si>
  <si>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</si>
  <si>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</si>
  <si>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</si>
  <si>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</si>
  <si>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</si>
  <si>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</si>
  <si>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</si>
  <si>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</si>
  <si>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</si>
  <si>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</si>
  <si>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</si>
  <si>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</si>
  <si>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</si>
  <si>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</si>
  <si>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</si>
  <si>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</si>
  <si>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</si>
  <si>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</si>
  <si>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</si>
  <si>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</si>
  <si>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</si>
  <si>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</si>
  <si>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</si>
  <si>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</si>
  <si>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</si>
  <si>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</si>
  <si>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</si>
  <si>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</si>
  <si>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</si>
  <si>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</si>
  <si>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</si>
  <si>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</si>
  <si>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</si>
  <si>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</si>
  <si>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</si>
  <si>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</si>
  <si>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</si>
  <si>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</si>
  <si>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</si>
  <si>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</si>
  <si>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</si>
  <si>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</si>
  <si>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</si>
  <si>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11月上旬</t>
    <rPh sb="3" eb="5">
      <t>shaンg xuン</t>
    </rPh>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</si>
  <si>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</si>
  <si>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</si>
  <si>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</si>
  <si>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</si>
  <si>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</si>
  <si>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</si>
  <si>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</si>
  <si>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</si>
  <si>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</si>
  <si>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5月上旬</t>
    <rPh sb="2" eb="4">
      <t>shaンg xuン</t>
    </rPh>
    <phoneticPr fontId="2"/>
  </si>
  <si>
    <t>平常</t>
    <rPh sb="0" eb="2">
      <t>piンg chaンg</t>
    </rPh>
    <phoneticPr fontId="2"/>
  </si>
  <si>
    <t>偶尔</t>
    <phoneticPr fontId="2"/>
  </si>
  <si>
    <t>完全不</t>
    <rPh sb="0" eb="3">
      <t>waン quaン bu</t>
    </rPh>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</si>
  <si>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</si>
  <si>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</si>
  <si>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</si>
  <si>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</si>
  <si>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</si>
  <si>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</si>
  <si>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</si>
  <si>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</si>
  <si>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</si>
  <si>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</si>
  <si>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</si>
  <si>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</si>
  <si>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</si>
  <si>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</si>
  <si>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</si>
  <si>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</si>
  <si>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</si>
  <si>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</si>
  <si>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必很少</t>
    <rPh sb="1" eb="3">
      <t>heン shao</t>
    </rPh>
    <phoneticPr fontId="2"/>
  </si>
  <si>
    <t>不使用空调制冷</t>
    <rPh sb="0" eb="3">
      <t>bu shi yoンg</t>
    </rPh>
    <rPh sb="3" eb="5">
      <t>koンg tiao</t>
    </rPh>
    <rPh sb="5" eb="7">
      <t>zhi leンg</t>
    </rPh>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</si>
  <si>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</si>
  <si>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</si>
  <si>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</si>
  <si>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</si>
  <si>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</si>
  <si>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</si>
  <si>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</si>
  <si>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</si>
  <si>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</si>
  <si>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</si>
  <si>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</si>
  <si>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</si>
  <si>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</si>
  <si>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</si>
  <si>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</si>
  <si>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</si>
  <si>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</si>
  <si>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</si>
  <si>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</si>
  <si>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</si>
  <si>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</si>
  <si>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</si>
  <si>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</si>
  <si>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</si>
  <si>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</si>
  <si>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</si>
  <si>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</si>
  <si>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荧光灯管</t>
    <rPh sb="3" eb="4">
      <t>guaン</t>
    </rPh>
    <phoneticPr fontId="2"/>
  </si>
  <si>
    <t>人体感应灯</t>
    <rPh sb="0" eb="5">
      <t>reン ti gaン yiンg deンg</t>
    </rPh>
    <phoneticPr fontId="2"/>
  </si>
  <si>
    <t>8个</t>
    <rPh sb="1" eb="2">
      <t>ge</t>
    </rPh>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</si>
  <si>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</si>
  <si>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</si>
  <si>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</si>
  <si>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</si>
  <si>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</si>
  <si>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</si>
  <si>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</si>
  <si>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</si>
  <si>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</si>
  <si>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</si>
  <si>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</si>
  <si>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</si>
  <si>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</si>
  <si>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</si>
  <si>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</si>
  <si>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</si>
  <si>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</si>
  <si>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301～400升</t>
    <phoneticPr fontId="2"/>
  </si>
  <si>
    <t>501升以上</t>
  </si>
  <si>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</si>
  <si>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</si>
  <si>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</si>
  <si>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</si>
  <si>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</si>
  <si>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</si>
  <si>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</si>
  <si>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</si>
  <si>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</si>
  <si>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</si>
  <si>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</si>
  <si>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</si>
  <si>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</si>
  <si>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</si>
  <si>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</si>
  <si>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</si>
  <si>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</si>
  <si>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</si>
  <si>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</si>
  <si>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</si>
  <si>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</si>
  <si>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</si>
  <si>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</si>
  <si>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</si>
  <si>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大排量摩托车</t>
    <rPh sb="1" eb="3">
      <t>pai liaンg</t>
    </rPh>
    <rPh sb="3" eb="6">
      <t>mo tuo che</t>
    </rPh>
    <phoneticPr fontId="2"/>
  </si>
  <si>
    <t>10～12km / L</t>
    <phoneticPr fontId="2"/>
  </si>
  <si>
    <t>27～35km / L</t>
    <phoneticPr fontId="2"/>
  </si>
  <si>
    <t>每周5次</t>
    <rPh sb="3" eb="4">
      <t>ci</t>
    </rPh>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</si>
  <si>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</si>
  <si>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</si>
  <si>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</si>
  <si>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</si>
  <si>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</si>
  <si>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</si>
  <si>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</si>
  <si>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</si>
  <si>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</si>
  <si>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</si>
  <si>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</si>
  <si>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</si>
  <si>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</si>
  <si>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</si>
  <si>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</si>
  <si>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</si>
  <si>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</si>
  <si>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</si>
  <si>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</si>
  <si>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</si>
  <si>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</si>
  <si>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</si>
  <si>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</si>
  <si>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</si>
  <si>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使用一级能耗的空调</t>
    <rPh sb="0" eb="2">
      <t>shi yoンg</t>
    </rPh>
    <rPh sb="2" eb="4">
      <t>yi ji</t>
    </rPh>
    <rPh sb="4" eb="6">
      <t>ンeンg hao</t>
    </rPh>
    <rPh sb="6" eb="7">
      <t>de</t>
    </rPh>
    <rPh sb="7" eb="9">
      <t>koンg tiao</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</si>
  <si>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</si>
  <si>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</si>
  <si>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</si>
  <si>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</si>
  <si>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</si>
  <si>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</si>
  <si>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</si>
  <si>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</si>
  <si>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</si>
  <si>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</si>
  <si>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</si>
  <si>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</si>
  <si>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</si>
  <si>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</si>
  <si>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t>不使用电饭煲保温</t>
    <rPh sb="0" eb="8">
      <t>bu yao diaン faン guo bao weン</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</si>
  <si>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</si>
  <si>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</si>
  <si>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</si>
  <si>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</si>
  <si>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</si>
  <si>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</si>
  <si>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</si>
  <si>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</si>
  <si>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</si>
  <si>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</si>
  <si>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</si>
  <si>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</si>
  <si>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</si>
  <si>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</si>
  <si>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</si>
  <si>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</si>
  <si>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</si>
  <si>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</si>
  <si>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</si>
  <si>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</si>
  <si>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</si>
  <si>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</si>
  <si>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</si>
  <si>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</si>
  <si>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</si>
  <si>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</si>
  <si>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</si>
  <si>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</si>
  <si>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</si>
  <si>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</si>
  <si>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</si>
  <si>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</si>
  <si>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</si>
  <si>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</si>
  <si>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</si>
  <si>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</si>
  <si>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</si>
  <si>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</si>
  <si>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</si>
  <si>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</si>
  <si>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</si>
  <si>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</si>
  <si>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</si>
  <si>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</si>
  <si>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</si>
  <si>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</si>
  <si>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</si>
  <si>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</si>
  <si>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</si>
  <si>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</si>
  <si>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</si>
  <si>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</si>
  <si>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</si>
  <si>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</si>
  <si>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</si>
  <si>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</si>
  <si>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</si>
  <si>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</si>
  <si>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</si>
  <si>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</si>
  <si>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</si>
  <si>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</si>
  <si>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</si>
  <si>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</si>
  <si>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</si>
  <si>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</si>
  <si>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</si>
  <si>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</si>
  <si>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</si>
  <si>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</si>
  <si>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</si>
  <si>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</si>
  <si>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</si>
  <si>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</si>
  <si>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</si>
  <si>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</si>
  <si>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</si>
  <si>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</si>
  <si>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</si>
  <si>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</si>
  <si>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</si>
  <si>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</si>
  <si>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</si>
  <si>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</si>
  <si>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</si>
  <si>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</si>
  <si>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</si>
  <si>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</si>
  <si>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</si>
  <si>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</si>
  <si>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</si>
  <si>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</si>
  <si>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</si>
  <si>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</si>
  <si>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</si>
  <si>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</si>
  <si>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</si>
  <si>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</si>
  <si>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</si>
  <si>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</si>
  <si>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</si>
  <si>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</si>
  <si>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</si>
  <si>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</si>
  <si>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</si>
  <si>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</si>
  <si>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</si>
  <si>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</si>
  <si>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</si>
  <si>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</si>
  <si>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</si>
  <si>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</si>
  <si>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</si>
  <si>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</si>
  <si>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</si>
  <si>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</si>
  <si>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</si>
  <si>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</si>
  <si>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</si>
  <si>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</si>
  <si>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</si>
  <si>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</si>
  <si>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</si>
  <si>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</si>
  <si>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</si>
  <si>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</si>
  <si>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</si>
  <si>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</si>
  <si>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</si>
  <si>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</si>
  <si>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</si>
  <si>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</si>
  <si>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</si>
  <si>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</si>
  <si>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</si>
  <si>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</si>
  <si>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</si>
  <si>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</si>
  <si>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</si>
  <si>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</si>
  <si>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</si>
  <si>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</si>
  <si>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</si>
  <si>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</si>
  <si>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</si>
  <si>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</si>
  <si>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</si>
  <si>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</si>
  <si>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</si>
  <si>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</si>
  <si>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</si>
  <si>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</si>
  <si>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</si>
  <si>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</si>
  <si>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</si>
  <si>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</si>
  <si>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</si>
  <si>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</si>
  <si>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</si>
  <si>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</si>
  <si>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</si>
  <si>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</si>
  <si>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</si>
  <si>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</si>
  <si>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</si>
  <si>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</si>
  <si>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</si>
  <si>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</si>
  <si>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</si>
  <si>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</si>
  <si>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</si>
  <si>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</si>
  <si>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</si>
  <si>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</si>
  <si>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</si>
  <si>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</si>
  <si>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</si>
  <si>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</si>
  <si>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</si>
  <si>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</si>
  <si>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</si>
  <si>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</si>
  <si>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</si>
  <si>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</si>
  <si>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</si>
  <si>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</si>
  <si>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</si>
  <si>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</si>
  <si>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</si>
  <si>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</si>
  <si>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</si>
  <si>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</si>
  <si>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</si>
  <si>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</si>
  <si>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</si>
  <si>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</si>
  <si>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</si>
  <si>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</si>
  <si>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</si>
  <si>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</si>
  <si>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</si>
  <si>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</si>
  <si>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</si>
  <si>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</si>
  <si>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</si>
  <si>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</si>
  <si>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</si>
  <si>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</si>
  <si>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</si>
  <si>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</si>
  <si>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</si>
  <si>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</si>
  <si>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</si>
  <si>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</si>
  <si>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</si>
  <si>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</si>
  <si>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</si>
  <si>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</si>
  <si>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</si>
  <si>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</si>
  <si>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</si>
  <si>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</si>
  <si>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</si>
  <si>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</si>
  <si>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</si>
  <si>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</si>
  <si>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</si>
  <si>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</si>
  <si>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</si>
  <si>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</si>
  <si>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</si>
  <si>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</si>
  <si>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</si>
  <si>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</si>
  <si>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</si>
  <si>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</si>
  <si>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</si>
  <si>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</si>
  <si>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</si>
  <si>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</si>
  <si>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</si>
  <si>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</si>
  <si>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rPr>
      <t>热水器</t>
    </r>
    <rPh sb="0" eb="3">
      <t>re shui qi</t>
    </rPh>
    <phoneticPr fontId="1"/>
  </si>
  <si>
    <r>
      <rPr>
        <sz val="11"/>
        <color rgb="FFFF0000"/>
        <rFont val="宋体"/>
      </rPr>
      <t>洗衣机</t>
    </r>
    <r>
      <rPr>
        <sz val="11"/>
        <color rgb="FFFF0000"/>
        <rFont val="ＭＳ Ｐゴシック"/>
        <family val="3"/>
        <charset val="128"/>
      </rPr>
      <t>・干衣机</t>
    </r>
    <rPh sb="0" eb="3">
      <t>xi yi ji</t>
    </rPh>
    <rPh sb="4" eb="7">
      <t>gaン yi ji</t>
    </rPh>
    <phoneticPr fontId="1"/>
  </si>
  <si>
    <r>
      <t>空</t>
    </r>
    <r>
      <rPr>
        <sz val="11"/>
        <color rgb="FFFF0000"/>
        <rFont val="宋体"/>
      </rPr>
      <t>调</t>
    </r>
    <rPh sb="0" eb="2">
      <t>koンg tiao</t>
    </rPh>
    <phoneticPr fontId="1"/>
  </si>
  <si>
    <r>
      <rPr>
        <sz val="11"/>
        <color rgb="FFFF0000"/>
        <rFont val="宋体"/>
      </rPr>
      <t>应热水器</t>
    </r>
    <rPh sb="1" eb="4">
      <t>re shui qi</t>
    </rPh>
    <phoneticPr fontId="1"/>
  </si>
  <si>
    <t>汽车</t>
    <rPh sb="0" eb="2">
      <t>qi che</t>
    </rPh>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</si>
  <si>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</si>
  <si>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</si>
  <si>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</si>
  <si>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</si>
  <si>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</si>
  <si>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</si>
  <si>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</si>
  <si>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</si>
  <si>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</si>
  <si>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</si>
  <si>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</si>
  <si>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</si>
  <si>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</si>
  <si>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</si>
  <si>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</si>
  <si>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</si>
  <si>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</si>
  <si>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</si>
  <si>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</si>
  <si>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</si>
  <si>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</si>
  <si>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</si>
  <si>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</si>
  <si>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</si>
  <si>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</si>
  <si>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</si>
  <si>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</si>
  <si>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</si>
  <si>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</si>
  <si>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</si>
  <si>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</si>
  <si>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</si>
  <si>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</si>
  <si>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</si>
  <si>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</si>
  <si>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</si>
  <si>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</si>
  <si>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</si>
  <si>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</si>
  <si>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</si>
  <si>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</si>
  <si>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</si>
  <si>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</si>
  <si>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</si>
  <si>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</si>
  <si>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</si>
  <si>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</si>
  <si>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</si>
  <si>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</si>
  <si>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</si>
  <si>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</si>
  <si>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</si>
  <si>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</si>
  <si>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</si>
  <si>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</si>
  <si>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</si>
  <si>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</si>
  <si>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</si>
  <si>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</si>
  <si>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</si>
  <si>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</si>
  <si>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</si>
  <si>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</si>
  <si>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</si>
  <si>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</si>
  <si>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</si>
  <si>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</si>
  <si>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</si>
  <si>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</si>
  <si>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</si>
  <si>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</si>
  <si>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</si>
  <si>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</si>
  <si>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</si>
  <si>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</si>
  <si>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</si>
  <si>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</si>
  <si>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</si>
  <si>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</si>
  <si>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</si>
  <si>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</si>
  <si>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</si>
  <si>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</si>
  <si>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</si>
  <si>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</si>
  <si>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</si>
  <si>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</si>
  <si>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</si>
  <si>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</si>
  <si>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</si>
  <si>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</si>
  <si>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</si>
  <si>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</si>
  <si>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</si>
  <si>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</si>
  <si>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</si>
  <si>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</si>
  <si>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</si>
  <si>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</si>
  <si>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</si>
  <si>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</si>
  <si>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</si>
  <si>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</si>
  <si>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</si>
  <si>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</si>
  <si>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</si>
  <si>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</si>
  <si>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</si>
  <si>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</si>
  <si>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</si>
  <si>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</si>
  <si>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</si>
  <si>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</si>
  <si>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</si>
  <si>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</si>
  <si>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</si>
  <si>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</si>
  <si>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</si>
  <si>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</si>
  <si>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</si>
  <si>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</si>
  <si>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</si>
  <si>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</si>
  <si>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</si>
  <si>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</si>
  <si>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</si>
  <si>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</si>
  <si>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</si>
  <si>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</si>
  <si>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</si>
  <si>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</si>
  <si>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</si>
  <si>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</si>
  <si>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</si>
  <si>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</si>
  <si>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</si>
  <si>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</si>
  <si>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</si>
  <si>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</si>
  <si>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</si>
  <si>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</si>
  <si>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</si>
  <si>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</si>
  <si>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</si>
  <si>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</si>
  <si>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</si>
  <si>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</si>
  <si>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</si>
  <si>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</si>
  <si>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</si>
  <si>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</si>
  <si>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</si>
  <si>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</si>
  <si>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</si>
  <si>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"相当于二氧化碳排放量减少了" + name+"的"+ percent+"% "</t>
    <rPh sb="19" eb="21">
      <t>pai faンg</t>
    </rPh>
    <rPh sb="21" eb="25">
      <t>er yaンg hua taン</t>
    </rPh>
    <rPh sb="25" eb="26">
      <t>テキ</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</si>
  <si>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</si>
  <si>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r>
      <rPr>
        <sz val="10"/>
        <color indexed="10"/>
        <rFont val="黑体"/>
        <charset val="134"/>
      </rPr>
      <t xml:space="preserve">使用高效节能的煤气热水器
</t>
    </r>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</si>
  <si>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</si>
  <si>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</si>
  <si>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t>使用洗碗机</t>
    <phoneticPr fontId="2"/>
  </si>
  <si>
    <t xml:space="preserve">安装内部窗户
</t>
    <rPh sb="0" eb="2">
      <t>aン zhuaンg</t>
    </rPh>
    <rPh sb="2" eb="4">
      <t>ンei bu</t>
    </rPh>
    <rPh sb="4" eb="6">
      <t>chuaンg hu</t>
    </rPh>
    <phoneticPr fontId="2"/>
  </si>
  <si>
    <r>
      <rPr>
        <sz val="10"/>
        <color indexed="10"/>
        <rFont val="黑体"/>
        <charset val="134"/>
      </rPr>
      <t xml:space="preserve">家里所有的窗户安装内部窗户
</t>
    </r>
    <rPh sb="0" eb="7">
      <t>jia li suo you de chuaンg hu</t>
    </rPh>
    <rPh sb="7" eb="9">
      <t>aン zhuaンg</t>
    </rPh>
    <rPh sb="9" eb="13">
      <t>ンei bu chuaンg hu</t>
    </rPh>
    <phoneticPr fontId="2"/>
  </si>
  <si>
    <t xml:space="preserve">不使用电水壶保温
</t>
    <rPh sb="0" eb="1">
      <t>bu yoンg</t>
    </rPh>
    <rPh sb="1" eb="3">
      <t>shi yoンg</t>
    </rPh>
    <rPh sb="3" eb="6">
      <t>diaン shui hu bao weン</t>
    </rPh>
    <rPh sb="6" eb="8">
      <t>bao weン</t>
    </rPh>
    <phoneticPr fontId="2"/>
  </si>
  <si>
    <t xml:space="preserve">出门时或夜间不使用电水壶保温
</t>
    <rPh sb="0" eb="2">
      <t>chu meン</t>
    </rPh>
    <rPh sb="2" eb="3">
      <t>shi</t>
    </rPh>
    <rPh sb="3" eb="4">
      <t>huo</t>
    </rPh>
    <rPh sb="4" eb="6">
      <t>ye jiaン</t>
    </rPh>
    <rPh sb="6" eb="7">
      <t>bu yao</t>
    </rPh>
    <rPh sb="7" eb="9">
      <t>shi yoンg</t>
    </rPh>
    <rPh sb="9" eb="14">
      <t>diaン shui hu bao weン</t>
    </rPh>
    <phoneticPr fontId="2"/>
  </si>
  <si>
    <t xml:space="preserve">使用节能电水壶
</t>
    <rPh sb="0" eb="2">
      <t>shi yoンg</t>
    </rPh>
    <rPh sb="2" eb="7">
      <t>jie ンeンg diaン shui hu</t>
    </rPh>
    <phoneticPr fontId="2"/>
  </si>
  <si>
    <r>
      <rPr>
        <sz val="10"/>
        <color indexed="10"/>
        <rFont val="黑体"/>
        <charset val="134"/>
      </rPr>
      <t xml:space="preserve">使用人体感应灯
</t>
    </r>
    <rPh sb="0" eb="2">
      <t>shi yoンg</t>
    </rPh>
    <rPh sb="2" eb="7">
      <t>reン ti gaン yiンg deンg</t>
    </rPh>
    <phoneticPr fontId="2"/>
  </si>
  <si>
    <t>太阳能发电</t>
  </si>
  <si>
    <t>高效节能的热水器</t>
  </si>
  <si>
    <t>高效节能的煤气热水器</t>
  </si>
  <si>
    <t>太阳能系统</t>
  </si>
  <si>
    <t>绝热型浴缸</t>
  </si>
  <si>
    <t>洗碗机</t>
  </si>
  <si>
    <t>瞬间温水式马桶</t>
  </si>
  <si>
    <t>设定马桶温度</t>
  </si>
  <si>
    <t>关保温马桶盖</t>
  </si>
  <si>
    <t>节能空调取暖</t>
  </si>
  <si>
    <t>空调取暖</t>
  </si>
  <si>
    <t>缩小供暖范围</t>
  </si>
  <si>
    <t>一家人聚在一个房间取暖</t>
  </si>
  <si>
    <t>木柴取暖炉（颗粒壁炉）</t>
  </si>
  <si>
    <t>集中供暖设定低温</t>
  </si>
  <si>
    <t>全热交换器</t>
  </si>
  <si>
    <t>不使用电饭煲保温</t>
  </si>
  <si>
    <t>在阳光下曝晒</t>
  </si>
  <si>
    <t>热泵式洗衣干衣机</t>
  </si>
  <si>
    <t>LED灯</t>
  </si>
  <si>
    <t>人体感应灯</t>
  </si>
  <si>
    <t>熄灯</t>
  </si>
  <si>
    <t>收音机</t>
  </si>
  <si>
    <t>节能冰箱</t>
  </si>
  <si>
    <t>从墙离开冰箱</t>
  </si>
  <si>
    <t>公共交通</t>
  </si>
  <si>
    <t>##使用瞬间温水式马桶</t>
    <rPh sb="2" eb="4">
      <t>shi yoンg</t>
    </rPh>
    <rPh sb="4" eb="6">
      <t>shuン jiaン</t>
    </rPh>
    <rPh sb="6" eb="8">
      <t>weン shui</t>
    </rPh>
    <rPh sb="8" eb="9">
      <t>shi</t>
    </rPh>
    <rPh sb="9" eb="11">
      <t>ma toンg</t>
    </rPh>
    <phoneticPr fontId="2"/>
  </si>
  <si>
    <t>##降低保温马桶温度</t>
    <rPh sb="2" eb="10">
      <t>jiaンg di ma toンg weン du</t>
    </rPh>
    <phoneticPr fontId="2"/>
  </si>
  <si>
    <t>##关保温马桶盖</t>
    <rPh sb="2" eb="3">
      <t>guaン</t>
    </rPh>
    <rPh sb="3" eb="5">
      <t>bao weン</t>
    </rPh>
    <rPh sb="5" eb="8">
      <t>ma toンg gai</t>
    </rPh>
    <phoneticPr fontId="2"/>
  </si>
  <si>
    <r>
      <t xml:space="preserve">##使用节能空调取暖功能
</t>
    </r>
    <r>
      <rPr>
        <sz val="10"/>
        <color theme="0"/>
        <rFont val="黑体"/>
        <charset val="134"/>
      </rPr>
      <t>要不要加“开集中供暖之前”</t>
    </r>
    <rPh sb="2" eb="4">
      <t>shi yoンg</t>
    </rPh>
    <rPh sb="4" eb="6">
      <t>jie ンeンg</t>
    </rPh>
    <rPh sb="6" eb="8">
      <t>koンg tiao</t>
    </rPh>
    <rPh sb="8" eb="10">
      <t>qu ンuaン</t>
    </rPh>
    <rPh sb="10" eb="12">
      <t>goンg ンeンg</t>
    </rPh>
    <rPh sb="13" eb="16">
      <t>yao bu yao</t>
    </rPh>
    <rPh sb="16" eb="17">
      <t>jia</t>
    </rPh>
    <rPh sb="18" eb="23">
      <t>kai ji zhoンg goンg ンuaン</t>
    </rPh>
    <rPh sb="23" eb="25">
      <t>zhi qiaン</t>
    </rPh>
    <phoneticPr fontId="2"/>
  </si>
  <si>
    <r>
      <t xml:space="preserve">##使用空调取暖功能
</t>
    </r>
    <r>
      <rPr>
        <sz val="10"/>
        <color theme="0"/>
        <rFont val="黑体"/>
        <charset val="134"/>
      </rPr>
      <t>要不要加“开集中供暖之前”</t>
    </r>
    <rPh sb="2" eb="4">
      <t>shi yoンg</t>
    </rPh>
    <rPh sb="4" eb="10">
      <t>koンg tiao qu ンuaン goンg ンeンg</t>
    </rPh>
    <phoneticPr fontId="2"/>
  </si>
  <si>
    <r>
      <t xml:space="preserve">##使用空调取暖功能
</t>
    </r>
    <r>
      <rPr>
        <sz val="10"/>
        <color theme="0"/>
        <rFont val="黑体"/>
        <charset val="134"/>
      </rPr>
      <t>要不要加“开集中供暖之前”</t>
    </r>
    <rPh sb="2" eb="4">
      <t>shi yoンg</t>
    </rPh>
    <rPh sb="4" eb="6">
      <t>koンg tiao</t>
    </rPh>
    <rPh sb="6" eb="8">
      <t>qu ンuaン goンg ンuaン</t>
    </rPh>
    <rPh sb="8" eb="10">
      <t>goンg ンeンg</t>
    </rPh>
    <phoneticPr fontId="2"/>
  </si>
  <si>
    <r>
      <rPr>
        <sz val="10"/>
        <color rgb="FFFF0000"/>
        <rFont val="黑体"/>
        <charset val="134"/>
      </rPr>
      <t xml:space="preserve">##缩短空调使用时间
</t>
    </r>
    <r>
      <rPr>
        <sz val="10"/>
        <color theme="0"/>
        <rFont val="黑体"/>
        <charset val="134"/>
      </rPr>
      <t>要不要加“开集中供暖之前”</t>
    </r>
    <rPh sb="2" eb="4">
      <t>suo duaン</t>
    </rPh>
    <rPh sb="4" eb="6">
      <t>kai koンg tiao</t>
    </rPh>
    <rPh sb="6" eb="10">
      <t>shi yoンg shi jiaン</t>
    </rPh>
    <phoneticPr fontId="2"/>
  </si>
  <si>
    <r>
      <t xml:space="preserve">##为了少用空调，使用电热地毯或日式取暖桌
</t>
    </r>
    <r>
      <rPr>
        <sz val="10"/>
        <color theme="0"/>
        <rFont val="黑体"/>
        <charset val="134"/>
      </rPr>
      <t>中国都没有或很少哈</t>
    </r>
    <rPh sb="2" eb="4">
      <t>wei le</t>
    </rPh>
    <rPh sb="4" eb="6">
      <t>shao yoンg</t>
    </rPh>
    <rPh sb="6" eb="8">
      <t>koンg tiao</t>
    </rPh>
    <rPh sb="9" eb="11">
      <t>shi yoンg</t>
    </rPh>
    <rPh sb="11" eb="13">
      <t>diaン re</t>
    </rPh>
    <rPh sb="13" eb="15">
      <t>di taン</t>
    </rPh>
    <rPh sb="15" eb="16">
      <t>huo zhe</t>
    </rPh>
    <rPh sb="16" eb="18">
      <t>ri shi</t>
    </rPh>
    <rPh sb="18" eb="21">
      <t>qu ンauン zhuo</t>
    </rPh>
    <rPh sb="22" eb="27">
      <t>zhoンg guo mei you</t>
    </rPh>
    <rPh sb="27" eb="28">
      <t>huo</t>
    </rPh>
    <rPh sb="28" eb="30">
      <t>heン shao</t>
    </rPh>
    <rPh sb="30" eb="31">
      <t>ha</t>
    </rPh>
    <phoneticPr fontId="2"/>
  </si>
  <si>
    <r>
      <t xml:space="preserve">##使用木柴取暖炉（颗粒壁炉）
</t>
    </r>
    <r>
      <rPr>
        <sz val="10"/>
        <color theme="0"/>
        <rFont val="黑体"/>
        <charset val="134"/>
      </rPr>
      <t>在中国有吗？ 日本也很少哈</t>
    </r>
    <rPh sb="2" eb="4">
      <t>shi yoンg</t>
    </rPh>
    <rPh sb="4" eb="6">
      <t>mu chai</t>
    </rPh>
    <rPh sb="6" eb="9">
      <t>qu ンuaン lu</t>
    </rPh>
    <rPh sb="10" eb="12">
      <t>ke li</t>
    </rPh>
    <rPh sb="12" eb="14">
      <t>bi lu</t>
    </rPh>
    <rPh sb="16" eb="21">
      <t>zai zhoンg guo you ma</t>
    </rPh>
    <rPh sb="23" eb="28">
      <t>ri beン ye heン shao</t>
    </rPh>
    <rPh sb="28" eb="29">
      <t>ha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</si>
  <si>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</si>
  <si>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</si>
  <si>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</si>
  <si>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</si>
  <si>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</si>
  <si>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t>#</t>
    <phoneticPr fontId="2"/>
  </si>
  <si>
    <r>
      <rPr>
        <sz val="10"/>
        <color rgb="FFFF0000"/>
        <rFont val="Lantinghei TC Extralight"/>
        <family val="3"/>
      </rP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</si>
  <si>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#煤油</t>
    </r>
    <r>
      <rPr>
        <sz val="10"/>
        <color rgb="FFFF0000"/>
        <rFont val="NSimSun"/>
        <family val="3"/>
        <charset val="134"/>
      </rPr>
      <t>费</t>
    </r>
    <phoneticPr fontId="2"/>
  </si>
  <si>
    <r>
      <t>#煤球</t>
    </r>
    <r>
      <rPr>
        <sz val="10"/>
        <color rgb="FFFF0000"/>
        <rFont val="NSimSun"/>
        <family val="3"/>
        <charset val="134"/>
      </rPr>
      <t>费</t>
    </r>
    <phoneticPr fontId="2"/>
  </si>
  <si>
    <r>
      <t>#区供</t>
    </r>
    <r>
      <rPr>
        <sz val="10"/>
        <color rgb="FFFF0000"/>
        <rFont val="NSimSun"/>
        <family val="3"/>
        <charset val="134"/>
      </rPr>
      <t>热</t>
    </r>
    <r>
      <rPr>
        <sz val="10"/>
        <color rgb="FFFF0000"/>
        <rFont val="ＭＳ Ｐゴシック"/>
        <family val="3"/>
        <charset val="128"/>
      </rPr>
      <t>的使用</t>
    </r>
    <phoneticPr fontId="2"/>
  </si>
  <si>
    <r>
      <t>#</t>
    </r>
    <r>
      <rPr>
        <sz val="10"/>
        <color rgb="FFFF0000"/>
        <rFont val="NSimSun"/>
        <family val="3"/>
        <charset val="134"/>
      </rPr>
      <t>电</t>
    </r>
    <r>
      <rPr>
        <sz val="10"/>
        <color rgb="FFFF0000"/>
        <rFont val="ＭＳ Ｐゴシック"/>
        <family val="3"/>
        <charset val="128"/>
      </rPr>
      <t>合同</t>
    </r>
    <phoneticPr fontId="2"/>
  </si>
  <si>
    <r>
      <t>#气体</t>
    </r>
    <r>
      <rPr>
        <sz val="10"/>
        <color rgb="FFFF0000"/>
        <rFont val="NSimSun"/>
        <family val="3"/>
        <charset val="134"/>
      </rPr>
      <t>类</t>
    </r>
    <r>
      <rPr>
        <sz val="10"/>
        <color rgb="FFFF0000"/>
        <rFont val="ＭＳ Ｐゴシック"/>
        <family val="3"/>
        <charset val="128"/>
      </rPr>
      <t>型</t>
    </r>
    <phoneticPr fontId="2"/>
  </si>
  <si>
    <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</si>
  <si>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#煤球</t>
    </r>
    <r>
      <rPr>
        <sz val="10"/>
        <color rgb="FFFF0000"/>
        <rFont val="NSimSun"/>
        <family val="3"/>
        <charset val="134"/>
      </rPr>
      <t>购买</t>
    </r>
    <r>
      <rPr>
        <sz val="10"/>
        <color rgb="FFFF0000"/>
        <rFont val="ＭＳ Ｐゴシック"/>
        <family val="3"/>
        <charset val="128"/>
      </rPr>
      <t>量</t>
    </r>
    <phoneticPr fontId="2"/>
  </si>
  <si>
    <r>
      <t>#房</t>
    </r>
    <r>
      <rPr>
        <sz val="10"/>
        <color rgb="FFFF0000"/>
        <rFont val="NSimSun"/>
        <family val="3"/>
        <charset val="134"/>
      </rPr>
      <t>间</t>
    </r>
    <r>
      <rPr>
        <sz val="10"/>
        <color rgb="FFFF0000"/>
        <rFont val="ＭＳ Ｐゴシック"/>
        <family val="3"/>
        <charset val="128"/>
      </rPr>
      <t>的名称</t>
    </r>
    <phoneticPr fontId="2"/>
  </si>
  <si>
    <r>
      <t>#房</t>
    </r>
    <r>
      <rPr>
        <sz val="10"/>
        <color rgb="FFFF0000"/>
        <rFont val="宋体"/>
        <family val="3"/>
        <charset val="134"/>
      </rPr>
      <t>间是否通顶设计</t>
    </r>
    <rPh sb="1" eb="3">
      <t>faンg jiaン</t>
    </rPh>
    <rPh sb="3" eb="5">
      <t>shi fou</t>
    </rPh>
    <rPh sb="5" eb="7">
      <t>toンg diンg</t>
    </rPh>
    <rPh sb="7" eb="9">
      <t>toンg diンg she ji</t>
    </rPh>
    <phoneticPr fontId="2"/>
  </si>
  <si>
    <r>
      <t>#汽</t>
    </r>
    <r>
      <rPr>
        <sz val="10"/>
        <color rgb="FFFF0000"/>
        <rFont val="NSimSun"/>
        <family val="3"/>
        <charset val="134"/>
      </rPr>
      <t>车</t>
    </r>
    <r>
      <rPr>
        <sz val="10"/>
        <color rgb="FFFF0000"/>
        <rFont val="ＭＳ Ｐゴシック"/>
        <family val="3"/>
        <charset val="128"/>
      </rPr>
      <t>的主要用</t>
    </r>
    <r>
      <rPr>
        <sz val="10"/>
        <color rgb="FFFF0000"/>
        <rFont val="NSimSun"/>
        <family val="3"/>
        <charset val="134"/>
      </rPr>
      <t>户</t>
    </r>
    <phoneticPr fontId="2"/>
  </si>
  <si>
    <t>#目的地</t>
    <phoneticPr fontId="2"/>
  </si>
  <si>
    <t>树脂窗框与三层玻璃窗</t>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</si>
  <si>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</si>
  <si>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</si>
  <si>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</si>
  <si>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</si>
  <si>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</si>
  <si>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有时</t>
    <phoneticPr fontId="2"/>
  </si>
  <si>
    <t>等待约10秒</t>
    <phoneticPr fontId="2"/>
  </si>
  <si>
    <t>等待约20秒</t>
    <phoneticPr fontId="2"/>
  </si>
  <si>
    <t>12个月</t>
    <phoneticPr fontId="2"/>
  </si>
  <si>
    <t>10月下旬</t>
    <phoneticPr fontId="2"/>
  </si>
  <si>
    <t>11月下旬</t>
    <phoneticPr fontId="2"/>
  </si>
  <si>
    <t>4月下旬</t>
    <phoneticPr fontId="2"/>
  </si>
  <si>
    <t>5月下旬</t>
    <phoneticPr fontId="2"/>
  </si>
  <si>
    <t>有时</t>
    <phoneticPr fontId="2"/>
  </si>
  <si>
    <t>偶尔</t>
    <phoneticPr fontId="2"/>
  </si>
  <si>
    <t>有时</t>
    <phoneticPr fontId="2"/>
  </si>
  <si>
    <t>有时</t>
    <phoneticPr fontId="2"/>
  </si>
  <si>
    <t>请选择</t>
    <phoneticPr fontId="2"/>
  </si>
  <si>
    <t>我不知道</t>
    <phoneticPr fontId="2"/>
  </si>
  <si>
    <t>白炽灯</t>
    <phoneticPr fontId="2"/>
  </si>
  <si>
    <t>荧光灯</t>
    <phoneticPr fontId="2"/>
  </si>
  <si>
    <t>3个</t>
    <phoneticPr fontId="2"/>
  </si>
  <si>
    <t>6个</t>
    <phoneticPr fontId="2"/>
  </si>
  <si>
    <t>10个</t>
    <phoneticPr fontId="2"/>
  </si>
  <si>
    <t>15个</t>
    <phoneticPr fontId="2"/>
  </si>
  <si>
    <t>20个</t>
    <phoneticPr fontId="2"/>
  </si>
  <si>
    <t>101～200升</t>
    <phoneticPr fontId="2"/>
  </si>
  <si>
    <t>201～300升</t>
    <phoneticPr fontId="2"/>
  </si>
  <si>
    <t>401～500升</t>
    <phoneticPr fontId="2"/>
  </si>
  <si>
    <t>强</t>
    <phoneticPr fontId="2"/>
  </si>
  <si>
    <t>摩托车</t>
    <phoneticPr fontId="2"/>
  </si>
  <si>
    <t>7～9km / L</t>
    <phoneticPr fontId="2"/>
  </si>
  <si>
    <t>13～15km / L</t>
    <phoneticPr fontId="2"/>
  </si>
  <si>
    <t>16～20km / L</t>
    <phoneticPr fontId="2"/>
  </si>
  <si>
    <t>21～26km / L</t>
    <phoneticPr fontId="2"/>
  </si>
  <si>
    <t>每周2～3次</t>
    <phoneticPr fontId="2"/>
  </si>
  <si>
    <t>有时</t>
    <phoneticPr fontId="2"/>
  </si>
  <si>
    <t>有时</t>
    <phoneticPr fontId="2"/>
  </si>
  <si>
    <t>有时</t>
    <phoneticPr fontId="2"/>
  </si>
  <si>
    <t>有时</t>
    <phoneticPr fontId="2"/>
  </si>
  <si>
    <t>省份</t>
    <rPh sb="0" eb="2">
      <t>sheンg feン</t>
    </rPh>
    <phoneticPr fontId="2"/>
  </si>
  <si>
    <t>小区楼房</t>
    <phoneticPr fontId="2"/>
  </si>
  <si>
    <t>地域熱供給</t>
    <rPh sb="0" eb="2">
      <t>チイキ</t>
    </rPh>
    <rPh sb="2" eb="5">
      <t>ネツキョウキュウ</t>
    </rPh>
    <phoneticPr fontId="2"/>
  </si>
  <si>
    <t>地域暖房</t>
    <rPh sb="0" eb="2">
      <t>チイキ</t>
    </rPh>
    <rPh sb="2" eb="4">
      <t>ダンボウ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</si>
</sst>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amily val="3"/>
      <charset val="128"/>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
      <sz val="10"/>
      <color rgb="FFFF0000"/>
      <name val="NSimSun"/>
      <family val="3"/>
      <charset val="134"/>
    </font>
  </fonts>
  <fills count="4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
      <patternFill patternType="solid">
        <fgColor theme="1" tint="0.499984740745262"/>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xf numFmtId="0" fontId="26" fillId="45" borderId="31" xfId="0" applyFont="1" applyFill="1" applyBorder="1" applyAlignment="1">
      <alignment vertical="top" wrapText="1"/>
    </xf>
    <xf numFmtId="0" fontId="25" fillId="45" borderId="31" xfId="0" applyFont="1" applyFill="1" applyBorder="1" applyAlignment="1">
      <alignment vertical="top" wrapText="1"/>
    </xf>
    <xf numFmtId="0" fontId="16" fillId="45" borderId="31" xfId="0" applyFont="1" applyFill="1" applyBorder="1" applyAlignment="1">
      <alignment vertical="top" wrapText="1"/>
    </xf>
    <xf numFmtId="0" fontId="30" fillId="45" borderId="31" xfId="0" applyFont="1" applyFill="1" applyBorder="1" applyAlignment="1">
      <alignment vertical="top" wrapText="1"/>
    </xf>
    <xf numFmtId="0" fontId="28" fillId="45" borderId="31" xfId="0" applyFont="1" applyFill="1" applyBorder="1" applyAlignment="1">
      <alignment vertical="top" wrapText="1"/>
    </xf>
    <xf numFmtId="0" fontId="15" fillId="45" borderId="31" xfId="0" applyFont="1" applyFill="1" applyBorder="1" applyAlignment="1">
      <alignment vertical="top" wrapText="1"/>
    </xf>
    <xf numFmtId="0" fontId="23" fillId="45" borderId="31" xfId="0" applyFont="1" applyFill="1" applyBorder="1" applyAlignment="1">
      <alignment vertical="top" wrapText="1"/>
    </xf>
    <xf numFmtId="0" fontId="10" fillId="25" borderId="31" xfId="0" applyFont="1" applyFill="1" applyBorder="1" applyAlignment="1">
      <alignment vertical="top" wrapText="1"/>
    </xf>
    <xf numFmtId="0" fontId="10" fillId="34" borderId="31" xfId="0" applyFont="1" applyFill="1" applyBorder="1" applyAlignment="1">
      <alignment vertical="top" wrapText="1"/>
    </xf>
    <xf numFmtId="0" fontId="10" fillId="45" borderId="31" xfId="0" applyFont="1" applyFill="1" applyBorder="1" applyAlignment="1">
      <alignment vertical="top" wrapText="1"/>
    </xf>
    <xf numFmtId="0" fontId="10" fillId="37"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 xml:space="preserve">不使用电水壶保温
</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 xml:space="preserve">出门时或夜间不使用电水壶保温
</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 xml:space="preserve">使用人体感应灯
</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 xml:space="preserve">使用节能电水壶
</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 xml:space="preserve">安装内部窗户
</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 xml:space="preserve">家里所有的窗户安装内部窗户
</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t="str">
        <f>IFERROR(VLOOKUP("i"&amp;RIGHT(("00"&amp;(B$2+$A24)),3),Input!$B$3:$C$217,2,FALSE),"")</f>
        <v>#</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3822</v>
      </c>
    </row>
    <row r="3" spans="1:7">
      <c r="B3" s="20" t="s">
        <v>106</v>
      </c>
      <c r="C3" s="13" t="s">
        <v>3401</v>
      </c>
      <c r="D3" s="13" t="s">
        <v>3402</v>
      </c>
      <c r="E3" s="13" t="s">
        <v>2170</v>
      </c>
      <c r="F3" s="13" t="s">
        <v>3403</v>
      </c>
      <c r="G3" s="13" t="s">
        <v>3404</v>
      </c>
    </row>
    <row r="4" spans="1:7">
      <c r="B4" s="13">
        <v>0</v>
      </c>
      <c r="C4" s="236" t="s">
        <v>5089</v>
      </c>
      <c r="D4" s="236" t="s">
        <v>5089</v>
      </c>
      <c r="E4" s="13" t="s">
        <v>30</v>
      </c>
      <c r="F4" s="136" t="s">
        <v>1825</v>
      </c>
      <c r="G4" s="136" t="s">
        <v>821</v>
      </c>
    </row>
    <row r="5" spans="1:7">
      <c r="B5" s="13">
        <v>1</v>
      </c>
      <c r="C5" s="236" t="s">
        <v>5091</v>
      </c>
      <c r="D5" s="236" t="s">
        <v>5094</v>
      </c>
      <c r="E5" s="13" t="s">
        <v>952</v>
      </c>
      <c r="F5" s="136" t="s">
        <v>1823</v>
      </c>
      <c r="G5" s="136" t="s">
        <v>1823</v>
      </c>
    </row>
    <row r="6" spans="1:7">
      <c r="B6" s="13">
        <v>2</v>
      </c>
      <c r="C6" s="236"/>
      <c r="D6" s="236"/>
      <c r="E6" s="13" t="s">
        <v>949</v>
      </c>
      <c r="F6" s="136" t="s">
        <v>1121</v>
      </c>
      <c r="G6" s="136" t="s">
        <v>1121</v>
      </c>
    </row>
    <row r="7" spans="1:7">
      <c r="B7" s="13">
        <v>3</v>
      </c>
      <c r="C7" s="237" t="s">
        <v>5090</v>
      </c>
      <c r="D7" s="237" t="s">
        <v>5090</v>
      </c>
      <c r="E7" s="13" t="s">
        <v>953</v>
      </c>
      <c r="F7" s="136" t="s">
        <v>55</v>
      </c>
      <c r="G7" s="136"/>
    </row>
    <row r="8" spans="1:7">
      <c r="B8" s="13">
        <v>4</v>
      </c>
      <c r="C8" s="236" t="s">
        <v>5092</v>
      </c>
      <c r="D8" s="236" t="s">
        <v>5092</v>
      </c>
      <c r="E8" s="13" t="s">
        <v>954</v>
      </c>
      <c r="F8" s="136" t="s">
        <v>1644</v>
      </c>
      <c r="G8" s="136" t="s">
        <v>1826</v>
      </c>
    </row>
    <row r="9" spans="1:7">
      <c r="B9" s="13">
        <v>5</v>
      </c>
      <c r="C9" s="236" t="s">
        <v>3550</v>
      </c>
      <c r="D9" s="236" t="s">
        <v>3550</v>
      </c>
      <c r="E9" s="13" t="s">
        <v>951</v>
      </c>
      <c r="F9" s="136" t="s">
        <v>1642</v>
      </c>
      <c r="G9" s="136" t="s">
        <v>1642</v>
      </c>
    </row>
    <row r="10" spans="1:7">
      <c r="B10" s="13">
        <v>6</v>
      </c>
      <c r="C10" s="236" t="s">
        <v>3551</v>
      </c>
      <c r="D10" s="236" t="s">
        <v>3551</v>
      </c>
      <c r="E10" s="13" t="s">
        <v>955</v>
      </c>
      <c r="F10" s="136" t="s">
        <v>1646</v>
      </c>
      <c r="G10" s="136" t="s">
        <v>822</v>
      </c>
    </row>
    <row r="11" spans="1:7">
      <c r="B11" s="13">
        <v>7</v>
      </c>
      <c r="C11" s="236" t="s">
        <v>3552</v>
      </c>
      <c r="D11" s="236" t="s">
        <v>3552</v>
      </c>
      <c r="E11" s="13" t="s">
        <v>950</v>
      </c>
      <c r="F11" s="136" t="s">
        <v>1641</v>
      </c>
      <c r="G11" s="136" t="s">
        <v>1641</v>
      </c>
    </row>
    <row r="12" spans="1:7" ht="15">
      <c r="B12" s="13">
        <v>8</v>
      </c>
      <c r="C12" s="237" t="s">
        <v>5095</v>
      </c>
      <c r="D12" s="238" t="s">
        <v>5095</v>
      </c>
      <c r="E12" s="13" t="s">
        <v>956</v>
      </c>
      <c r="F12" s="136" t="s">
        <v>1648</v>
      </c>
      <c r="G12" s="136"/>
    </row>
    <row r="13" spans="1:7">
      <c r="B13" s="13">
        <v>9</v>
      </c>
      <c r="C13" s="236" t="s">
        <v>3553</v>
      </c>
      <c r="D13" s="236" t="s">
        <v>3553</v>
      </c>
      <c r="E13" s="13" t="s">
        <v>1827</v>
      </c>
      <c r="F13" s="136" t="s">
        <v>1824</v>
      </c>
      <c r="G13" s="136"/>
    </row>
    <row r="14" spans="1:7">
      <c r="B14" s="13"/>
      <c r="C14" s="236" t="s">
        <v>3554</v>
      </c>
      <c r="D14" s="236" t="s">
        <v>3554</v>
      </c>
      <c r="E14" s="13" t="s">
        <v>38</v>
      </c>
      <c r="F14" s="136" t="s">
        <v>87</v>
      </c>
      <c r="G14" s="136" t="s">
        <v>87</v>
      </c>
    </row>
    <row r="15" spans="1:7">
      <c r="B15" s="13"/>
      <c r="C15" s="236" t="s">
        <v>5093</v>
      </c>
      <c r="D15" s="236" t="s">
        <v>5093</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79" t="s">
        <v>3824</v>
      </c>
      <c r="C1" s="153" t="s">
        <v>3549</v>
      </c>
      <c r="D1" s="153" t="s">
        <v>4085</v>
      </c>
    </row>
    <row r="2" spans="1:4">
      <c r="A2" s="152" t="str">
        <f>CLEAN(B2&amp;IF(C2="","",""""&amp;C2&amp;""";"))</f>
        <v/>
      </c>
      <c r="C2" s="154"/>
      <c r="D2" s="155"/>
    </row>
    <row r="3" spans="1:4">
      <c r="A3" s="152" t="str">
        <f t="shared" ref="A3:A66" si="0">CLEAN(B3&amp;IF(C3="","",""""&amp;C3&amp;""";"))</f>
        <v>D6.consAC.title = "room air conditioning";</v>
      </c>
      <c r="B3" t="s">
        <v>3825</v>
      </c>
      <c r="C3" s="154" t="s">
        <v>3826</v>
      </c>
      <c r="D3" s="155" t="s">
        <v>3826</v>
      </c>
    </row>
    <row r="4" spans="1:4">
      <c r="A4" s="152" t="str">
        <f t="shared" si="0"/>
        <v>D6.consAC.countCall = "room";</v>
      </c>
      <c r="B4" t="s">
        <v>3827</v>
      </c>
      <c r="C4" s="154" t="s">
        <v>3828</v>
      </c>
      <c r="D4" s="155" t="s">
        <v>3828</v>
      </c>
    </row>
    <row r="5" spans="1:4">
      <c r="A5" s="152" t="str">
        <f t="shared" si="0"/>
        <v/>
      </c>
      <c r="C5" s="154"/>
      <c r="D5" s="155"/>
    </row>
    <row r="6" spans="1:4">
      <c r="A6" s="152" t="str">
        <f t="shared" si="0"/>
        <v>D6.consACcool.title = "room air conditioning";</v>
      </c>
      <c r="B6" t="s">
        <v>3829</v>
      </c>
      <c r="C6" s="154" t="s">
        <v>3826</v>
      </c>
      <c r="D6" s="155" t="s">
        <v>3826</v>
      </c>
    </row>
    <row r="7" spans="1:4">
      <c r="A7" s="152" t="str">
        <f t="shared" si="0"/>
        <v>D6.consACcool.addable = "room air conditioning";</v>
      </c>
      <c r="B7" t="s">
        <v>3830</v>
      </c>
      <c r="C7" s="154" t="s">
        <v>3826</v>
      </c>
      <c r="D7" s="155" t="s">
        <v>3826</v>
      </c>
    </row>
    <row r="8" spans="1:4">
      <c r="A8" s="152" t="str">
        <f t="shared" si="0"/>
        <v>D6.consACcool.countCall = "room";</v>
      </c>
      <c r="B8" t="s">
        <v>3831</v>
      </c>
      <c r="C8" s="154" t="s">
        <v>3828</v>
      </c>
      <c r="D8" s="155" t="s">
        <v>4086</v>
      </c>
    </row>
    <row r="9" spans="1:4">
      <c r="A9" s="152" t="str">
        <f t="shared" si="0"/>
        <v>D6.consACcool.inputGuide = "how to use air conditioning for each room";</v>
      </c>
      <c r="B9" t="s">
        <v>3832</v>
      </c>
      <c r="C9" s="154" t="s">
        <v>3833</v>
      </c>
      <c r="D9" s="155" t="s">
        <v>3833</v>
      </c>
    </row>
    <row r="10" spans="1:4">
      <c r="A10" s="152" t="str">
        <f t="shared" si="0"/>
        <v/>
      </c>
      <c r="C10" s="154"/>
      <c r="D10" s="155"/>
    </row>
    <row r="11" spans="1:4">
      <c r="A11" s="152" t="str">
        <f t="shared" si="0"/>
        <v>D6.consACheat.title = "room heating";</v>
      </c>
      <c r="B11" t="s">
        <v>3834</v>
      </c>
      <c r="C11" s="154" t="s">
        <v>3835</v>
      </c>
      <c r="D11" s="155" t="s">
        <v>3835</v>
      </c>
    </row>
    <row r="12" spans="1:4">
      <c r="A12" s="152" t="str">
        <f t="shared" si="0"/>
        <v>D6.consACheat.addable = "room air conditioning";</v>
      </c>
      <c r="B12" t="s">
        <v>3836</v>
      </c>
      <c r="C12" s="154" t="s">
        <v>3826</v>
      </c>
      <c r="D12" s="155" t="s">
        <v>3826</v>
      </c>
    </row>
    <row r="13" spans="1:4">
      <c r="A13" s="152" t="str">
        <f t="shared" si="0"/>
        <v>D6.consACheat.countCall = "a room";</v>
      </c>
      <c r="B13" t="s">
        <v>3837</v>
      </c>
      <c r="C13" s="154" t="s">
        <v>3838</v>
      </c>
      <c r="D13" s="155" t="s">
        <v>4087</v>
      </c>
    </row>
    <row r="14" spans="1:4">
      <c r="A14" s="152" t="str">
        <f t="shared" si="0"/>
        <v>D6.consACheat.inputGuide = "how to use each room heating";</v>
      </c>
      <c r="B14" t="s">
        <v>3839</v>
      </c>
      <c r="C14" s="154" t="s">
        <v>3840</v>
      </c>
      <c r="D14" s="155" t="s">
        <v>3840</v>
      </c>
    </row>
    <row r="15" spans="1:4">
      <c r="A15" s="152" t="str">
        <f t="shared" si="0"/>
        <v/>
      </c>
      <c r="C15" s="154"/>
      <c r="D15" s="155"/>
    </row>
    <row r="16" spans="1:4">
      <c r="A16" s="152" t="str">
        <f t="shared" si="0"/>
        <v>D6.consCKcook.title = "Cooking";</v>
      </c>
      <c r="B16" t="s">
        <v>3841</v>
      </c>
      <c r="C16" s="154" t="s">
        <v>3842</v>
      </c>
      <c r="D16" s="155" t="s">
        <v>3842</v>
      </c>
    </row>
    <row r="17" spans="1:4">
      <c r="A17" s="152" t="str">
        <f t="shared" si="0"/>
        <v>D6.consCKcook.inputGuide = "How to use cooking to focus on the stove";</v>
      </c>
      <c r="B17" t="s">
        <v>3843</v>
      </c>
      <c r="C17" s="154" t="s">
        <v>3844</v>
      </c>
      <c r="D17" s="155" t="s">
        <v>3844</v>
      </c>
    </row>
    <row r="18" spans="1:4">
      <c r="A18" s="152" t="str">
        <f t="shared" si="0"/>
        <v/>
      </c>
      <c r="C18" s="154"/>
      <c r="D18" s="155"/>
    </row>
    <row r="19" spans="1:4">
      <c r="A19" s="152" t="str">
        <f t="shared" si="0"/>
        <v>D6.consCKpot.title = "adiabatic";</v>
      </c>
      <c r="B19" t="s">
        <v>3845</v>
      </c>
      <c r="C19" s="154" t="s">
        <v>3846</v>
      </c>
      <c r="D19" s="155" t="s">
        <v>3846</v>
      </c>
    </row>
    <row r="20" spans="1:4">
      <c r="A20" s="152" t="str">
        <f t="shared" si="0"/>
        <v>D6.consCKpot.inputGuide = "How to use insulation";</v>
      </c>
      <c r="B20" t="s">
        <v>3847</v>
      </c>
      <c r="C20" s="154" t="s">
        <v>3848</v>
      </c>
      <c r="D20" s="155" t="s">
        <v>3848</v>
      </c>
    </row>
    <row r="21" spans="1:4">
      <c r="A21" s="152" t="str">
        <f t="shared" si="0"/>
        <v/>
      </c>
      <c r="C21" s="154"/>
      <c r="D21" s="155"/>
    </row>
    <row r="22" spans="1:4">
      <c r="A22" s="152" t="str">
        <f t="shared" si="0"/>
        <v>D6.consCKrice.title = "rice";</v>
      </c>
      <c r="B22" t="s">
        <v>3849</v>
      </c>
      <c r="C22" s="154" t="s">
        <v>3850</v>
      </c>
      <c r="D22" s="155" t="s">
        <v>3850</v>
      </c>
    </row>
    <row r="23" spans="1:4">
      <c r="A23" s="152" t="str">
        <f t="shared" si="0"/>
        <v>D6.consCKrice.inputGuide = "how to use a stove";</v>
      </c>
      <c r="B23" t="s">
        <v>3851</v>
      </c>
      <c r="C23" s="154" t="s">
        <v>3852</v>
      </c>
      <c r="D23" s="155" t="s">
        <v>4088</v>
      </c>
    </row>
    <row r="24" spans="1:4">
      <c r="A24" s="152" t="str">
        <f t="shared" si="0"/>
        <v/>
      </c>
      <c r="C24" s="154"/>
      <c r="D24" s="155"/>
    </row>
    <row r="25" spans="1:4">
      <c r="A25" s="152" t="str">
        <f t="shared" si="0"/>
        <v>D6.consCKsum.title = "Cooking";</v>
      </c>
      <c r="B25" t="s">
        <v>3853</v>
      </c>
      <c r="C25" s="154" t="s">
        <v>3842</v>
      </c>
      <c r="D25" s="155" t="s">
        <v>3842</v>
      </c>
    </row>
    <row r="26" spans="1:4">
      <c r="A26" s="152" t="str">
        <f t="shared" si="0"/>
        <v>D6.consCKsum.inputGuide = "How to use cooking related";</v>
      </c>
      <c r="B26" t="s">
        <v>3854</v>
      </c>
      <c r="C26" s="154" t="s">
        <v>3855</v>
      </c>
      <c r="D26" s="155" t="s">
        <v>3855</v>
      </c>
    </row>
    <row r="27" spans="1:4">
      <c r="A27" s="152" t="str">
        <f t="shared" si="0"/>
        <v/>
      </c>
      <c r="C27" s="154"/>
      <c r="D27" s="155"/>
    </row>
    <row r="28" spans="1:4">
      <c r="A28" s="152" t="str">
        <f t="shared" si="0"/>
        <v>D6.consCOsum.title = "cool";</v>
      </c>
      <c r="B28" t="s">
        <v>3856</v>
      </c>
      <c r="C28" s="154" t="s">
        <v>3857</v>
      </c>
      <c r="D28" s="155" t="s">
        <v>3857</v>
      </c>
    </row>
    <row r="29" spans="1:4" ht="27">
      <c r="A29" s="152" t="str">
        <f t="shared" si="0"/>
        <v>D6.consCOsum.inputGuide = "how to use air conditioning in the whole house";</v>
      </c>
      <c r="B29" t="s">
        <v>3858</v>
      </c>
      <c r="C29" s="154" t="s">
        <v>3859</v>
      </c>
      <c r="D29" s="155" t="s">
        <v>3859</v>
      </c>
    </row>
    <row r="30" spans="1:4">
      <c r="A30" s="152" t="str">
        <f t="shared" si="0"/>
        <v/>
      </c>
      <c r="C30" s="154"/>
      <c r="D30" s="155"/>
    </row>
    <row r="31" spans="1:4">
      <c r="A31" s="152" t="str">
        <f t="shared" si="0"/>
        <v>D6.consCR.title = "vehicle";</v>
      </c>
      <c r="B31" t="s">
        <v>3860</v>
      </c>
      <c r="C31" s="154" t="s">
        <v>3861</v>
      </c>
      <c r="D31" s="155" t="s">
        <v>3861</v>
      </c>
    </row>
    <row r="32" spans="1:4">
      <c r="A32" s="152" t="str">
        <f t="shared" si="0"/>
        <v>D6.consCR.addable = "vehicle";</v>
      </c>
      <c r="B32" t="s">
        <v>3862</v>
      </c>
      <c r="C32" s="154" t="s">
        <v>3861</v>
      </c>
      <c r="D32" s="155" t="s">
        <v>3861</v>
      </c>
    </row>
    <row r="33" spans="1:4">
      <c r="A33" s="152" t="str">
        <f t="shared" si="0"/>
        <v>D6.consCR.countCall = "car";</v>
      </c>
      <c r="B33" t="s">
        <v>3863</v>
      </c>
      <c r="C33" s="154" t="s">
        <v>3864</v>
      </c>
      <c r="D33" s="155" t="s">
        <v>4089</v>
      </c>
    </row>
    <row r="34" spans="1:4" ht="27">
      <c r="A34" s="152" t="str">
        <f t="shared" si="0"/>
        <v>D6.consCR.inputGuide = "on the performance and use of each car will be held";</v>
      </c>
      <c r="B34" t="s">
        <v>3865</v>
      </c>
      <c r="C34" s="154" t="s">
        <v>3866</v>
      </c>
      <c r="D34" s="155" t="s">
        <v>3866</v>
      </c>
    </row>
    <row r="35" spans="1:4">
      <c r="A35" s="152" t="str">
        <f t="shared" si="0"/>
        <v/>
      </c>
      <c r="C35" s="154"/>
      <c r="D35" s="155"/>
    </row>
    <row r="36" spans="1:4">
      <c r="A36" s="152" t="str">
        <f t="shared" si="0"/>
        <v>D6.consCRsum.title = "vehicle";</v>
      </c>
      <c r="B36" t="s">
        <v>3867</v>
      </c>
      <c r="C36" s="154" t="s">
        <v>3861</v>
      </c>
      <c r="D36" s="155" t="s">
        <v>3861</v>
      </c>
    </row>
    <row r="37" spans="1:4">
      <c r="A37" s="152" t="str">
        <f t="shared" si="0"/>
        <v>D6.consCRsum.inputGuide = "How to use cars, bicycles";</v>
      </c>
      <c r="B37" t="s">
        <v>3868</v>
      </c>
      <c r="C37" s="154" t="s">
        <v>3869</v>
      </c>
      <c r="D37" s="155" t="s">
        <v>3869</v>
      </c>
    </row>
    <row r="38" spans="1:4">
      <c r="A38" s="152" t="str">
        <f t="shared" si="0"/>
        <v/>
      </c>
      <c r="C38" s="154"/>
      <c r="D38" s="155"/>
    </row>
    <row r="39" spans="1:4">
      <c r="A39" s="152" t="str">
        <f t="shared" si="0"/>
        <v>D6.consCRtrip.title = "movement";</v>
      </c>
      <c r="B39" t="s">
        <v>3870</v>
      </c>
      <c r="C39" s="154" t="s">
        <v>3871</v>
      </c>
      <c r="D39" s="155" t="s">
        <v>3871</v>
      </c>
    </row>
    <row r="40" spans="1:4">
      <c r="A40" s="152" t="str">
        <f t="shared" si="0"/>
        <v>D6.consCRtrip.countCall = "two places";</v>
      </c>
      <c r="B40" t="s">
        <v>3872</v>
      </c>
      <c r="C40" s="154" t="s">
        <v>3873</v>
      </c>
      <c r="D40" s="155" t="s">
        <v>4090</v>
      </c>
    </row>
    <row r="41" spans="1:4">
      <c r="A41" s="152" t="str">
        <f t="shared" si="0"/>
        <v>D6.consCRtrip.addable = "destination";</v>
      </c>
      <c r="B41" t="s">
        <v>3874</v>
      </c>
      <c r="C41" s="154" t="s">
        <v>3875</v>
      </c>
      <c r="D41" s="155" t="s">
        <v>3875</v>
      </c>
    </row>
    <row r="42" spans="1:4">
      <c r="A42" s="152" t="str">
        <f t="shared" si="0"/>
        <v>D6.consCRtrip.inputGuide = "how to use cars and other destinations";</v>
      </c>
      <c r="B42" t="s">
        <v>3876</v>
      </c>
      <c r="C42" s="154" t="s">
        <v>3877</v>
      </c>
      <c r="D42" s="155" t="s">
        <v>3877</v>
      </c>
    </row>
    <row r="43" spans="1:4">
      <c r="A43" s="152" t="str">
        <f t="shared" si="0"/>
        <v/>
      </c>
      <c r="C43" s="154"/>
      <c r="D43" s="155"/>
    </row>
    <row r="44" spans="1:4">
      <c r="A44" s="152" t="str">
        <f t="shared" si="0"/>
        <v>D6.consDRsum.title = "laundry washing";</v>
      </c>
      <c r="B44" t="s">
        <v>3878</v>
      </c>
      <c r="C44" s="154" t="s">
        <v>3879</v>
      </c>
      <c r="D44" s="155" t="s">
        <v>3879</v>
      </c>
    </row>
    <row r="45" spans="1:4" ht="27">
      <c r="A45" s="152" t="str">
        <f t="shared" si="0"/>
        <v>D6.consDRsum.inputGuide = "Clean the vacuum cleaner, how to use the washing machine and clothes dryer";</v>
      </c>
      <c r="B45" t="s">
        <v>3880</v>
      </c>
      <c r="C45" s="154" t="s">
        <v>3881</v>
      </c>
      <c r="D45" s="155" t="s">
        <v>3881</v>
      </c>
    </row>
    <row r="46" spans="1:4">
      <c r="A46" s="152" t="str">
        <f t="shared" si="0"/>
        <v/>
      </c>
      <c r="C46" s="154"/>
      <c r="D46" s="155"/>
    </row>
    <row r="47" spans="1:4">
      <c r="A47" s="152" t="str">
        <f t="shared" si="0"/>
        <v>D6.consEnergy.title = "General Energy Set";</v>
      </c>
      <c r="B47" t="s">
        <v>3882</v>
      </c>
      <c r="C47" s="154" t="s">
        <v>3883</v>
      </c>
      <c r="D47" s="155" t="s">
        <v>3883</v>
      </c>
    </row>
    <row r="48" spans="1:4" ht="27">
      <c r="A48" s="152" t="str">
        <f t="shared" si="0"/>
        <v>D6.consEnergy.inputGuide = "the use of the whole house and the energy, monthly electricity bills";</v>
      </c>
      <c r="B48" t="s">
        <v>3884</v>
      </c>
      <c r="C48" s="154" t="s">
        <v>3885</v>
      </c>
      <c r="D48" s="155" t="s">
        <v>3885</v>
      </c>
    </row>
    <row r="49" spans="1:4">
      <c r="A49" s="152" t="str">
        <f t="shared" si="0"/>
        <v/>
      </c>
      <c r="C49" s="154"/>
      <c r="D49" s="155"/>
    </row>
    <row r="50" spans="1:4">
      <c r="A50" s="152" t="str">
        <f t="shared" si="0"/>
        <v>D6.consHTcold.title = "In the cold climate";</v>
      </c>
      <c r="B50" t="s">
        <v>3886</v>
      </c>
      <c r="C50" s="154" t="s">
        <v>3887</v>
      </c>
      <c r="D50" s="155" t="s">
        <v>3887</v>
      </c>
    </row>
    <row r="51" spans="1:4">
      <c r="A51" s="152" t="str">
        <f t="shared" si="0"/>
        <v>D6.consHTcold.inputGuide = "How to use heating in cold weather";</v>
      </c>
      <c r="B51" t="s">
        <v>3888</v>
      </c>
      <c r="C51" s="154" t="s">
        <v>3889</v>
      </c>
      <c r="D51" s="155" t="s">
        <v>3889</v>
      </c>
    </row>
    <row r="52" spans="1:4">
      <c r="A52" s="152" t="str">
        <f t="shared" si="0"/>
        <v/>
      </c>
      <c r="C52" s="154"/>
      <c r="D52" s="155"/>
    </row>
    <row r="53" spans="1:4">
      <c r="A53" s="152" t="str">
        <f t="shared" si="0"/>
        <v>D6.consHTsum.title = "heating";</v>
      </c>
      <c r="B53" t="s">
        <v>3890</v>
      </c>
      <c r="C53" s="154" t="s">
        <v>3891</v>
      </c>
      <c r="D53" s="155" t="s">
        <v>3891</v>
      </c>
    </row>
    <row r="54" spans="1:4">
      <c r="A54" s="152" t="str">
        <f t="shared" si="0"/>
        <v>D6.consHTsum.inputGuide = "how to use the whole house heating";</v>
      </c>
      <c r="B54" t="s">
        <v>3892</v>
      </c>
      <c r="C54" s="154" t="s">
        <v>3893</v>
      </c>
      <c r="D54" s="155" t="s">
        <v>3893</v>
      </c>
    </row>
    <row r="55" spans="1:4">
      <c r="A55" s="152" t="str">
        <f t="shared" si="0"/>
        <v/>
      </c>
      <c r="C55" s="154"/>
      <c r="D55" s="155"/>
    </row>
    <row r="56" spans="1:4">
      <c r="A56" s="152" t="str">
        <f t="shared" si="0"/>
        <v>D6.consHWdishwash.title = "Wash";</v>
      </c>
      <c r="B56" t="s">
        <v>3894</v>
      </c>
      <c r="C56" s="154" t="s">
        <v>3895</v>
      </c>
      <c r="D56" s="155" t="s">
        <v>3895</v>
      </c>
    </row>
    <row r="57" spans="1:4">
      <c r="A57" s="152" t="str">
        <f t="shared" si="0"/>
        <v>D6.consHWdishwash.inputGuide = "How to use the dishwasher";</v>
      </c>
      <c r="B57" t="s">
        <v>3896</v>
      </c>
      <c r="C57" s="154" t="s">
        <v>3897</v>
      </c>
      <c r="D57" s="155" t="s">
        <v>3897</v>
      </c>
    </row>
    <row r="58" spans="1:4">
      <c r="A58" s="152" t="str">
        <f t="shared" si="0"/>
        <v/>
      </c>
      <c r="C58" s="154"/>
      <c r="D58" s="155"/>
    </row>
    <row r="59" spans="1:4">
      <c r="A59" s="152" t="str">
        <f t="shared" si="0"/>
        <v>D6.consHWdresser.title = "wash";</v>
      </c>
      <c r="B59" t="s">
        <v>3898</v>
      </c>
      <c r="C59" s="154" t="s">
        <v>3899</v>
      </c>
      <c r="D59" s="155" t="s">
        <v>3899</v>
      </c>
    </row>
    <row r="60" spans="1:4">
      <c r="A60" s="152" t="str">
        <f t="shared" si="0"/>
        <v>D6.consHWdresser.inputGuide = "How to wash hot water in the basin";</v>
      </c>
      <c r="B60" t="s">
        <v>3900</v>
      </c>
      <c r="C60" s="154" t="s">
        <v>3901</v>
      </c>
      <c r="D60" s="155" t="s">
        <v>3901</v>
      </c>
    </row>
    <row r="61" spans="1:4">
      <c r="A61" s="152" t="str">
        <f t="shared" si="0"/>
        <v/>
      </c>
      <c r="C61" s="154"/>
      <c r="D61" s="155"/>
    </row>
    <row r="62" spans="1:4">
      <c r="A62" s="152" t="str">
        <f t="shared" si="0"/>
        <v>D6.consHWshower.title = "shower";</v>
      </c>
      <c r="B62" t="s">
        <v>3902</v>
      </c>
      <c r="C62" s="154" t="s">
        <v>3903</v>
      </c>
      <c r="D62" s="155" t="s">
        <v>3903</v>
      </c>
    </row>
    <row r="63" spans="1:4">
      <c r="A63" s="152" t="str">
        <f t="shared" si="0"/>
        <v>D6.consHWshower.inputGuide = "how to use shower";</v>
      </c>
      <c r="B63" t="s">
        <v>3904</v>
      </c>
      <c r="C63" s="154" t="s">
        <v>3905</v>
      </c>
      <c r="D63" s="155" t="s">
        <v>3905</v>
      </c>
    </row>
    <row r="64" spans="1:4">
      <c r="A64" s="152" t="str">
        <f t="shared" si="0"/>
        <v/>
      </c>
      <c r="C64" s="154"/>
      <c r="D64" s="155"/>
    </row>
    <row r="65" spans="1:4">
      <c r="A65" s="152" t="str">
        <f t="shared" si="0"/>
        <v>D6.consHWsum.title = "hot water supply";</v>
      </c>
      <c r="B65" t="s">
        <v>3906</v>
      </c>
      <c r="C65" s="154" t="s">
        <v>3907</v>
      </c>
      <c r="D65" s="155" t="s">
        <v>3907</v>
      </c>
    </row>
    <row r="66" spans="1:4">
      <c r="A66" s="152" t="str">
        <f t="shared" si="0"/>
        <v>D6.consHWsum.inputGuide = "how to use hot water supply in general";</v>
      </c>
      <c r="B66" t="s">
        <v>3908</v>
      </c>
      <c r="C66" s="154" t="s">
        <v>3909</v>
      </c>
      <c r="D66" s="155" t="s">
        <v>3909</v>
      </c>
    </row>
    <row r="67" spans="1:4">
      <c r="A67" s="152" t="str">
        <f t="shared" ref="A67:A105" si="1">CLEAN(B67&amp;IF(C67="","",""""&amp;C67&amp;""";"))</f>
        <v/>
      </c>
      <c r="C67" s="154"/>
      <c r="D67" s="155"/>
    </row>
    <row r="68" spans="1:4">
      <c r="A68" s="152" t="str">
        <f t="shared" si="1"/>
        <v>D6.consHWtoilet.title = "toilet";</v>
      </c>
      <c r="B68" t="s">
        <v>3910</v>
      </c>
      <c r="C68" s="154" t="s">
        <v>3911</v>
      </c>
      <c r="D68" s="155" t="s">
        <v>3911</v>
      </c>
    </row>
    <row r="69" spans="1:4">
      <c r="A69" s="152" t="str">
        <f t="shared" si="1"/>
        <v>D6.consHWtoilet.inputGuide = "How to use toilet water and heat insulation";</v>
      </c>
      <c r="B69" t="s">
        <v>3912</v>
      </c>
      <c r="C69" s="154" t="s">
        <v>3913</v>
      </c>
      <c r="D69" s="155" t="s">
        <v>3913</v>
      </c>
    </row>
    <row r="70" spans="1:4">
      <c r="A70" s="152" t="str">
        <f t="shared" si="1"/>
        <v/>
      </c>
      <c r="C70" s="154"/>
      <c r="D70" s="155"/>
    </row>
    <row r="71" spans="1:4">
      <c r="A71" s="152" t="str">
        <f t="shared" si="1"/>
        <v>D6.consHWtub.title = "Bath";</v>
      </c>
      <c r="B71" t="s">
        <v>3914</v>
      </c>
      <c r="C71" s="154" t="s">
        <v>3915</v>
      </c>
      <c r="D71" s="155" t="s">
        <v>3915</v>
      </c>
    </row>
    <row r="72" spans="1:4">
      <c r="A72" s="152" t="str">
        <f t="shared" si="1"/>
        <v>D6.consHWtub.inputGuide = "how to use hot tub";</v>
      </c>
      <c r="B72" t="s">
        <v>3916</v>
      </c>
      <c r="C72" s="154" t="s">
        <v>3917</v>
      </c>
      <c r="D72" s="155" t="s">
        <v>3917</v>
      </c>
    </row>
    <row r="73" spans="1:4">
      <c r="A73" s="152" t="str">
        <f t="shared" si="1"/>
        <v/>
      </c>
      <c r="C73" s="154"/>
      <c r="D73" s="155"/>
    </row>
    <row r="74" spans="1:4">
      <c r="A74" s="152" t="str">
        <f t="shared" si="1"/>
        <v>D6.consLI.title = "light";</v>
      </c>
      <c r="B74" t="s">
        <v>3918</v>
      </c>
      <c r="C74" s="154" t="s">
        <v>3919</v>
      </c>
      <c r="D74" s="155" t="s">
        <v>3919</v>
      </c>
    </row>
    <row r="75" spans="1:4">
      <c r="A75" s="152" t="str">
        <f t="shared" si="1"/>
        <v>D6.consLI.addable = "room lighting";</v>
      </c>
      <c r="B75" t="s">
        <v>3920</v>
      </c>
      <c r="C75" s="154" t="s">
        <v>3921</v>
      </c>
      <c r="D75" s="155" t="s">
        <v>3921</v>
      </c>
    </row>
    <row r="76" spans="1:4">
      <c r="A76" s="152" t="str">
        <f t="shared" si="1"/>
        <v>D6.consLI.countCall = "room";</v>
      </c>
      <c r="B76" t="s">
        <v>3922</v>
      </c>
      <c r="C76" s="154" t="s">
        <v>3828</v>
      </c>
      <c r="D76" s="155" t="s">
        <v>4086</v>
      </c>
    </row>
    <row r="77" spans="1:4">
      <c r="A77" s="152" t="str">
        <f t="shared" si="1"/>
        <v>D6.consLI.inputGuide = "how to use a single room lighting";</v>
      </c>
      <c r="B77" t="s">
        <v>3923</v>
      </c>
      <c r="C77" s="154" t="s">
        <v>3924</v>
      </c>
      <c r="D77" s="155" t="s">
        <v>3924</v>
      </c>
    </row>
    <row r="78" spans="1:4">
      <c r="A78" s="152" t="str">
        <f t="shared" si="1"/>
        <v/>
      </c>
      <c r="C78" s="154"/>
      <c r="D78" s="155"/>
    </row>
    <row r="79" spans="1:4">
      <c r="A79" s="152" t="str">
        <f t="shared" si="1"/>
        <v>D6.consLIsum.title = "light";</v>
      </c>
      <c r="B79" t="s">
        <v>3925</v>
      </c>
      <c r="C79" s="154" t="s">
        <v>3919</v>
      </c>
      <c r="D79" s="155" t="s">
        <v>3919</v>
      </c>
    </row>
    <row r="80" spans="1:4">
      <c r="A80" s="152" t="str">
        <f t="shared" si="1"/>
        <v>D6.consLIsum.inputGuide = "how to use the whole house lighting";</v>
      </c>
      <c r="B80" t="s">
        <v>3926</v>
      </c>
      <c r="C80" s="154" t="s">
        <v>3927</v>
      </c>
      <c r="D80" s="155" t="s">
        <v>3927</v>
      </c>
    </row>
    <row r="81" spans="1:4">
      <c r="A81" s="152" t="str">
        <f t="shared" si="1"/>
        <v/>
      </c>
      <c r="C81" s="154"/>
      <c r="D81" s="155"/>
    </row>
    <row r="82" spans="1:4">
      <c r="A82" s="152" t="str">
        <f t="shared" si="1"/>
        <v>D6.consRF.title = "refrigerator";</v>
      </c>
      <c r="B82" t="s">
        <v>3928</v>
      </c>
      <c r="C82" s="154" t="s">
        <v>3929</v>
      </c>
      <c r="D82" s="155" t="s">
        <v>3929</v>
      </c>
    </row>
    <row r="83" spans="1:4">
      <c r="A83" s="152" t="str">
        <f t="shared" si="1"/>
        <v>D6.consRF.addable = "refrigerator";</v>
      </c>
      <c r="B83" t="s">
        <v>3930</v>
      </c>
      <c r="C83" s="154" t="s">
        <v>3929</v>
      </c>
      <c r="D83" s="155" t="s">
        <v>3929</v>
      </c>
    </row>
    <row r="84" spans="1:4">
      <c r="A84" s="152" t="str">
        <f t="shared" si="1"/>
        <v>D6.consRF.countCall = "Taiwan";</v>
      </c>
      <c r="B84" t="s">
        <v>3931</v>
      </c>
      <c r="C84" s="154" t="s">
        <v>3932</v>
      </c>
      <c r="D84" s="155" t="s">
        <v>4091</v>
      </c>
    </row>
    <row r="85" spans="1:4">
      <c r="A85" s="152" t="str">
        <f t="shared" si="1"/>
        <v>D6.consRF.inputGuide = "How to use personal refrigerator";</v>
      </c>
      <c r="B85" t="s">
        <v>3933</v>
      </c>
      <c r="C85" s="154" t="s">
        <v>3934</v>
      </c>
      <c r="D85" s="155" t="s">
        <v>3934</v>
      </c>
    </row>
    <row r="86" spans="1:4">
      <c r="A86" s="152" t="str">
        <f t="shared" si="1"/>
        <v/>
      </c>
      <c r="C86" s="154"/>
      <c r="D86" s="155"/>
    </row>
    <row r="87" spans="1:4">
      <c r="A87" s="152" t="str">
        <f t="shared" si="1"/>
        <v>D6.consRFsum.title = "refrigerator";</v>
      </c>
      <c r="B87" t="s">
        <v>3935</v>
      </c>
      <c r="C87" s="154" t="s">
        <v>3929</v>
      </c>
      <c r="D87" s="155" t="s">
        <v>3929</v>
      </c>
    </row>
    <row r="88" spans="1:4">
      <c r="A88" s="152" t="str">
        <f t="shared" si="1"/>
        <v>D6.consRFsum.inputGuide = "use the refrigerator in the whole house";</v>
      </c>
      <c r="B88" t="s">
        <v>3936</v>
      </c>
      <c r="C88" s="154" t="s">
        <v>3937</v>
      </c>
      <c r="D88" s="155" t="s">
        <v>3937</v>
      </c>
    </row>
    <row r="89" spans="1:4">
      <c r="A89" s="152" t="str">
        <f t="shared" si="1"/>
        <v/>
      </c>
      <c r="C89" s="154"/>
      <c r="D89" s="155"/>
    </row>
    <row r="90" spans="1:4" ht="40.5">
      <c r="A90" s="152" t="str">
        <f t="shared" si="1"/>
        <v>D6.consSeason.inputGuide = "For monthly water and electricity charges per season. Please fill in the approximate value.";</v>
      </c>
      <c r="B90" t="s">
        <v>3938</v>
      </c>
      <c r="C90" s="154" t="s">
        <v>3939</v>
      </c>
      <c r="D90" s="155" t="s">
        <v>3939</v>
      </c>
    </row>
    <row r="91" spans="1:4">
      <c r="A91" s="152" t="str">
        <f t="shared" si="1"/>
        <v/>
      </c>
      <c r="C91" s="154"/>
      <c r="D91" s="155"/>
    </row>
    <row r="92" spans="1:4">
      <c r="A92" s="152" t="str">
        <f t="shared" si="1"/>
        <v>D6.consTotal.title = "whole";</v>
      </c>
      <c r="B92" t="s">
        <v>3940</v>
      </c>
      <c r="C92" s="154" t="s">
        <v>3941</v>
      </c>
      <c r="D92" s="155" t="s">
        <v>3941</v>
      </c>
    </row>
    <row r="93" spans="1:4">
      <c r="A93" s="152" t="str">
        <f t="shared" si="1"/>
        <v>D6.consTotal.inputGuide = "Basic information about the area and house";</v>
      </c>
      <c r="B93" t="s">
        <v>3942</v>
      </c>
      <c r="C93" s="154" t="s">
        <v>3943</v>
      </c>
      <c r="D93" s="155" t="s">
        <v>3943</v>
      </c>
    </row>
    <row r="94" spans="1:4">
      <c r="A94" s="152" t="str">
        <f t="shared" si="1"/>
        <v/>
      </c>
      <c r="C94" s="154"/>
      <c r="D94" s="155"/>
    </row>
    <row r="95" spans="1:4">
      <c r="A95" s="152" t="str">
        <f t="shared" si="1"/>
        <v>D6.consTV.title = "TV";</v>
      </c>
      <c r="B95" t="s">
        <v>3944</v>
      </c>
      <c r="C95" s="154" t="s">
        <v>1893</v>
      </c>
      <c r="D95" s="155" t="s">
        <v>1893</v>
      </c>
    </row>
    <row r="96" spans="1:4">
      <c r="A96" s="152" t="str">
        <f t="shared" si="1"/>
        <v>D6.consTV.addable = "TV";</v>
      </c>
      <c r="B96" t="s">
        <v>3945</v>
      </c>
      <c r="C96" s="154" t="s">
        <v>1893</v>
      </c>
      <c r="D96" s="155" t="s">
        <v>1893</v>
      </c>
    </row>
    <row r="97" spans="1:4">
      <c r="A97" s="152" t="str">
        <f t="shared" si="1"/>
        <v>D6.consTV.countCall = "Taiwan";</v>
      </c>
      <c r="B97" t="s">
        <v>3946</v>
      </c>
      <c r="C97" s="154" t="s">
        <v>3932</v>
      </c>
      <c r="D97" s="155" t="s">
        <v>4091</v>
      </c>
    </row>
    <row r="98" spans="1:4">
      <c r="A98" s="152" t="str">
        <f t="shared" si="1"/>
        <v>D6.consTV.inputGuide = "How to use personalized TV";</v>
      </c>
      <c r="B98" t="s">
        <v>3947</v>
      </c>
      <c r="C98" s="154" t="s">
        <v>3948</v>
      </c>
      <c r="D98" s="155" t="s">
        <v>3948</v>
      </c>
    </row>
    <row r="99" spans="1:4">
      <c r="A99" s="152" t="str">
        <f t="shared" si="1"/>
        <v/>
      </c>
      <c r="C99" s="154"/>
      <c r="D99" s="155"/>
    </row>
    <row r="100" spans="1:4">
      <c r="A100" s="152" t="str">
        <f t="shared" si="1"/>
        <v>D6.consTVsum.title = "TV";</v>
      </c>
      <c r="B100" t="s">
        <v>3949</v>
      </c>
      <c r="C100" s="154" t="s">
        <v>1893</v>
      </c>
      <c r="D100" s="155" t="s">
        <v>1893</v>
      </c>
    </row>
    <row r="101" spans="1:4">
      <c r="A101" s="152" t="str">
        <f t="shared" si="1"/>
        <v>D6.consTVsum.inputGuide = "how to use the whole house of TV";</v>
      </c>
      <c r="B101" t="s">
        <v>3950</v>
      </c>
      <c r="C101" s="154" t="s">
        <v>3951</v>
      </c>
      <c r="D101" s="155" t="s">
        <v>3951</v>
      </c>
    </row>
    <row r="102" spans="1:4">
      <c r="A102" s="152" t="str">
        <f t="shared" si="1"/>
        <v/>
      </c>
      <c r="C102" s="154"/>
      <c r="D102" s="155"/>
    </row>
    <row r="103" spans="1:4">
      <c r="A103" s="152" t="str">
        <f t="shared" si="1"/>
        <v>D6.consSeason.titleList[1] = "winter";</v>
      </c>
      <c r="B103" t="s">
        <v>4077</v>
      </c>
      <c r="C103" s="154" t="s">
        <v>4078</v>
      </c>
      <c r="D103" s="155" t="s">
        <v>4079</v>
      </c>
    </row>
    <row r="104" spans="1:4">
      <c r="A104" s="152" t="str">
        <f t="shared" si="1"/>
        <v>D6.consSeason.titleList[2] = "spring/fall";</v>
      </c>
      <c r="B104" t="s">
        <v>4080</v>
      </c>
      <c r="C104" s="154" t="s">
        <v>4081</v>
      </c>
      <c r="D104" s="155" t="s">
        <v>4092</v>
      </c>
    </row>
    <row r="105" spans="1:4">
      <c r="A105" s="152" t="str">
        <f t="shared" si="1"/>
        <v>D6.consSeason.titleList[3] = "summer";</v>
      </c>
      <c r="B105" t="s">
        <v>4082</v>
      </c>
      <c r="C105" s="154" t="s">
        <v>4083</v>
      </c>
      <c r="D105" s="155" t="s">
        <v>4084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25" zoomScaleNormal="125" zoomScalePageLayoutView="125" workbookViewId="0">
      <pane xSplit="4" ySplit="3" topLeftCell="X76" activePane="bottomRight" state="frozen"/>
      <selection pane="topRight" activeCell="G1" sqref="G1"/>
      <selection pane="bottomLeft" activeCell="A4" sqref="A4"/>
      <selection pane="bottomRight" activeCell="Z4" sqref="X4:Z78"/>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3823</v>
      </c>
      <c r="X1" s="180" t="s">
        <v>3425</v>
      </c>
      <c r="Y1" s="181"/>
      <c r="Z1" s="182"/>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4062</v>
      </c>
      <c r="R2" s="147"/>
      <c r="S2" s="148" t="s">
        <v>2326</v>
      </c>
      <c r="T2" s="149"/>
      <c r="U2" s="143" t="s">
        <v>2327</v>
      </c>
      <c r="V2" s="137" t="s">
        <v>2328</v>
      </c>
      <c r="X2" s="183"/>
      <c r="Y2" s="183"/>
      <c r="Z2" s="183"/>
      <c r="AB2" s="68" t="s">
        <v>4007</v>
      </c>
    </row>
    <row r="3" spans="1:28" ht="44.1" customHeight="1">
      <c r="B3" s="141" t="s">
        <v>3410</v>
      </c>
      <c r="C3" s="141" t="s">
        <v>3411</v>
      </c>
      <c r="D3" s="141" t="s">
        <v>3555</v>
      </c>
      <c r="E3" s="141" t="s">
        <v>3397</v>
      </c>
      <c r="F3" s="141" t="s">
        <v>3412</v>
      </c>
      <c r="G3" s="141" t="s">
        <v>3413</v>
      </c>
      <c r="H3" s="141" t="s">
        <v>3395</v>
      </c>
      <c r="I3" s="141" t="s">
        <v>3702</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4008</v>
      </c>
    </row>
    <row r="4" spans="1:28" s="19" customFormat="1" ht="79.5" customHeight="1">
      <c r="A4" s="49"/>
      <c r="B4" s="65">
        <v>1</v>
      </c>
      <c r="C4" s="65" t="s">
        <v>2730</v>
      </c>
      <c r="D4" s="217" t="s">
        <v>4821</v>
      </c>
      <c r="E4" s="138" t="s">
        <v>2291</v>
      </c>
      <c r="F4" s="65" t="s">
        <v>1931</v>
      </c>
      <c r="G4" s="205" t="s">
        <v>5262</v>
      </c>
      <c r="H4" s="138" t="s">
        <v>1466</v>
      </c>
      <c r="I4" s="133">
        <v>0.5</v>
      </c>
      <c r="J4" s="117">
        <v>0.5</v>
      </c>
      <c r="K4" s="65"/>
      <c r="L4" s="65">
        <v>25</v>
      </c>
      <c r="M4" s="65">
        <v>20</v>
      </c>
      <c r="N4" s="65">
        <v>40000</v>
      </c>
      <c r="O4" s="65"/>
      <c r="P4" s="65"/>
      <c r="Q4" s="133"/>
      <c r="R4" s="117"/>
      <c r="S4" s="226" t="s">
        <v>4915</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8" t="s">
        <v>4822</v>
      </c>
      <c r="E5" s="117" t="s">
        <v>2391</v>
      </c>
      <c r="F5" s="65" t="s">
        <v>1931</v>
      </c>
      <c r="G5" s="218" t="s">
        <v>4871</v>
      </c>
      <c r="H5" s="117" t="s">
        <v>2392</v>
      </c>
      <c r="I5" s="133">
        <v>1</v>
      </c>
      <c r="J5" s="117">
        <v>1</v>
      </c>
      <c r="K5" s="65"/>
      <c r="L5" s="65">
        <v>3</v>
      </c>
      <c r="M5" s="65">
        <v>20</v>
      </c>
      <c r="N5" s="65">
        <v>20000</v>
      </c>
      <c r="O5" s="65"/>
      <c r="P5" s="65"/>
      <c r="Q5" s="133"/>
      <c r="R5" s="117"/>
      <c r="S5" s="227" t="s">
        <v>4916</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8" t="s">
        <v>4823</v>
      </c>
      <c r="E6" s="117" t="s">
        <v>3098</v>
      </c>
      <c r="F6" s="65" t="s">
        <v>1931</v>
      </c>
      <c r="G6" s="218" t="s">
        <v>4872</v>
      </c>
      <c r="H6" s="117" t="s">
        <v>3100</v>
      </c>
      <c r="I6" s="133">
        <v>2</v>
      </c>
      <c r="J6" s="117">
        <v>2</v>
      </c>
      <c r="K6" s="65"/>
      <c r="L6" s="65">
        <v>25</v>
      </c>
      <c r="M6" s="65">
        <v>10</v>
      </c>
      <c r="N6" s="65">
        <v>5000</v>
      </c>
      <c r="O6" s="65"/>
      <c r="P6" s="65"/>
      <c r="Q6" s="133"/>
      <c r="R6" s="117"/>
      <c r="S6" s="226" t="s">
        <v>4917</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19" t="s">
        <v>5096</v>
      </c>
      <c r="E7" s="117" t="s">
        <v>2292</v>
      </c>
      <c r="F7" s="65" t="s">
        <v>2127</v>
      </c>
      <c r="G7" s="219" t="s">
        <v>5263</v>
      </c>
      <c r="H7" s="117" t="s">
        <v>1806</v>
      </c>
      <c r="I7" s="133">
        <v>2</v>
      </c>
      <c r="J7" s="117">
        <v>2</v>
      </c>
      <c r="K7" s="65"/>
      <c r="L7" s="65">
        <v>8</v>
      </c>
      <c r="M7" s="65">
        <v>10</v>
      </c>
      <c r="N7" s="65">
        <v>40000</v>
      </c>
      <c r="O7" s="65">
        <v>1</v>
      </c>
      <c r="P7" s="65" t="s">
        <v>1182</v>
      </c>
      <c r="Q7" s="133"/>
      <c r="R7" s="117"/>
      <c r="S7" s="228" t="s">
        <v>4918</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19" t="s">
        <v>5252</v>
      </c>
      <c r="E8" s="117" t="s">
        <v>2293</v>
      </c>
      <c r="F8" s="65" t="s">
        <v>2127</v>
      </c>
      <c r="G8" s="223" t="s">
        <v>5264</v>
      </c>
      <c r="H8" s="117" t="s">
        <v>1083</v>
      </c>
      <c r="I8" s="133">
        <v>2</v>
      </c>
      <c r="J8" s="117">
        <v>2</v>
      </c>
      <c r="K8" s="65"/>
      <c r="L8" s="65">
        <v>10</v>
      </c>
      <c r="M8" s="65">
        <v>10</v>
      </c>
      <c r="N8" s="65">
        <v>20000</v>
      </c>
      <c r="O8" s="65"/>
      <c r="P8" s="65" t="s">
        <v>1183</v>
      </c>
      <c r="Q8" s="133"/>
      <c r="R8" s="117"/>
      <c r="S8" s="228" t="s">
        <v>4919</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4" customFormat="1" ht="69" customHeight="1">
      <c r="A9" s="239"/>
      <c r="B9" s="240">
        <v>103</v>
      </c>
      <c r="C9" s="240" t="s">
        <v>2132</v>
      </c>
      <c r="D9" s="242" t="s">
        <v>5253</v>
      </c>
      <c r="E9" s="240" t="s">
        <v>2294</v>
      </c>
      <c r="F9" s="240" t="s">
        <v>2127</v>
      </c>
      <c r="G9" s="241" t="s">
        <v>5263</v>
      </c>
      <c r="H9" s="240" t="s">
        <v>1084</v>
      </c>
      <c r="I9" s="240">
        <v>1</v>
      </c>
      <c r="J9" s="240">
        <v>1</v>
      </c>
      <c r="K9" s="240"/>
      <c r="L9" s="240">
        <v>10</v>
      </c>
      <c r="M9" s="240">
        <v>10</v>
      </c>
      <c r="N9" s="240">
        <v>25000</v>
      </c>
      <c r="O9" s="240"/>
      <c r="P9" s="240" t="s">
        <v>1183</v>
      </c>
      <c r="Q9" s="240"/>
      <c r="R9" s="240"/>
      <c r="S9" s="245" t="s">
        <v>4920</v>
      </c>
      <c r="T9" s="240" t="s">
        <v>3096</v>
      </c>
      <c r="U9" s="240"/>
      <c r="V9" s="240" t="s">
        <v>2315</v>
      </c>
      <c r="W9" s="239"/>
      <c r="X9" s="239"/>
      <c r="Y9" s="239"/>
      <c r="Z9" s="239" t="str">
        <f t="shared" si="0"/>
        <v>D6.scenario.defMeasures['mHWecofeel'] = { mid:"103",  name:"mHWecofeel",  title:"###not show##使用高效节能的热水器",  easyness:"1",  refCons:"consHWsum",  titleShort:"高效节能的热水器", level:"",  figNum:"10",  lifeTime:"10",  price:"25000",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4"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4" customFormat="1" ht="69" customHeight="1">
      <c r="A10" s="239"/>
      <c r="B10" s="240">
        <v>105</v>
      </c>
      <c r="C10" s="240" t="s">
        <v>2134</v>
      </c>
      <c r="D10" s="242" t="s">
        <v>5254</v>
      </c>
      <c r="E10" s="240" t="s">
        <v>2295</v>
      </c>
      <c r="F10" s="240" t="s">
        <v>2127</v>
      </c>
      <c r="G10" s="242" t="s">
        <v>5263</v>
      </c>
      <c r="H10" s="240" t="s">
        <v>1305</v>
      </c>
      <c r="I10" s="240">
        <v>0.5</v>
      </c>
      <c r="J10" s="240">
        <v>0.5</v>
      </c>
      <c r="K10" s="240">
        <v>5</v>
      </c>
      <c r="L10" s="240">
        <v>10</v>
      </c>
      <c r="M10" s="240">
        <v>10</v>
      </c>
      <c r="N10" s="240">
        <v>120000</v>
      </c>
      <c r="O10" s="240">
        <v>1</v>
      </c>
      <c r="P10" s="240" t="s">
        <v>1306</v>
      </c>
      <c r="Q10" s="240"/>
      <c r="R10" s="240"/>
      <c r="S10" s="245" t="s">
        <v>4921</v>
      </c>
      <c r="T10" s="240" t="s">
        <v>3348</v>
      </c>
      <c r="U10" s="240"/>
      <c r="V10" s="240" t="s">
        <v>2315</v>
      </c>
      <c r="W10" s="239"/>
      <c r="X10" s="239"/>
      <c r="Y10" s="239"/>
      <c r="Z10" s="239" t="str">
        <f t="shared" si="0"/>
        <v>D6.scenario.defMeasures['mHWenefarm'] = { mid:"105",  name:"mHWenefarm",  title:"###not show#使用高效节能的热水器",  easyness:"0.5",  refCons:"consHWsum",  titleShort:"高效节能的热水器", level:"5",  figNum:"10",  lifeTime:"10",  price:"120000",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4"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0" t="s">
        <v>4824</v>
      </c>
      <c r="E11" s="117" t="s">
        <v>2374</v>
      </c>
      <c r="F11" s="65" t="s">
        <v>2127</v>
      </c>
      <c r="G11" s="205" t="s">
        <v>3557</v>
      </c>
      <c r="H11" s="117" t="s">
        <v>1167</v>
      </c>
      <c r="I11" s="133">
        <v>1</v>
      </c>
      <c r="J11" s="117">
        <v>1</v>
      </c>
      <c r="K11" s="65"/>
      <c r="L11" s="65">
        <v>9</v>
      </c>
      <c r="M11" s="65">
        <v>10</v>
      </c>
      <c r="N11" s="65">
        <v>40000</v>
      </c>
      <c r="O11" s="65"/>
      <c r="P11" s="65"/>
      <c r="Q11" s="133"/>
      <c r="R11" s="117"/>
      <c r="S11" s="226" t="s">
        <v>5297</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0" t="s">
        <v>4825</v>
      </c>
      <c r="E12" s="117" t="s">
        <v>2373</v>
      </c>
      <c r="F12" s="65" t="s">
        <v>2127</v>
      </c>
      <c r="G12" s="205" t="s">
        <v>5265</v>
      </c>
      <c r="H12" s="117" t="s">
        <v>2372</v>
      </c>
      <c r="I12" s="133">
        <v>1</v>
      </c>
      <c r="J12" s="117">
        <v>1</v>
      </c>
      <c r="K12" s="65"/>
      <c r="L12" s="65">
        <v>9</v>
      </c>
      <c r="M12" s="65">
        <v>10</v>
      </c>
      <c r="N12" s="65">
        <v>60000</v>
      </c>
      <c r="O12" s="65"/>
      <c r="P12" s="65"/>
      <c r="Q12" s="133"/>
      <c r="R12" s="117"/>
      <c r="S12" s="226" t="s">
        <v>4922</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0" t="s">
        <v>4826</v>
      </c>
      <c r="E13" s="117" t="s">
        <v>1168</v>
      </c>
      <c r="F13" s="65" t="s">
        <v>2162</v>
      </c>
      <c r="G13" s="218" t="s">
        <v>4873</v>
      </c>
      <c r="H13" s="117" t="s">
        <v>1308</v>
      </c>
      <c r="I13" s="133">
        <v>5</v>
      </c>
      <c r="J13" s="117">
        <v>5</v>
      </c>
      <c r="K13" s="65"/>
      <c r="L13" s="65">
        <v>11</v>
      </c>
      <c r="M13" s="65">
        <v>10</v>
      </c>
      <c r="N13" s="65">
        <v>200</v>
      </c>
      <c r="O13" s="65"/>
      <c r="P13" s="65"/>
      <c r="Q13" s="133"/>
      <c r="R13" s="117"/>
      <c r="S13" s="227" t="s">
        <v>4923</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0" t="s">
        <v>4827</v>
      </c>
      <c r="E14" s="117" t="s">
        <v>1568</v>
      </c>
      <c r="F14" s="65" t="s">
        <v>2162</v>
      </c>
      <c r="G14" s="218" t="s">
        <v>4874</v>
      </c>
      <c r="H14" s="117" t="s">
        <v>1309</v>
      </c>
      <c r="I14" s="133">
        <v>4</v>
      </c>
      <c r="J14" s="117">
        <v>4</v>
      </c>
      <c r="K14" s="65"/>
      <c r="L14" s="65">
        <v>11</v>
      </c>
      <c r="M14" s="65"/>
      <c r="N14" s="65"/>
      <c r="O14" s="65"/>
      <c r="P14" s="65"/>
      <c r="Q14" s="133"/>
      <c r="R14" s="117"/>
      <c r="S14" s="227" t="s">
        <v>4924</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8" t="s">
        <v>4828</v>
      </c>
      <c r="E15" s="117" t="s">
        <v>3127</v>
      </c>
      <c r="F15" s="65" t="s">
        <v>2162</v>
      </c>
      <c r="G15" s="218" t="s">
        <v>4875</v>
      </c>
      <c r="H15" s="117" t="s">
        <v>3128</v>
      </c>
      <c r="I15" s="133">
        <v>3</v>
      </c>
      <c r="J15" s="117">
        <v>3</v>
      </c>
      <c r="K15" s="65"/>
      <c r="L15" s="65">
        <v>11</v>
      </c>
      <c r="M15" s="65"/>
      <c r="N15" s="65"/>
      <c r="O15" s="65"/>
      <c r="P15" s="65"/>
      <c r="Q15" s="133"/>
      <c r="R15" s="117"/>
      <c r="S15" s="227" t="s">
        <v>4924</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4" customFormat="1" ht="69" customHeight="1">
      <c r="A16" s="239"/>
      <c r="B16" s="240">
        <v>111</v>
      </c>
      <c r="C16" s="240" t="s">
        <v>2136</v>
      </c>
      <c r="D16" s="241" t="s">
        <v>5087</v>
      </c>
      <c r="E16" s="240" t="s">
        <v>2297</v>
      </c>
      <c r="F16" s="240" t="s">
        <v>2163</v>
      </c>
      <c r="G16" s="241" t="s">
        <v>4876</v>
      </c>
      <c r="H16" s="240" t="s">
        <v>1169</v>
      </c>
      <c r="I16" s="240">
        <v>3</v>
      </c>
      <c r="J16" s="240">
        <v>3</v>
      </c>
      <c r="K16" s="240"/>
      <c r="L16" s="240">
        <v>12</v>
      </c>
      <c r="M16" s="240"/>
      <c r="N16" s="240"/>
      <c r="O16" s="240"/>
      <c r="P16" s="240"/>
      <c r="Q16" s="240"/>
      <c r="R16" s="240"/>
      <c r="S16" s="246" t="s">
        <v>4925</v>
      </c>
      <c r="T16" s="240" t="s">
        <v>2298</v>
      </c>
      <c r="U16" s="240">
        <v>1</v>
      </c>
      <c r="V16" s="240" t="s">
        <v>2315</v>
      </c>
      <c r="W16" s="239"/>
      <c r="X16" s="239"/>
      <c r="Y16" s="239"/>
      <c r="Z16" s="239"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4"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4" customFormat="1" ht="69" customHeight="1">
      <c r="A17" s="239"/>
      <c r="B17" s="240">
        <v>112</v>
      </c>
      <c r="C17" s="240" t="s">
        <v>2151</v>
      </c>
      <c r="D17" s="241" t="s">
        <v>5088</v>
      </c>
      <c r="E17" s="240" t="s">
        <v>2152</v>
      </c>
      <c r="F17" s="240" t="s">
        <v>2127</v>
      </c>
      <c r="G17" s="242" t="s">
        <v>4877</v>
      </c>
      <c r="H17" s="240" t="s">
        <v>2153</v>
      </c>
      <c r="I17" s="240">
        <v>3</v>
      </c>
      <c r="J17" s="240">
        <v>3</v>
      </c>
      <c r="K17" s="240"/>
      <c r="L17" s="240">
        <v>8</v>
      </c>
      <c r="M17" s="240"/>
      <c r="N17" s="240"/>
      <c r="O17" s="240"/>
      <c r="P17" s="240"/>
      <c r="Q17" s="240"/>
      <c r="R17" s="240"/>
      <c r="S17" s="243" t="s">
        <v>4926</v>
      </c>
      <c r="T17" s="240" t="s">
        <v>3101</v>
      </c>
      <c r="U17" s="240">
        <v>1</v>
      </c>
      <c r="V17" s="240" t="s">
        <v>2315</v>
      </c>
      <c r="W17" s="239"/>
      <c r="X17" s="239"/>
      <c r="Y17" s="239"/>
      <c r="Z17" s="239"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4"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4" customFormat="1" ht="69" customHeight="1">
      <c r="A18" s="239"/>
      <c r="B18" s="240">
        <v>113</v>
      </c>
      <c r="C18" s="240" t="s">
        <v>2733</v>
      </c>
      <c r="D18" s="241" t="s">
        <v>5085</v>
      </c>
      <c r="E18" s="240" t="s">
        <v>1807</v>
      </c>
      <c r="F18" s="240" t="s">
        <v>2163</v>
      </c>
      <c r="G18" s="241" t="s">
        <v>4878</v>
      </c>
      <c r="H18" s="240" t="s">
        <v>1808</v>
      </c>
      <c r="I18" s="240">
        <v>3</v>
      </c>
      <c r="J18" s="240">
        <v>3</v>
      </c>
      <c r="K18" s="240"/>
      <c r="L18" s="240">
        <v>12</v>
      </c>
      <c r="M18" s="240"/>
      <c r="N18" s="240"/>
      <c r="O18" s="240"/>
      <c r="P18" s="240"/>
      <c r="Q18" s="240"/>
      <c r="R18" s="240"/>
      <c r="S18" s="246" t="s">
        <v>4927</v>
      </c>
      <c r="T18" s="240" t="s">
        <v>3349</v>
      </c>
      <c r="U18" s="240">
        <v>1</v>
      </c>
      <c r="V18" s="240" t="s">
        <v>2315</v>
      </c>
      <c r="W18" s="239"/>
      <c r="X18" s="239"/>
      <c r="Y18" s="239"/>
      <c r="Z18" s="239"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4"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4" customFormat="1" ht="69" customHeight="1">
      <c r="A19" s="239"/>
      <c r="B19" s="240">
        <v>114</v>
      </c>
      <c r="C19" s="240" t="s">
        <v>2150</v>
      </c>
      <c r="D19" s="241" t="s">
        <v>5086</v>
      </c>
      <c r="E19" s="240" t="s">
        <v>1809</v>
      </c>
      <c r="F19" s="240" t="s">
        <v>2163</v>
      </c>
      <c r="G19" s="241" t="s">
        <v>5266</v>
      </c>
      <c r="H19" s="240" t="s">
        <v>1810</v>
      </c>
      <c r="I19" s="240">
        <v>1</v>
      </c>
      <c r="J19" s="240">
        <v>1</v>
      </c>
      <c r="K19" s="240"/>
      <c r="L19" s="240">
        <v>12</v>
      </c>
      <c r="M19" s="240">
        <v>10</v>
      </c>
      <c r="N19" s="240">
        <v>60000</v>
      </c>
      <c r="O19" s="240"/>
      <c r="P19" s="240" t="s">
        <v>1180</v>
      </c>
      <c r="Q19" s="240"/>
      <c r="R19" s="240"/>
      <c r="S19" s="246" t="s">
        <v>4928</v>
      </c>
      <c r="T19" s="240" t="s">
        <v>2369</v>
      </c>
      <c r="U19" s="240"/>
      <c r="V19" s="240" t="s">
        <v>2315</v>
      </c>
      <c r="W19" s="239"/>
      <c r="X19" s="239"/>
      <c r="Y19" s="239"/>
      <c r="Z19" s="239" t="str">
        <f t="shared" si="0"/>
        <v>D6.scenario.defMeasures['mHWinsulation'] = { mid:"114",  name:"mHWinsulation",  title:"#####改装绝热型浴缸",  easyness:"1",  refCons:"consHWtub",  titleShort:"绝热型浴缸", level:"",  figNum:"12",  lifeTime:"10",  price:"60000",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4"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4" customFormat="1" ht="69" customHeight="1">
      <c r="A20" s="239"/>
      <c r="B20" s="240">
        <v>115</v>
      </c>
      <c r="C20" s="240" t="s">
        <v>2734</v>
      </c>
      <c r="D20" s="241" t="s">
        <v>5084</v>
      </c>
      <c r="E20" s="240" t="s">
        <v>644</v>
      </c>
      <c r="F20" s="240" t="s">
        <v>2163</v>
      </c>
      <c r="G20" s="241" t="s">
        <v>4879</v>
      </c>
      <c r="H20" s="240" t="s">
        <v>645</v>
      </c>
      <c r="I20" s="240">
        <v>3</v>
      </c>
      <c r="J20" s="240">
        <v>3</v>
      </c>
      <c r="K20" s="240"/>
      <c r="L20" s="240">
        <v>11</v>
      </c>
      <c r="M20" s="240"/>
      <c r="N20" s="240"/>
      <c r="O20" s="240"/>
      <c r="P20" s="240"/>
      <c r="Q20" s="240"/>
      <c r="R20" s="240"/>
      <c r="S20" s="245" t="s">
        <v>4929</v>
      </c>
      <c r="T20" s="240" t="s">
        <v>646</v>
      </c>
      <c r="U20" s="240">
        <v>1</v>
      </c>
      <c r="V20" s="240" t="s">
        <v>2315</v>
      </c>
      <c r="W20" s="239"/>
      <c r="X20" s="239"/>
      <c r="Y20" s="239"/>
      <c r="Z20" s="239"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4"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0" t="s">
        <v>4829</v>
      </c>
      <c r="E21" s="117" t="s">
        <v>647</v>
      </c>
      <c r="F21" s="65" t="s">
        <v>2349</v>
      </c>
      <c r="G21" s="220" t="s">
        <v>4880</v>
      </c>
      <c r="H21" s="117" t="s">
        <v>648</v>
      </c>
      <c r="I21" s="133">
        <v>2</v>
      </c>
      <c r="J21" s="117">
        <v>2</v>
      </c>
      <c r="K21" s="65"/>
      <c r="L21" s="65">
        <v>13</v>
      </c>
      <c r="M21" s="65"/>
      <c r="N21" s="65"/>
      <c r="O21" s="65"/>
      <c r="P21" s="65"/>
      <c r="Q21" s="133"/>
      <c r="R21" s="117"/>
      <c r="S21" s="226" t="s">
        <v>4930</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0" t="s">
        <v>4830</v>
      </c>
      <c r="E22" s="117" t="s">
        <v>650</v>
      </c>
      <c r="F22" s="65" t="s">
        <v>2349</v>
      </c>
      <c r="G22" s="205" t="s">
        <v>4881</v>
      </c>
      <c r="H22" s="117" t="s">
        <v>649</v>
      </c>
      <c r="I22" s="133">
        <v>2</v>
      </c>
      <c r="J22" s="117">
        <v>2</v>
      </c>
      <c r="K22" s="65"/>
      <c r="L22" s="65">
        <v>13</v>
      </c>
      <c r="M22" s="65"/>
      <c r="N22" s="65"/>
      <c r="O22" s="65"/>
      <c r="P22" s="65"/>
      <c r="Q22" s="133"/>
      <c r="R22" s="117"/>
      <c r="S22" s="227" t="s">
        <v>4931</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5" t="s">
        <v>5255</v>
      </c>
      <c r="E23" s="117" t="s">
        <v>2290</v>
      </c>
      <c r="F23" s="65" t="s">
        <v>2160</v>
      </c>
      <c r="G23" s="205" t="s">
        <v>5267</v>
      </c>
      <c r="H23" s="117" t="s">
        <v>653</v>
      </c>
      <c r="I23" s="133">
        <v>2</v>
      </c>
      <c r="J23" s="117">
        <v>2</v>
      </c>
      <c r="K23" s="65"/>
      <c r="L23" s="65">
        <v>15</v>
      </c>
      <c r="M23" s="65">
        <v>10</v>
      </c>
      <c r="N23" s="65">
        <v>8000</v>
      </c>
      <c r="O23" s="65"/>
      <c r="P23" s="65"/>
      <c r="Q23" s="133"/>
      <c r="R23" s="117"/>
      <c r="S23" s="226" t="s">
        <v>4932</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0" t="s">
        <v>4831</v>
      </c>
      <c r="E24" s="117" t="s">
        <v>2377</v>
      </c>
      <c r="F24" s="65" t="s">
        <v>2378</v>
      </c>
      <c r="G24" s="218" t="s">
        <v>4882</v>
      </c>
      <c r="H24" s="117" t="s">
        <v>2379</v>
      </c>
      <c r="I24" s="133">
        <v>2</v>
      </c>
      <c r="J24" s="117">
        <v>2</v>
      </c>
      <c r="K24" s="65"/>
      <c r="L24" s="65">
        <v>13</v>
      </c>
      <c r="M24" s="65">
        <v>20</v>
      </c>
      <c r="N24" s="65"/>
      <c r="O24" s="65"/>
      <c r="P24" s="65"/>
      <c r="Q24" s="133"/>
      <c r="R24" s="117"/>
      <c r="S24" s="224" t="s">
        <v>4933</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0" t="s">
        <v>4832</v>
      </c>
      <c r="E25" s="117" t="s">
        <v>2398</v>
      </c>
      <c r="F25" s="65" t="s">
        <v>2395</v>
      </c>
      <c r="G25" s="218" t="s">
        <v>4883</v>
      </c>
      <c r="H25" s="117" t="s">
        <v>2396</v>
      </c>
      <c r="I25" s="133">
        <v>1</v>
      </c>
      <c r="J25" s="117">
        <v>1</v>
      </c>
      <c r="K25" s="65"/>
      <c r="L25" s="65">
        <v>19</v>
      </c>
      <c r="M25" s="65">
        <v>10</v>
      </c>
      <c r="N25" s="65">
        <v>3000</v>
      </c>
      <c r="O25" s="65"/>
      <c r="P25" s="65" t="s">
        <v>1183</v>
      </c>
      <c r="Q25" s="133"/>
      <c r="R25" s="117"/>
      <c r="S25" s="229" t="s">
        <v>4934</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5" customFormat="1" ht="69" customHeight="1">
      <c r="A26" s="163"/>
      <c r="B26" s="164">
        <v>121</v>
      </c>
      <c r="C26" s="164" t="s">
        <v>2738</v>
      </c>
      <c r="D26" s="267" t="s">
        <v>5288</v>
      </c>
      <c r="E26" s="164" t="s">
        <v>1266</v>
      </c>
      <c r="F26" s="164" t="s">
        <v>2395</v>
      </c>
      <c r="G26" s="221" t="s">
        <v>5268</v>
      </c>
      <c r="H26" s="164" t="s">
        <v>1267</v>
      </c>
      <c r="I26" s="164">
        <v>1</v>
      </c>
      <c r="J26" s="164">
        <v>1</v>
      </c>
      <c r="K26" s="164"/>
      <c r="L26" s="65">
        <v>19</v>
      </c>
      <c r="M26" s="164">
        <v>10</v>
      </c>
      <c r="N26" s="164">
        <v>3000</v>
      </c>
      <c r="O26" s="164"/>
      <c r="P26" s="164" t="s">
        <v>1183</v>
      </c>
      <c r="Q26" s="164"/>
      <c r="R26" s="164"/>
      <c r="S26" s="269" t="s">
        <v>3558</v>
      </c>
      <c r="T26" s="164" t="s">
        <v>1268</v>
      </c>
      <c r="U26" s="164"/>
      <c r="V26" s="164" t="s">
        <v>2315</v>
      </c>
      <c r="W26" s="163"/>
      <c r="X26" s="163"/>
      <c r="Y26" s="163"/>
      <c r="Z26" s="49" t="str">
        <f t="shared" si="0"/>
        <v>D6.scenario.defMeasures['mHWreplaceToilet'] = { mid:"121",  name:"mHWreplaceToilet",  title:"##使用瞬间温水式马桶",  easyness:"1",  refCons:"consHWtoilet",  titleShort:"瞬间温水式马桶", level:"",  figNum:"19",  lifeTime:"10",  price:"3000",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5" customFormat="1" ht="69" customHeight="1">
      <c r="A27" s="163"/>
      <c r="B27" s="164">
        <v>122</v>
      </c>
      <c r="C27" s="164" t="s">
        <v>2739</v>
      </c>
      <c r="D27" s="267" t="s">
        <v>5289</v>
      </c>
      <c r="E27" s="164" t="s">
        <v>1269</v>
      </c>
      <c r="F27" s="164" t="s">
        <v>2395</v>
      </c>
      <c r="G27" s="222" t="s">
        <v>5269</v>
      </c>
      <c r="H27" s="164" t="s">
        <v>1270</v>
      </c>
      <c r="I27" s="164">
        <v>3</v>
      </c>
      <c r="J27" s="164">
        <v>3</v>
      </c>
      <c r="K27" s="164"/>
      <c r="L27" s="65">
        <v>19</v>
      </c>
      <c r="M27" s="164"/>
      <c r="N27" s="164"/>
      <c r="O27" s="164"/>
      <c r="P27" s="164"/>
      <c r="Q27" s="164"/>
      <c r="R27" s="164"/>
      <c r="S27" s="269" t="s">
        <v>3559</v>
      </c>
      <c r="T27" s="164" t="s">
        <v>1271</v>
      </c>
      <c r="U27" s="164">
        <v>1</v>
      </c>
      <c r="V27" s="164" t="s">
        <v>2315</v>
      </c>
      <c r="W27" s="163"/>
      <c r="X27" s="163"/>
      <c r="Y27" s="163"/>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5" customFormat="1" ht="69" customHeight="1">
      <c r="A28" s="163"/>
      <c r="B28" s="164">
        <v>123</v>
      </c>
      <c r="C28" s="164" t="s">
        <v>2740</v>
      </c>
      <c r="D28" s="267" t="s">
        <v>5290</v>
      </c>
      <c r="E28" s="164" t="s">
        <v>1272</v>
      </c>
      <c r="F28" s="164" t="s">
        <v>2395</v>
      </c>
      <c r="G28" s="221" t="s">
        <v>5270</v>
      </c>
      <c r="H28" s="164" t="s">
        <v>1273</v>
      </c>
      <c r="I28" s="164">
        <v>3</v>
      </c>
      <c r="J28" s="164">
        <v>3</v>
      </c>
      <c r="K28" s="164"/>
      <c r="L28" s="65">
        <v>19</v>
      </c>
      <c r="M28" s="164"/>
      <c r="N28" s="164"/>
      <c r="O28" s="164"/>
      <c r="P28" s="164"/>
      <c r="Q28" s="164"/>
      <c r="R28" s="164"/>
      <c r="S28" s="269" t="s">
        <v>3560</v>
      </c>
      <c r="T28" s="164" t="s">
        <v>1274</v>
      </c>
      <c r="U28" s="164">
        <v>1</v>
      </c>
      <c r="V28" s="164" t="s">
        <v>2315</v>
      </c>
      <c r="W28" s="163"/>
      <c r="X28" s="163"/>
      <c r="Y28" s="163"/>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0" t="s">
        <v>4833</v>
      </c>
      <c r="E29" s="117" t="s">
        <v>803</v>
      </c>
      <c r="F29" s="65" t="s">
        <v>2998</v>
      </c>
      <c r="G29" s="218" t="s">
        <v>4884</v>
      </c>
      <c r="H29" s="117" t="s">
        <v>805</v>
      </c>
      <c r="I29" s="133">
        <v>1</v>
      </c>
      <c r="J29" s="117">
        <v>1</v>
      </c>
      <c r="K29" s="65"/>
      <c r="L29" s="65">
        <v>1</v>
      </c>
      <c r="M29" s="65">
        <v>10</v>
      </c>
      <c r="N29" s="65">
        <v>16000</v>
      </c>
      <c r="O29" s="65"/>
      <c r="P29" s="65"/>
      <c r="Q29" s="133"/>
      <c r="R29" s="117"/>
      <c r="S29" s="230" t="s">
        <v>4935</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67" t="s">
        <v>5291</v>
      </c>
      <c r="E30" s="117" t="s">
        <v>804</v>
      </c>
      <c r="F30" s="65" t="s">
        <v>3027</v>
      </c>
      <c r="G30" s="219" t="s">
        <v>5271</v>
      </c>
      <c r="H30" s="117" t="s">
        <v>806</v>
      </c>
      <c r="I30" s="133">
        <v>2</v>
      </c>
      <c r="J30" s="117">
        <v>2</v>
      </c>
      <c r="K30" s="65"/>
      <c r="L30" s="65">
        <v>1</v>
      </c>
      <c r="M30" s="65">
        <v>10</v>
      </c>
      <c r="N30" s="65">
        <v>16000</v>
      </c>
      <c r="O30" s="65"/>
      <c r="P30" s="65"/>
      <c r="Q30" s="133"/>
      <c r="R30" s="117"/>
      <c r="S30" s="270" t="s">
        <v>4936</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67" t="s">
        <v>5292</v>
      </c>
      <c r="E31" s="117" t="s">
        <v>2310</v>
      </c>
      <c r="F31" s="65" t="s">
        <v>2999</v>
      </c>
      <c r="G31" s="223" t="s">
        <v>5272</v>
      </c>
      <c r="H31" s="117" t="s">
        <v>72</v>
      </c>
      <c r="I31" s="133">
        <v>2</v>
      </c>
      <c r="J31" s="117">
        <v>2</v>
      </c>
      <c r="K31" s="65"/>
      <c r="L31" s="65">
        <v>1</v>
      </c>
      <c r="M31" s="65"/>
      <c r="N31" s="65"/>
      <c r="O31" s="65"/>
      <c r="P31" s="65"/>
      <c r="Q31" s="133"/>
      <c r="R31" s="117"/>
      <c r="S31" s="270" t="s">
        <v>4937</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67" t="s">
        <v>5293</v>
      </c>
      <c r="E32" s="117" t="s">
        <v>3000</v>
      </c>
      <c r="F32" s="65" t="s">
        <v>3002</v>
      </c>
      <c r="G32" s="223" t="s">
        <v>5272</v>
      </c>
      <c r="H32" s="117" t="s">
        <v>72</v>
      </c>
      <c r="I32" s="133">
        <v>1</v>
      </c>
      <c r="J32" s="117">
        <v>1</v>
      </c>
      <c r="K32" s="65"/>
      <c r="L32" s="65">
        <v>1</v>
      </c>
      <c r="M32" s="65"/>
      <c r="N32" s="65"/>
      <c r="O32" s="65"/>
      <c r="P32" s="65"/>
      <c r="Q32" s="133"/>
      <c r="R32" s="117"/>
      <c r="S32" s="270" t="s">
        <v>4938</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0" t="s">
        <v>4834</v>
      </c>
      <c r="E33" s="117" t="s">
        <v>1170</v>
      </c>
      <c r="F33" s="65" t="s">
        <v>3003</v>
      </c>
      <c r="G33" s="220" t="s">
        <v>4885</v>
      </c>
      <c r="H33" s="117" t="s">
        <v>74</v>
      </c>
      <c r="I33" s="133">
        <v>4</v>
      </c>
      <c r="J33" s="117">
        <v>4</v>
      </c>
      <c r="K33" s="65"/>
      <c r="L33" s="65">
        <v>1</v>
      </c>
      <c r="M33" s="65">
        <v>5</v>
      </c>
      <c r="N33" s="65"/>
      <c r="O33" s="65"/>
      <c r="P33" s="65"/>
      <c r="Q33" s="133"/>
      <c r="R33" s="117"/>
      <c r="S33" s="224" t="s">
        <v>4939</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0" t="s">
        <v>4835</v>
      </c>
      <c r="E34" s="117" t="s">
        <v>1863</v>
      </c>
      <c r="F34" s="65" t="s">
        <v>2990</v>
      </c>
      <c r="G34" s="220" t="s">
        <v>4886</v>
      </c>
      <c r="H34" s="117" t="s">
        <v>1171</v>
      </c>
      <c r="I34" s="133">
        <v>3</v>
      </c>
      <c r="J34" s="117">
        <v>3</v>
      </c>
      <c r="K34" s="65"/>
      <c r="L34" s="65">
        <v>1</v>
      </c>
      <c r="M34" s="65"/>
      <c r="N34" s="65"/>
      <c r="O34" s="65"/>
      <c r="P34" s="65"/>
      <c r="Q34" s="133"/>
      <c r="R34" s="117"/>
      <c r="S34" s="224" t="s">
        <v>4940</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0" t="s">
        <v>4836</v>
      </c>
      <c r="E35" s="117" t="s">
        <v>2311</v>
      </c>
      <c r="F35" s="65" t="s">
        <v>2999</v>
      </c>
      <c r="G35" s="220" t="s">
        <v>4887</v>
      </c>
      <c r="H35" s="117" t="s">
        <v>1172</v>
      </c>
      <c r="I35" s="133">
        <v>3</v>
      </c>
      <c r="J35" s="117">
        <v>3</v>
      </c>
      <c r="K35" s="65"/>
      <c r="L35" s="65">
        <v>3</v>
      </c>
      <c r="M35" s="65"/>
      <c r="N35" s="65"/>
      <c r="O35" s="65"/>
      <c r="P35" s="65"/>
      <c r="Q35" s="133"/>
      <c r="R35" s="117"/>
      <c r="S35" s="224" t="s">
        <v>4941</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0" t="s">
        <v>4837</v>
      </c>
      <c r="E36" s="117" t="s">
        <v>1864</v>
      </c>
      <c r="F36" s="65" t="s">
        <v>2999</v>
      </c>
      <c r="G36" s="220" t="s">
        <v>4888</v>
      </c>
      <c r="H36" s="117" t="s">
        <v>1173</v>
      </c>
      <c r="I36" s="133">
        <v>3</v>
      </c>
      <c r="J36" s="117">
        <v>3</v>
      </c>
      <c r="K36" s="65"/>
      <c r="L36" s="65">
        <v>4</v>
      </c>
      <c r="M36" s="65">
        <v>3</v>
      </c>
      <c r="N36" s="65">
        <v>300</v>
      </c>
      <c r="O36" s="65"/>
      <c r="P36" s="65"/>
      <c r="Q36" s="133"/>
      <c r="R36" s="117"/>
      <c r="S36" s="229" t="s">
        <v>4942</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8" t="s">
        <v>4838</v>
      </c>
      <c r="E37" s="117" t="s">
        <v>3102</v>
      </c>
      <c r="F37" s="65" t="s">
        <v>2999</v>
      </c>
      <c r="G37" s="205" t="s">
        <v>4889</v>
      </c>
      <c r="H37" s="117" t="s">
        <v>3103</v>
      </c>
      <c r="I37" s="133">
        <v>1</v>
      </c>
      <c r="J37" s="117">
        <v>1</v>
      </c>
      <c r="K37" s="65">
        <v>5</v>
      </c>
      <c r="L37" s="65">
        <v>4</v>
      </c>
      <c r="M37" s="65">
        <v>30</v>
      </c>
      <c r="N37" s="65">
        <v>10000</v>
      </c>
      <c r="O37" s="65"/>
      <c r="P37" s="65"/>
      <c r="Q37" s="133"/>
      <c r="R37" s="117" t="s">
        <v>2300</v>
      </c>
      <c r="S37" s="229" t="s">
        <v>4943</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5" t="s">
        <v>4839</v>
      </c>
      <c r="E38" s="117" t="s">
        <v>2388</v>
      </c>
      <c r="F38" s="65" t="s">
        <v>2999</v>
      </c>
      <c r="G38" s="218" t="s">
        <v>4890</v>
      </c>
      <c r="H38" s="117" t="s">
        <v>2387</v>
      </c>
      <c r="I38" s="133">
        <v>1</v>
      </c>
      <c r="J38" s="117">
        <v>1</v>
      </c>
      <c r="K38" s="65"/>
      <c r="L38" s="65">
        <v>4</v>
      </c>
      <c r="M38" s="65">
        <v>30</v>
      </c>
      <c r="N38" s="65">
        <v>15000</v>
      </c>
      <c r="O38" s="65"/>
      <c r="P38" s="65"/>
      <c r="Q38" s="133"/>
      <c r="R38" s="117" t="s">
        <v>2300</v>
      </c>
      <c r="S38" s="232" t="s">
        <v>4944</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3" t="s">
        <v>5256</v>
      </c>
      <c r="E39" s="117" t="s">
        <v>1097</v>
      </c>
      <c r="F39" s="65" t="s">
        <v>2999</v>
      </c>
      <c r="G39" s="225" t="s">
        <v>4891</v>
      </c>
      <c r="H39" s="117" t="s">
        <v>1174</v>
      </c>
      <c r="I39" s="133">
        <v>2</v>
      </c>
      <c r="J39" s="117">
        <v>2</v>
      </c>
      <c r="K39" s="65">
        <v>5</v>
      </c>
      <c r="L39" s="65">
        <v>4</v>
      </c>
      <c r="M39" s="65">
        <v>30</v>
      </c>
      <c r="N39" s="65">
        <v>6000</v>
      </c>
      <c r="O39" s="65"/>
      <c r="P39" s="65"/>
      <c r="Q39" s="133"/>
      <c r="R39" s="117" t="s">
        <v>2300</v>
      </c>
      <c r="S39" s="231" t="s">
        <v>4945</v>
      </c>
      <c r="T39" s="117" t="s">
        <v>2301</v>
      </c>
      <c r="U39" s="65"/>
      <c r="V39" s="65" t="s">
        <v>2315</v>
      </c>
      <c r="W39" s="49"/>
      <c r="X39" s="49"/>
      <c r="Y39" s="49"/>
      <c r="Z39" s="49" t="str">
        <f t="shared" si="0"/>
        <v>D6.scenario.defMeasures['mHTuchimado'] = { mid:"211",  name:"mHTuchimado",  title:"安装内部窗户",  easyness:"2",  refCons:"consACheat",  titleShort:"多层窗", level:"5",  figNum:"4",  lifeTime:"30",  price:"6000",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5" t="s">
        <v>4840</v>
      </c>
      <c r="E40" s="117" t="s">
        <v>3104</v>
      </c>
      <c r="F40" s="65" t="s">
        <v>3002</v>
      </c>
      <c r="G40" s="220" t="s">
        <v>4892</v>
      </c>
      <c r="H40" s="117" t="s">
        <v>3105</v>
      </c>
      <c r="I40" s="133">
        <v>1</v>
      </c>
      <c r="J40" s="117">
        <v>1</v>
      </c>
      <c r="K40" s="65"/>
      <c r="L40" s="65">
        <v>4</v>
      </c>
      <c r="M40" s="65">
        <v>30</v>
      </c>
      <c r="N40" s="65">
        <v>10000</v>
      </c>
      <c r="O40" s="65"/>
      <c r="P40" s="65"/>
      <c r="Q40" s="133"/>
      <c r="R40" s="117" t="s">
        <v>2300</v>
      </c>
      <c r="S40" s="229" t="s">
        <v>4946</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19" t="s">
        <v>5257</v>
      </c>
      <c r="E41" s="117" t="s">
        <v>1320</v>
      </c>
      <c r="F41" s="65" t="s">
        <v>3002</v>
      </c>
      <c r="G41" s="223" t="s">
        <v>4893</v>
      </c>
      <c r="H41" s="117" t="s">
        <v>1175</v>
      </c>
      <c r="I41" s="133">
        <v>1</v>
      </c>
      <c r="J41" s="117">
        <v>1</v>
      </c>
      <c r="K41" s="65"/>
      <c r="L41" s="65">
        <v>4</v>
      </c>
      <c r="M41" s="65">
        <v>30</v>
      </c>
      <c r="N41" s="65">
        <v>10000</v>
      </c>
      <c r="O41" s="65"/>
      <c r="P41" s="65"/>
      <c r="Q41" s="133"/>
      <c r="R41" s="117" t="s">
        <v>2300</v>
      </c>
      <c r="S41" s="231" t="s">
        <v>4947</v>
      </c>
      <c r="T41" s="117" t="s">
        <v>3353</v>
      </c>
      <c r="U41" s="65"/>
      <c r="V41" s="65" t="s">
        <v>2315</v>
      </c>
      <c r="W41" s="49"/>
      <c r="X41" s="49"/>
      <c r="Y41" s="49"/>
      <c r="Z41" s="49" t="str">
        <f t="shared" si="0"/>
        <v>D6.scenario.defMeasures['mHTuchimadoAll'] = { mid:"213",  name:"mHTuchimadoAll",  title:"家里所有的窗户安装内部窗户",  easyness:"1",  refCons:"consHTsum",  titleShort:"所有的房间安装内部窗户", level:"",  figNum:"4",  lifeTime:"30",  price:"10000",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5" t="s">
        <v>4841</v>
      </c>
      <c r="E42" s="117" t="s">
        <v>2390</v>
      </c>
      <c r="F42" s="65" t="s">
        <v>3002</v>
      </c>
      <c r="G42" s="220" t="s">
        <v>4894</v>
      </c>
      <c r="H42" s="117" t="s">
        <v>3106</v>
      </c>
      <c r="I42" s="133">
        <v>1</v>
      </c>
      <c r="J42" s="117">
        <v>1</v>
      </c>
      <c r="K42" s="65"/>
      <c r="L42" s="65">
        <v>4</v>
      </c>
      <c r="M42" s="65">
        <v>30</v>
      </c>
      <c r="N42" s="65">
        <v>15000</v>
      </c>
      <c r="O42" s="65"/>
      <c r="P42" s="65"/>
      <c r="Q42" s="133"/>
      <c r="R42" s="117" t="s">
        <v>2300</v>
      </c>
      <c r="S42" s="224" t="s">
        <v>4948</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5" t="s">
        <v>4842</v>
      </c>
      <c r="E43" s="117" t="s">
        <v>271</v>
      </c>
      <c r="F43" s="65" t="s">
        <v>2999</v>
      </c>
      <c r="G43" s="218" t="s">
        <v>4895</v>
      </c>
      <c r="H43" s="117" t="s">
        <v>1780</v>
      </c>
      <c r="I43" s="133">
        <v>2</v>
      </c>
      <c r="J43" s="117">
        <v>2</v>
      </c>
      <c r="K43" s="65">
        <v>5</v>
      </c>
      <c r="L43" s="65">
        <v>1</v>
      </c>
      <c r="M43" s="65"/>
      <c r="N43" s="65"/>
      <c r="O43" s="65"/>
      <c r="P43" s="65"/>
      <c r="Q43" s="133"/>
      <c r="R43" s="117"/>
      <c r="S43" s="229" t="s">
        <v>4949</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68" t="s">
        <v>5294</v>
      </c>
      <c r="E44" s="117" t="s">
        <v>11</v>
      </c>
      <c r="F44" s="65" t="s">
        <v>2999</v>
      </c>
      <c r="G44" s="225" t="s">
        <v>4896</v>
      </c>
      <c r="H44" s="117" t="s">
        <v>1782</v>
      </c>
      <c r="I44" s="133">
        <v>3</v>
      </c>
      <c r="J44" s="117">
        <v>3</v>
      </c>
      <c r="K44" s="65"/>
      <c r="L44" s="65">
        <v>3</v>
      </c>
      <c r="M44" s="65"/>
      <c r="N44" s="65"/>
      <c r="O44" s="65"/>
      <c r="P44" s="65"/>
      <c r="Q44" s="133"/>
      <c r="R44" s="117"/>
      <c r="S44" s="271" t="s">
        <v>4950</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67" t="s">
        <v>5295</v>
      </c>
      <c r="E45" s="117" t="s">
        <v>3107</v>
      </c>
      <c r="F45" s="65" t="s">
        <v>2999</v>
      </c>
      <c r="G45" s="223" t="s">
        <v>4897</v>
      </c>
      <c r="H45" s="117" t="s">
        <v>1784</v>
      </c>
      <c r="I45" s="133">
        <v>2</v>
      </c>
      <c r="J45" s="117">
        <v>2</v>
      </c>
      <c r="K45" s="65"/>
      <c r="L45" s="65">
        <v>3</v>
      </c>
      <c r="M45" s="65"/>
      <c r="N45" s="65"/>
      <c r="O45" s="65"/>
      <c r="P45" s="65"/>
      <c r="Q45" s="133"/>
      <c r="R45" s="117"/>
      <c r="S45" s="270" t="s">
        <v>4951</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8" t="s">
        <v>4843</v>
      </c>
      <c r="E46" s="117" t="s">
        <v>3108</v>
      </c>
      <c r="F46" s="65" t="s">
        <v>2744</v>
      </c>
      <c r="G46" s="220" t="s">
        <v>4898</v>
      </c>
      <c r="H46" s="117" t="s">
        <v>3110</v>
      </c>
      <c r="I46" s="133">
        <v>2</v>
      </c>
      <c r="J46" s="117">
        <v>2</v>
      </c>
      <c r="K46" s="65"/>
      <c r="L46" s="65">
        <v>3</v>
      </c>
      <c r="M46" s="65"/>
      <c r="N46" s="65"/>
      <c r="O46" s="65"/>
      <c r="P46" s="65"/>
      <c r="Q46" s="133"/>
      <c r="R46" s="117"/>
      <c r="S46" s="224" t="s">
        <v>4952</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0" t="s">
        <v>4844</v>
      </c>
      <c r="E47" s="117" t="s">
        <v>1321</v>
      </c>
      <c r="F47" s="65" t="s">
        <v>2999</v>
      </c>
      <c r="G47" s="220" t="s">
        <v>5273</v>
      </c>
      <c r="H47" s="117" t="s">
        <v>1176</v>
      </c>
      <c r="I47" s="133">
        <v>2</v>
      </c>
      <c r="J47" s="117">
        <v>2</v>
      </c>
      <c r="K47" s="65">
        <v>5</v>
      </c>
      <c r="L47" s="65">
        <v>3</v>
      </c>
      <c r="M47" s="65"/>
      <c r="N47" s="65"/>
      <c r="O47" s="65"/>
      <c r="P47" s="65"/>
      <c r="Q47" s="133"/>
      <c r="R47" s="117"/>
      <c r="S47" s="229" t="s">
        <v>4953</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5" t="s">
        <v>4845</v>
      </c>
      <c r="E48" s="117" t="s">
        <v>113</v>
      </c>
      <c r="F48" s="65" t="s">
        <v>3002</v>
      </c>
      <c r="G48" s="205" t="s">
        <v>5274</v>
      </c>
      <c r="H48" s="117" t="s">
        <v>1786</v>
      </c>
      <c r="I48" s="133">
        <v>3</v>
      </c>
      <c r="J48" s="117">
        <v>3</v>
      </c>
      <c r="K48" s="65"/>
      <c r="L48" s="65">
        <v>3</v>
      </c>
      <c r="M48" s="65"/>
      <c r="N48" s="65"/>
      <c r="O48" s="65"/>
      <c r="P48" s="65"/>
      <c r="Q48" s="133"/>
      <c r="R48" s="117"/>
      <c r="S48" s="229" t="s">
        <v>4954</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67" t="s">
        <v>5296</v>
      </c>
      <c r="E49" s="117" t="s">
        <v>3113</v>
      </c>
      <c r="F49" s="65" t="s">
        <v>2999</v>
      </c>
      <c r="G49" s="221" t="s">
        <v>5275</v>
      </c>
      <c r="H49" s="117" t="s">
        <v>1789</v>
      </c>
      <c r="I49" s="133">
        <v>1</v>
      </c>
      <c r="J49" s="117">
        <v>1</v>
      </c>
      <c r="K49" s="65"/>
      <c r="L49" s="65">
        <v>3</v>
      </c>
      <c r="M49" s="65">
        <v>20</v>
      </c>
      <c r="N49" s="65"/>
      <c r="O49" s="65"/>
      <c r="P49" s="65"/>
      <c r="Q49" s="133"/>
      <c r="R49" s="117"/>
      <c r="S49" s="269"/>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19" t="s">
        <v>4846</v>
      </c>
      <c r="E50" s="117" t="s">
        <v>157</v>
      </c>
      <c r="F50" s="65" t="s">
        <v>3002</v>
      </c>
      <c r="G50" s="223" t="s">
        <v>5276</v>
      </c>
      <c r="H50" s="117" t="s">
        <v>1790</v>
      </c>
      <c r="I50" s="133">
        <v>2</v>
      </c>
      <c r="J50" s="117">
        <v>2</v>
      </c>
      <c r="K50" s="65">
        <v>5</v>
      </c>
      <c r="L50" s="65">
        <v>3</v>
      </c>
      <c r="M50" s="65"/>
      <c r="N50" s="65"/>
      <c r="O50" s="65"/>
      <c r="P50" s="65"/>
      <c r="Q50" s="133"/>
      <c r="R50" s="117"/>
      <c r="S50" s="233" t="s">
        <v>4955</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0" t="s">
        <v>4847</v>
      </c>
      <c r="E51" s="117" t="s">
        <v>2382</v>
      </c>
      <c r="F51" s="65" t="s">
        <v>3002</v>
      </c>
      <c r="G51" s="220" t="s">
        <v>5277</v>
      </c>
      <c r="H51" s="117" t="s">
        <v>2383</v>
      </c>
      <c r="I51" s="133">
        <v>1</v>
      </c>
      <c r="J51" s="117">
        <v>1</v>
      </c>
      <c r="K51" s="65"/>
      <c r="L51" s="65">
        <v>3</v>
      </c>
      <c r="M51" s="65">
        <v>20</v>
      </c>
      <c r="N51" s="65"/>
      <c r="O51" s="65"/>
      <c r="P51" s="65"/>
      <c r="Q51" s="133"/>
      <c r="R51" s="117"/>
      <c r="S51" s="229" t="s">
        <v>4956</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3" t="s">
        <v>5258</v>
      </c>
      <c r="E52" s="117" t="s">
        <v>1251</v>
      </c>
      <c r="F52" s="65" t="s">
        <v>3005</v>
      </c>
      <c r="G52" s="223" t="s">
        <v>4899</v>
      </c>
      <c r="H52" s="117" t="s">
        <v>1253</v>
      </c>
      <c r="I52" s="133">
        <v>2</v>
      </c>
      <c r="J52" s="117">
        <v>2</v>
      </c>
      <c r="K52" s="65"/>
      <c r="L52" s="65">
        <v>17</v>
      </c>
      <c r="M52" s="65"/>
      <c r="N52" s="65"/>
      <c r="O52" s="65"/>
      <c r="P52" s="65"/>
      <c r="Q52" s="133"/>
      <c r="R52" s="117"/>
      <c r="S52" s="231" t="s">
        <v>4957</v>
      </c>
      <c r="T52" s="117" t="s">
        <v>1254</v>
      </c>
      <c r="U52" s="65">
        <v>1</v>
      </c>
      <c r="V52" s="65" t="s">
        <v>2315</v>
      </c>
      <c r="W52" s="49"/>
      <c r="X52" s="49"/>
      <c r="Y52" s="49"/>
      <c r="Z52" s="49" t="str">
        <f t="shared" si="0"/>
        <v>D6.scenario.defMeasures['mPTstopPot'] = { mid:"301",  name:"mPTstopPot",  title:"不使用电水壶保温",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  'figNum'=&gt;"17",  'advice'=&gt;"电水壶在保温时会额外消耗电量。请根据需要烧水或使用保温杯。"];</v>
      </c>
    </row>
    <row r="53" spans="1:28" s="19" customFormat="1" ht="69" customHeight="1">
      <c r="A53" s="49"/>
      <c r="B53" s="65">
        <v>302</v>
      </c>
      <c r="C53" s="65" t="s">
        <v>1257</v>
      </c>
      <c r="D53" s="223" t="s">
        <v>5259</v>
      </c>
      <c r="E53" s="117" t="s">
        <v>1256</v>
      </c>
      <c r="F53" s="65" t="s">
        <v>3005</v>
      </c>
      <c r="G53" s="223" t="s">
        <v>4900</v>
      </c>
      <c r="H53" s="117" t="s">
        <v>1258</v>
      </c>
      <c r="I53" s="133">
        <v>3</v>
      </c>
      <c r="J53" s="117">
        <v>3</v>
      </c>
      <c r="K53" s="65"/>
      <c r="L53" s="65">
        <v>17</v>
      </c>
      <c r="M53" s="65"/>
      <c r="N53" s="65"/>
      <c r="O53" s="65"/>
      <c r="P53" s="65"/>
      <c r="Q53" s="133"/>
      <c r="R53" s="117"/>
      <c r="S53" s="231" t="s">
        <v>4958</v>
      </c>
      <c r="T53" s="117" t="s">
        <v>1259</v>
      </c>
      <c r="U53" s="65">
        <v>1</v>
      </c>
      <c r="V53" s="65" t="s">
        <v>2315</v>
      </c>
      <c r="W53" s="49"/>
      <c r="X53" s="49"/>
      <c r="Y53" s="49"/>
      <c r="Z53" s="49" t="str">
        <f t="shared" si="0"/>
        <v>D6.scenario.defMeasures['mPTstopPotNight'] = { mid:"302",  name:"mPTstopPotNight",  title:"出门时或夜间不使用电水壶保温",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0" t="s">
        <v>4848</v>
      </c>
      <c r="E54" s="117" t="s">
        <v>230</v>
      </c>
      <c r="F54" s="65" t="s">
        <v>3006</v>
      </c>
      <c r="G54" s="205" t="s">
        <v>5278</v>
      </c>
      <c r="H54" s="117" t="s">
        <v>1260</v>
      </c>
      <c r="I54" s="133">
        <v>3</v>
      </c>
      <c r="J54" s="117">
        <v>3</v>
      </c>
      <c r="K54" s="65"/>
      <c r="L54" s="65">
        <v>18</v>
      </c>
      <c r="M54" s="65"/>
      <c r="N54" s="65"/>
      <c r="O54" s="65"/>
      <c r="P54" s="65"/>
      <c r="Q54" s="133"/>
      <c r="R54" s="117"/>
      <c r="S54" s="229" t="s">
        <v>4959</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3" t="s">
        <v>5260</v>
      </c>
      <c r="E55" s="117" t="s">
        <v>1262</v>
      </c>
      <c r="F55" s="65" t="s">
        <v>3005</v>
      </c>
      <c r="G55" s="219" t="s">
        <v>4901</v>
      </c>
      <c r="H55" s="117" t="s">
        <v>1265</v>
      </c>
      <c r="I55" s="133">
        <v>2</v>
      </c>
      <c r="J55" s="117">
        <v>2</v>
      </c>
      <c r="K55" s="65"/>
      <c r="L55" s="65">
        <v>17</v>
      </c>
      <c r="M55" s="65"/>
      <c r="N55" s="65"/>
      <c r="O55" s="65"/>
      <c r="P55" s="65" t="s">
        <v>1183</v>
      </c>
      <c r="Q55" s="133"/>
      <c r="R55" s="117"/>
      <c r="S55" s="231" t="s">
        <v>4960</v>
      </c>
      <c r="T55" s="117" t="s">
        <v>1264</v>
      </c>
      <c r="U55" s="65"/>
      <c r="V55" s="65" t="s">
        <v>2315</v>
      </c>
      <c r="W55" s="49"/>
      <c r="X55" s="49"/>
      <c r="Y55" s="49"/>
      <c r="Z55" s="49" t="str">
        <f t="shared" si="0"/>
        <v>D6.scenario.defMeasures['mPTreplacePot'] = { mid:"304",  name:"mPTreplacePot",  title:"使用节能电水壶",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0" t="s">
        <v>4849</v>
      </c>
      <c r="E56" s="117" t="s">
        <v>654</v>
      </c>
      <c r="F56" s="65" t="s">
        <v>3007</v>
      </c>
      <c r="G56" s="220" t="s">
        <v>4902</v>
      </c>
      <c r="H56" s="117" t="s">
        <v>655</v>
      </c>
      <c r="I56" s="133">
        <v>2</v>
      </c>
      <c r="J56" s="117">
        <v>2</v>
      </c>
      <c r="K56" s="65"/>
      <c r="L56" s="65">
        <v>14</v>
      </c>
      <c r="M56" s="65"/>
      <c r="N56" s="65"/>
      <c r="O56" s="65"/>
      <c r="P56" s="65"/>
      <c r="Q56" s="133"/>
      <c r="R56" s="117"/>
      <c r="S56" s="229" t="s">
        <v>4961</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0" t="s">
        <v>4850</v>
      </c>
      <c r="E57" s="117" t="s">
        <v>2314</v>
      </c>
      <c r="F57" s="65" t="s">
        <v>2128</v>
      </c>
      <c r="G57" s="220" t="s">
        <v>5279</v>
      </c>
      <c r="H57" s="117" t="s">
        <v>657</v>
      </c>
      <c r="I57" s="133">
        <v>2</v>
      </c>
      <c r="J57" s="117">
        <v>2</v>
      </c>
      <c r="K57" s="65"/>
      <c r="L57" s="65">
        <v>16</v>
      </c>
      <c r="M57" s="65"/>
      <c r="N57" s="65"/>
      <c r="O57" s="65"/>
      <c r="P57" s="65"/>
      <c r="Q57" s="133"/>
      <c r="R57" s="117"/>
      <c r="S57" s="224" t="s">
        <v>4962</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0" t="s">
        <v>4851</v>
      </c>
      <c r="E58" s="117" t="s">
        <v>659</v>
      </c>
      <c r="F58" s="65" t="s">
        <v>2128</v>
      </c>
      <c r="G58" s="218" t="s">
        <v>5280</v>
      </c>
      <c r="H58" s="117" t="s">
        <v>661</v>
      </c>
      <c r="I58" s="133">
        <v>1</v>
      </c>
      <c r="J58" s="117">
        <v>1</v>
      </c>
      <c r="K58" s="65"/>
      <c r="L58" s="65">
        <v>16</v>
      </c>
      <c r="M58" s="65">
        <v>10</v>
      </c>
      <c r="N58" s="65">
        <v>14000</v>
      </c>
      <c r="O58" s="65"/>
      <c r="P58" s="65"/>
      <c r="Q58" s="133"/>
      <c r="R58" s="117"/>
      <c r="S58" s="229" t="s">
        <v>4963</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5" t="s">
        <v>4852</v>
      </c>
      <c r="E59" s="117" t="s">
        <v>2367</v>
      </c>
      <c r="F59" s="65" t="s">
        <v>1923</v>
      </c>
      <c r="G59" s="205" t="s">
        <v>5281</v>
      </c>
      <c r="H59" s="117" t="s">
        <v>2368</v>
      </c>
      <c r="I59" s="133">
        <v>4</v>
      </c>
      <c r="J59" s="117">
        <v>4</v>
      </c>
      <c r="K59" s="65"/>
      <c r="L59" s="65">
        <v>6</v>
      </c>
      <c r="M59" s="65">
        <v>20</v>
      </c>
      <c r="N59" s="65"/>
      <c r="O59" s="65"/>
      <c r="P59" s="65" t="s">
        <v>2090</v>
      </c>
      <c r="Q59" s="133"/>
      <c r="R59" s="117"/>
      <c r="S59" s="224" t="s">
        <v>4964</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5" t="s">
        <v>4853</v>
      </c>
      <c r="E60" s="117" t="s">
        <v>1099</v>
      </c>
      <c r="F60" s="65" t="s">
        <v>1923</v>
      </c>
      <c r="G60" s="205" t="s">
        <v>5281</v>
      </c>
      <c r="H60" s="117" t="s">
        <v>1800</v>
      </c>
      <c r="I60" s="133">
        <v>2</v>
      </c>
      <c r="J60" s="117">
        <v>2</v>
      </c>
      <c r="K60" s="65"/>
      <c r="L60" s="65">
        <v>5</v>
      </c>
      <c r="M60" s="65" t="s">
        <v>1861</v>
      </c>
      <c r="N60" s="65">
        <v>200</v>
      </c>
      <c r="O60" s="65"/>
      <c r="P60" s="65" t="s">
        <v>1181</v>
      </c>
      <c r="Q60" s="133"/>
      <c r="R60" s="117"/>
      <c r="S60" s="224" t="s">
        <v>4965</v>
      </c>
      <c r="T60" s="117" t="s">
        <v>2302</v>
      </c>
      <c r="U60" s="65"/>
      <c r="V60" s="65" t="s">
        <v>2315</v>
      </c>
      <c r="W60" s="49"/>
      <c r="X60" s="49"/>
      <c r="Y60" s="49"/>
      <c r="Z60" s="49" t="str">
        <f t="shared" si="0"/>
        <v>D6.scenario.defMeasures['mLILED'] = { mid:"502",  name:"mLILED",  title:"改为使用LED",  easyness:"2",  refCons:"consLI",  titleShort:"LED灯", level:"",  figNum:"5",  lifeTime:"40000h",  price:"200",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19" t="s">
        <v>5261</v>
      </c>
      <c r="E61" s="117" t="s">
        <v>1088</v>
      </c>
      <c r="F61" s="65" t="s">
        <v>1923</v>
      </c>
      <c r="G61" s="223" t="s">
        <v>5282</v>
      </c>
      <c r="H61" s="117" t="s">
        <v>1798</v>
      </c>
      <c r="I61" s="133">
        <v>2</v>
      </c>
      <c r="J61" s="117">
        <v>2</v>
      </c>
      <c r="K61" s="65"/>
      <c r="L61" s="65">
        <v>5</v>
      </c>
      <c r="M61" s="65">
        <v>10</v>
      </c>
      <c r="N61" s="65"/>
      <c r="O61" s="65"/>
      <c r="P61" s="65" t="s">
        <v>1181</v>
      </c>
      <c r="Q61" s="133"/>
      <c r="R61" s="117"/>
      <c r="S61" s="231" t="s">
        <v>4966</v>
      </c>
      <c r="T61" s="117" t="s">
        <v>3356</v>
      </c>
      <c r="U61" s="65"/>
      <c r="V61" s="65" t="s">
        <v>2315</v>
      </c>
      <c r="W61" s="49"/>
      <c r="X61" s="49"/>
      <c r="Y61" s="49"/>
      <c r="Z61" s="49" t="str">
        <f t="shared" si="0"/>
        <v>D6.scenario.defMeasures['mLIsensor'] = { mid:"503",  name:"mLIsensor",  title:"使用人体感应灯",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5" t="s">
        <v>4854</v>
      </c>
      <c r="E62" s="117" t="s">
        <v>1570</v>
      </c>
      <c r="F62" s="65" t="s">
        <v>2146</v>
      </c>
      <c r="G62" s="220" t="s">
        <v>4903</v>
      </c>
      <c r="H62" s="117" t="s">
        <v>1799</v>
      </c>
      <c r="I62" s="133">
        <v>3</v>
      </c>
      <c r="J62" s="117">
        <v>3</v>
      </c>
      <c r="K62" s="65"/>
      <c r="L62" s="65">
        <v>6</v>
      </c>
      <c r="M62" s="65"/>
      <c r="N62" s="65"/>
      <c r="O62" s="65"/>
      <c r="P62" s="65"/>
      <c r="Q62" s="133"/>
      <c r="R62" s="117"/>
      <c r="S62" s="229" t="s">
        <v>4967</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0" t="s">
        <v>4855</v>
      </c>
      <c r="E63" s="117" t="s">
        <v>3115</v>
      </c>
      <c r="F63" s="65" t="s">
        <v>2146</v>
      </c>
      <c r="G63" s="205" t="s">
        <v>5283</v>
      </c>
      <c r="H63" s="117" t="s">
        <v>2402</v>
      </c>
      <c r="I63" s="133">
        <v>4</v>
      </c>
      <c r="J63" s="117">
        <v>4</v>
      </c>
      <c r="K63" s="65"/>
      <c r="L63" s="65">
        <v>6</v>
      </c>
      <c r="M63" s="65"/>
      <c r="N63" s="65"/>
      <c r="O63" s="65"/>
      <c r="P63" s="65"/>
      <c r="Q63" s="133"/>
      <c r="R63" s="117"/>
      <c r="S63" s="229" t="s">
        <v>4968</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5" t="s">
        <v>4856</v>
      </c>
      <c r="E64" s="117" t="s">
        <v>1001</v>
      </c>
      <c r="F64" s="65" t="s">
        <v>2122</v>
      </c>
      <c r="G64" s="220" t="s">
        <v>4904</v>
      </c>
      <c r="H64" s="117" t="s">
        <v>1184</v>
      </c>
      <c r="I64" s="133">
        <v>2</v>
      </c>
      <c r="J64" s="117">
        <v>2</v>
      </c>
      <c r="K64" s="65"/>
      <c r="L64" s="65">
        <v>7</v>
      </c>
      <c r="M64" s="65">
        <v>10</v>
      </c>
      <c r="N64" s="65">
        <v>4000</v>
      </c>
      <c r="O64" s="65"/>
      <c r="P64" s="65" t="s">
        <v>1180</v>
      </c>
      <c r="Q64" s="133"/>
      <c r="R64" s="117"/>
      <c r="S64" s="229" t="s">
        <v>4969</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0" t="s">
        <v>4857</v>
      </c>
      <c r="E65" s="117" t="s">
        <v>3369</v>
      </c>
      <c r="F65" s="65" t="s">
        <v>3372</v>
      </c>
      <c r="G65" s="205" t="s">
        <v>5284</v>
      </c>
      <c r="H65" s="117" t="s">
        <v>1801</v>
      </c>
      <c r="I65" s="133">
        <v>1</v>
      </c>
      <c r="J65" s="117">
        <v>1</v>
      </c>
      <c r="K65" s="65"/>
      <c r="L65" s="65">
        <v>7</v>
      </c>
      <c r="M65" s="65"/>
      <c r="N65" s="65"/>
      <c r="O65" s="65"/>
      <c r="P65" s="65"/>
      <c r="Q65" s="133"/>
      <c r="R65" s="117"/>
      <c r="S65" s="224" t="s">
        <v>4970</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8" t="s">
        <v>4858</v>
      </c>
      <c r="E66" s="117" t="s">
        <v>1569</v>
      </c>
      <c r="F66" s="65" t="s">
        <v>3373</v>
      </c>
      <c r="G66" s="205" t="s">
        <v>4905</v>
      </c>
      <c r="H66" s="117" t="s">
        <v>1802</v>
      </c>
      <c r="I66" s="133">
        <v>3</v>
      </c>
      <c r="J66" s="117">
        <v>3</v>
      </c>
      <c r="K66" s="65"/>
      <c r="L66" s="65">
        <v>7</v>
      </c>
      <c r="M66" s="65"/>
      <c r="N66" s="65"/>
      <c r="O66" s="65"/>
      <c r="P66" s="65"/>
      <c r="Q66" s="133"/>
      <c r="R66" s="117"/>
      <c r="S66" s="229" t="s">
        <v>4971</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8" t="s">
        <v>4859</v>
      </c>
      <c r="E67" s="117" t="s">
        <v>1547</v>
      </c>
      <c r="F67" s="65" t="s">
        <v>2942</v>
      </c>
      <c r="G67" s="218" t="s">
        <v>4906</v>
      </c>
      <c r="H67" s="117" t="s">
        <v>1804</v>
      </c>
      <c r="I67" s="133">
        <v>2</v>
      </c>
      <c r="J67" s="117">
        <v>2</v>
      </c>
      <c r="K67" s="65"/>
      <c r="L67" s="65">
        <v>7</v>
      </c>
      <c r="M67" s="65"/>
      <c r="N67" s="65"/>
      <c r="O67" s="65"/>
      <c r="P67" s="65"/>
      <c r="Q67" s="133"/>
      <c r="R67" s="117"/>
      <c r="S67" s="224" t="s">
        <v>4972</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0" t="s">
        <v>4860</v>
      </c>
      <c r="E68" s="117" t="s">
        <v>1178</v>
      </c>
      <c r="F68" s="65" t="s">
        <v>3008</v>
      </c>
      <c r="G68" s="205" t="s">
        <v>5285</v>
      </c>
      <c r="H68" s="117" t="s">
        <v>1177</v>
      </c>
      <c r="I68" s="133">
        <v>2</v>
      </c>
      <c r="J68" s="117">
        <v>2</v>
      </c>
      <c r="K68" s="65"/>
      <c r="L68" s="65">
        <v>2</v>
      </c>
      <c r="M68" s="65">
        <v>10</v>
      </c>
      <c r="N68" s="65">
        <v>15000</v>
      </c>
      <c r="O68" s="65"/>
      <c r="P68" s="65" t="s">
        <v>1180</v>
      </c>
      <c r="Q68" s="133"/>
      <c r="R68" s="117"/>
      <c r="S68" s="229" t="s">
        <v>4973</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0" t="s">
        <v>4861</v>
      </c>
      <c r="E69" s="117" t="s">
        <v>2304</v>
      </c>
      <c r="F69" s="65" t="s">
        <v>3008</v>
      </c>
      <c r="G69" s="220" t="s">
        <v>4907</v>
      </c>
      <c r="H69" s="117" t="s">
        <v>1792</v>
      </c>
      <c r="I69" s="133">
        <v>2</v>
      </c>
      <c r="J69" s="117">
        <v>2</v>
      </c>
      <c r="K69" s="65"/>
      <c r="L69" s="65">
        <v>2</v>
      </c>
      <c r="M69" s="65"/>
      <c r="N69" s="65"/>
      <c r="O69" s="65"/>
      <c r="P69" s="65"/>
      <c r="Q69" s="133"/>
      <c r="R69" s="117"/>
      <c r="S69" s="224" t="s">
        <v>4974</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3" t="s">
        <v>4862</v>
      </c>
      <c r="E70" s="117" t="s">
        <v>1640</v>
      </c>
      <c r="F70" s="65" t="s">
        <v>3008</v>
      </c>
      <c r="G70" s="223" t="s">
        <v>5286</v>
      </c>
      <c r="H70" s="117" t="s">
        <v>1794</v>
      </c>
      <c r="I70" s="133">
        <v>4</v>
      </c>
      <c r="J70" s="117">
        <v>4</v>
      </c>
      <c r="K70" s="65"/>
      <c r="L70" s="65">
        <v>2</v>
      </c>
      <c r="M70" s="65"/>
      <c r="N70" s="65"/>
      <c r="O70" s="65"/>
      <c r="P70" s="65"/>
      <c r="Q70" s="133"/>
      <c r="R70" s="117"/>
      <c r="S70" s="233" t="s">
        <v>4975</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0" t="s">
        <v>4863</v>
      </c>
      <c r="E71" s="117" t="s">
        <v>2305</v>
      </c>
      <c r="F71" s="65" t="s">
        <v>3008</v>
      </c>
      <c r="G71" s="220" t="s">
        <v>4908</v>
      </c>
      <c r="H71" s="117" t="s">
        <v>1796</v>
      </c>
      <c r="I71" s="133">
        <v>4</v>
      </c>
      <c r="J71" s="117">
        <v>4</v>
      </c>
      <c r="K71" s="65"/>
      <c r="L71" s="65">
        <v>2</v>
      </c>
      <c r="M71" s="65"/>
      <c r="N71" s="65"/>
      <c r="O71" s="65"/>
      <c r="P71" s="65"/>
      <c r="Q71" s="133"/>
      <c r="R71" s="117"/>
      <c r="S71" s="224" t="s">
        <v>4976</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4" t="s">
        <v>4864</v>
      </c>
      <c r="E72" s="117" t="s">
        <v>2307</v>
      </c>
      <c r="F72" s="65" t="s">
        <v>2129</v>
      </c>
      <c r="G72" s="220" t="s">
        <v>4909</v>
      </c>
      <c r="H72" s="117" t="s">
        <v>1279</v>
      </c>
      <c r="I72" s="133">
        <v>2</v>
      </c>
      <c r="J72" s="117">
        <v>2</v>
      </c>
      <c r="K72" s="65"/>
      <c r="L72" s="65">
        <v>21</v>
      </c>
      <c r="M72" s="65">
        <v>8</v>
      </c>
      <c r="N72" s="65">
        <v>180000</v>
      </c>
      <c r="O72" s="65"/>
      <c r="P72" s="65" t="s">
        <v>1180</v>
      </c>
      <c r="Q72" s="133"/>
      <c r="R72" s="117" t="s">
        <v>2308</v>
      </c>
      <c r="S72" s="229" t="s">
        <v>4977</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8" t="s">
        <v>4865</v>
      </c>
      <c r="E73" s="117" t="s">
        <v>2347</v>
      </c>
      <c r="F73" s="65" t="s">
        <v>2344</v>
      </c>
      <c r="G73" s="220" t="s">
        <v>4910</v>
      </c>
      <c r="H73" s="117" t="s">
        <v>2345</v>
      </c>
      <c r="I73" s="133">
        <v>1</v>
      </c>
      <c r="J73" s="117">
        <v>1</v>
      </c>
      <c r="K73" s="65"/>
      <c r="L73" s="65">
        <v>21</v>
      </c>
      <c r="M73" s="65">
        <v>7</v>
      </c>
      <c r="N73" s="65">
        <v>300000</v>
      </c>
      <c r="O73" s="65"/>
      <c r="P73" s="65"/>
      <c r="Q73" s="133"/>
      <c r="R73" s="117"/>
      <c r="S73" s="229" t="s">
        <v>4978</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5" t="s">
        <v>4866</v>
      </c>
      <c r="E74" s="117" t="s">
        <v>1281</v>
      </c>
      <c r="F74" s="65" t="s">
        <v>2306</v>
      </c>
      <c r="G74" s="205" t="s">
        <v>4911</v>
      </c>
      <c r="H74" s="117" t="s">
        <v>1280</v>
      </c>
      <c r="I74" s="133">
        <v>3</v>
      </c>
      <c r="J74" s="117">
        <v>3</v>
      </c>
      <c r="K74" s="65"/>
      <c r="L74" s="65">
        <v>21</v>
      </c>
      <c r="M74" s="65"/>
      <c r="N74" s="65"/>
      <c r="O74" s="65"/>
      <c r="P74" s="65"/>
      <c r="Q74" s="133"/>
      <c r="R74" s="117"/>
      <c r="S74" s="224" t="s">
        <v>4979</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0" t="s">
        <v>4867</v>
      </c>
      <c r="E75" s="117" t="s">
        <v>3015</v>
      </c>
      <c r="F75" s="65" t="s">
        <v>3013</v>
      </c>
      <c r="G75" s="205" t="s">
        <v>5287</v>
      </c>
      <c r="H75" s="117" t="s">
        <v>3116</v>
      </c>
      <c r="I75" s="133">
        <v>2</v>
      </c>
      <c r="J75" s="117">
        <v>2</v>
      </c>
      <c r="K75" s="65"/>
      <c r="L75" s="65">
        <v>22</v>
      </c>
      <c r="M75" s="65"/>
      <c r="N75" s="65"/>
      <c r="O75" s="65"/>
      <c r="P75" s="65"/>
      <c r="Q75" s="133"/>
      <c r="R75" s="117"/>
      <c r="S75" s="224" t="s">
        <v>4980</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8" t="s">
        <v>4868</v>
      </c>
      <c r="E76" s="117" t="s">
        <v>3117</v>
      </c>
      <c r="F76" s="65" t="s">
        <v>3014</v>
      </c>
      <c r="G76" s="220" t="s">
        <v>4912</v>
      </c>
      <c r="H76" s="117" t="s">
        <v>3118</v>
      </c>
      <c r="I76" s="133">
        <v>1</v>
      </c>
      <c r="J76" s="117">
        <v>1</v>
      </c>
      <c r="K76" s="65"/>
      <c r="L76" s="65">
        <v>22</v>
      </c>
      <c r="M76" s="65"/>
      <c r="N76" s="65"/>
      <c r="O76" s="65"/>
      <c r="P76" s="65"/>
      <c r="Q76" s="133"/>
      <c r="R76" s="117"/>
      <c r="S76" s="229" t="s">
        <v>4981</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0" t="s">
        <v>4869</v>
      </c>
      <c r="E77" s="117" t="s">
        <v>2155</v>
      </c>
      <c r="F77" s="65" t="s">
        <v>2997</v>
      </c>
      <c r="G77" s="218" t="s">
        <v>4913</v>
      </c>
      <c r="H77" s="117" t="s">
        <v>2156</v>
      </c>
      <c r="I77" s="133">
        <v>2</v>
      </c>
      <c r="J77" s="117">
        <v>2</v>
      </c>
      <c r="K77" s="65"/>
      <c r="L77" s="65">
        <v>22</v>
      </c>
      <c r="M77" s="65"/>
      <c r="N77" s="65"/>
      <c r="O77" s="65"/>
      <c r="P77" s="65"/>
      <c r="Q77" s="133"/>
      <c r="R77" s="117"/>
      <c r="S77" s="229" t="s">
        <v>5298</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0" t="s">
        <v>4870</v>
      </c>
      <c r="E78" s="117" t="s">
        <v>1275</v>
      </c>
      <c r="F78" s="65" t="s">
        <v>3009</v>
      </c>
      <c r="G78" s="205" t="s">
        <v>4914</v>
      </c>
      <c r="H78" s="117" t="s">
        <v>1276</v>
      </c>
      <c r="I78" s="133">
        <v>3</v>
      </c>
      <c r="J78" s="117">
        <v>3</v>
      </c>
      <c r="K78" s="65"/>
      <c r="L78" s="65">
        <v>20</v>
      </c>
      <c r="M78" s="65"/>
      <c r="N78" s="65"/>
      <c r="O78" s="65"/>
      <c r="P78" s="65"/>
      <c r="Q78" s="133"/>
      <c r="R78" s="117"/>
      <c r="S78" s="224" t="s">
        <v>4982</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125" zoomScaleNormal="125" zoomScalePageLayoutView="125" workbookViewId="0">
      <pane xSplit="4" ySplit="3" topLeftCell="X74" activePane="bottomRight" state="frozen"/>
      <selection pane="topRight" activeCell="E1" sqref="E1"/>
      <selection pane="bottomLeft" activeCell="A4" sqref="A4"/>
      <selection pane="bottomRight" activeCell="Z77" sqref="Z77"/>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3822</v>
      </c>
      <c r="D1" s="74"/>
      <c r="F1" s="74"/>
      <c r="G1" s="74"/>
      <c r="N1" s="73" t="s">
        <v>1914</v>
      </c>
      <c r="O1" s="73" t="s">
        <v>1913</v>
      </c>
      <c r="P1" s="73" t="s">
        <v>1915</v>
      </c>
      <c r="V1" s="166" t="s">
        <v>3705</v>
      </c>
      <c r="W1" s="167"/>
      <c r="X1" s="167"/>
      <c r="Y1" s="167"/>
      <c r="Z1" s="167"/>
      <c r="AA1" s="167"/>
      <c r="AB1" s="167"/>
      <c r="CJ1" s="73" t="s">
        <v>4049</v>
      </c>
      <c r="DL1" s="184"/>
      <c r="DM1" s="184"/>
      <c r="DN1" s="184"/>
      <c r="DO1" s="184"/>
      <c r="DP1" s="184"/>
      <c r="DQ1" s="184"/>
      <c r="DR1" s="184"/>
      <c r="DS1" s="184"/>
      <c r="DT1" s="184"/>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0" t="s">
        <v>4050</v>
      </c>
      <c r="CK2" s="171"/>
      <c r="CL2" s="171"/>
      <c r="CM2" s="171"/>
      <c r="CN2" s="171"/>
      <c r="CO2" s="171"/>
      <c r="CP2" s="171"/>
      <c r="CQ2" s="172"/>
      <c r="CR2" s="173" t="s">
        <v>4051</v>
      </c>
      <c r="CS2" s="174"/>
      <c r="CT2" s="174"/>
      <c r="CU2" s="174"/>
      <c r="CV2" s="174"/>
      <c r="CW2" s="174"/>
      <c r="CX2" s="174"/>
      <c r="CY2" s="175"/>
      <c r="CZ2" s="176" t="s">
        <v>4052</v>
      </c>
      <c r="DA2" s="177"/>
      <c r="DB2" s="177"/>
      <c r="DC2" s="177"/>
      <c r="DD2" s="177"/>
      <c r="DE2" s="177"/>
      <c r="DF2" s="177"/>
      <c r="DG2" s="178"/>
      <c r="DL2" s="185"/>
      <c r="DM2" s="185"/>
      <c r="DN2" s="185" t="s">
        <v>4053</v>
      </c>
      <c r="DO2" s="184"/>
      <c r="DP2" s="184"/>
      <c r="DQ2" s="184"/>
      <c r="DR2" s="184"/>
      <c r="DS2" s="184"/>
      <c r="DT2" s="184"/>
    </row>
    <row r="3" spans="1:124" s="83" customFormat="1" ht="36">
      <c r="B3" s="139" t="s">
        <v>3426</v>
      </c>
      <c r="C3" s="139" t="s">
        <v>3556</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4054</v>
      </c>
      <c r="CK3" s="109" t="s">
        <v>4055</v>
      </c>
      <c r="CL3" s="109" t="s">
        <v>4056</v>
      </c>
      <c r="CM3" s="109" t="s">
        <v>4055</v>
      </c>
      <c r="CN3" s="109" t="s">
        <v>4057</v>
      </c>
      <c r="CO3" s="109" t="s">
        <v>4055</v>
      </c>
      <c r="CP3" s="109" t="s">
        <v>4058</v>
      </c>
      <c r="CQ3" s="109" t="s">
        <v>4059</v>
      </c>
      <c r="CR3" s="109" t="s">
        <v>4060</v>
      </c>
      <c r="CS3" s="109" t="s">
        <v>4055</v>
      </c>
      <c r="CT3" s="109" t="s">
        <v>4056</v>
      </c>
      <c r="CU3" s="109" t="s">
        <v>4055</v>
      </c>
      <c r="CV3" s="109" t="s">
        <v>4057</v>
      </c>
      <c r="CW3" s="109" t="s">
        <v>4055</v>
      </c>
      <c r="CX3" s="109" t="s">
        <v>4058</v>
      </c>
      <c r="CY3" s="109" t="s">
        <v>4059</v>
      </c>
      <c r="CZ3" s="109" t="s">
        <v>4054</v>
      </c>
      <c r="DA3" s="109" t="s">
        <v>4055</v>
      </c>
      <c r="DB3" s="109" t="s">
        <v>4056</v>
      </c>
      <c r="DC3" s="109" t="s">
        <v>4055</v>
      </c>
      <c r="DD3" s="109" t="s">
        <v>4057</v>
      </c>
      <c r="DE3" s="109" t="s">
        <v>4055</v>
      </c>
      <c r="DF3" s="109" t="s">
        <v>4058</v>
      </c>
      <c r="DG3" s="109" t="s">
        <v>4061</v>
      </c>
      <c r="DL3" s="76"/>
      <c r="DM3" s="76"/>
      <c r="DN3" s="76" t="s">
        <v>2519</v>
      </c>
      <c r="DO3" s="77"/>
      <c r="DP3" s="78"/>
      <c r="DQ3" s="79" t="s">
        <v>1980</v>
      </c>
      <c r="DR3" s="80"/>
      <c r="DS3" s="81"/>
      <c r="DT3" s="82" t="s">
        <v>2485</v>
      </c>
    </row>
    <row r="4" spans="1:124" s="83" customFormat="1" ht="43.5" customHeight="1">
      <c r="A4" s="73"/>
      <c r="B4" s="109" t="s">
        <v>3051</v>
      </c>
      <c r="C4" s="198" t="s">
        <v>4321</v>
      </c>
      <c r="D4" s="129" t="s">
        <v>3052</v>
      </c>
      <c r="E4" s="109" t="s">
        <v>1931</v>
      </c>
      <c r="F4" s="118"/>
      <c r="G4" s="129"/>
      <c r="H4" s="205" t="s">
        <v>4428</v>
      </c>
      <c r="I4" s="129" t="s">
        <v>3053</v>
      </c>
      <c r="J4" s="118" t="str">
        <f>IF(K4="","",K4)</f>
        <v>sel010</v>
      </c>
      <c r="K4" s="129" t="str">
        <f>"sel"&amp;MID($B4,2,5)</f>
        <v>sel010</v>
      </c>
      <c r="L4" s="110"/>
      <c r="M4" s="110"/>
      <c r="N4" s="110"/>
      <c r="O4" s="109" t="s">
        <v>1914</v>
      </c>
      <c r="P4" s="110"/>
      <c r="Q4" s="110"/>
      <c r="R4" s="109">
        <v>-1</v>
      </c>
      <c r="S4" s="73"/>
      <c r="T4" s="73"/>
      <c r="U4" s="112" t="str">
        <f>J4</f>
        <v>sel010</v>
      </c>
      <c r="V4" s="205" t="s">
        <v>3579</v>
      </c>
      <c r="W4" s="205" t="s">
        <v>4556</v>
      </c>
      <c r="X4" s="205" t="s">
        <v>4557</v>
      </c>
      <c r="Y4" s="205" t="s">
        <v>4558</v>
      </c>
      <c r="Z4" s="205"/>
      <c r="AA4" s="205"/>
      <c r="AB4" s="205"/>
      <c r="AC4" s="205"/>
      <c r="AD4" s="205"/>
      <c r="AE4" s="205"/>
      <c r="AF4" s="205"/>
      <c r="AG4" s="205"/>
      <c r="AH4" s="205"/>
      <c r="AI4" s="274"/>
      <c r="AJ4" s="274"/>
      <c r="AK4" s="274"/>
      <c r="AL4" s="129" t="s">
        <v>3706</v>
      </c>
      <c r="AM4" s="129" t="s">
        <v>3054</v>
      </c>
      <c r="AN4" s="129" t="s">
        <v>3055</v>
      </c>
      <c r="AO4" s="168" t="s">
        <v>3057</v>
      </c>
      <c r="AP4" s="168"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8" t="s">
        <v>4322</v>
      </c>
      <c r="D5" s="129" t="s">
        <v>1933</v>
      </c>
      <c r="E5" s="109" t="s">
        <v>1931</v>
      </c>
      <c r="F5" s="118" t="s">
        <v>1934</v>
      </c>
      <c r="G5" s="129" t="s">
        <v>1934</v>
      </c>
      <c r="H5" s="205" t="s">
        <v>4429</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5" t="s">
        <v>3579</v>
      </c>
      <c r="W5" s="205" t="s">
        <v>1990</v>
      </c>
      <c r="X5" s="205" t="s">
        <v>1991</v>
      </c>
      <c r="Y5" s="205" t="s">
        <v>1992</v>
      </c>
      <c r="Z5" s="205" t="s">
        <v>1993</v>
      </c>
      <c r="AA5" s="205" t="s">
        <v>1994</v>
      </c>
      <c r="AB5" s="205" t="s">
        <v>1995</v>
      </c>
      <c r="AC5" s="205" t="s">
        <v>1996</v>
      </c>
      <c r="AD5" s="205" t="s">
        <v>1997</v>
      </c>
      <c r="AE5" s="205" t="s">
        <v>3580</v>
      </c>
      <c r="AF5" s="205"/>
      <c r="AG5" s="205"/>
      <c r="AH5" s="205"/>
      <c r="AI5" s="274"/>
      <c r="AJ5" s="274"/>
      <c r="AK5" s="274"/>
      <c r="AL5" s="129" t="s">
        <v>3707</v>
      </c>
      <c r="AM5" s="168" t="s">
        <v>1990</v>
      </c>
      <c r="AN5" s="168" t="s">
        <v>1991</v>
      </c>
      <c r="AO5" s="168" t="s">
        <v>1992</v>
      </c>
      <c r="AP5" s="168"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8" t="s">
        <v>4323</v>
      </c>
      <c r="D6" s="129" t="s">
        <v>2850</v>
      </c>
      <c r="E6" s="109" t="s">
        <v>1931</v>
      </c>
      <c r="F6" s="118"/>
      <c r="G6" s="129"/>
      <c r="H6" s="205" t="s">
        <v>4430</v>
      </c>
      <c r="I6" s="129" t="s">
        <v>2329</v>
      </c>
      <c r="J6" s="118" t="str">
        <f t="shared" si="0"/>
        <v>sel002</v>
      </c>
      <c r="K6" s="129" t="str">
        <f t="shared" si="1"/>
        <v>sel002</v>
      </c>
      <c r="L6" s="110"/>
      <c r="M6" s="110"/>
      <c r="N6" s="110"/>
      <c r="O6" s="109" t="s">
        <v>1914</v>
      </c>
      <c r="P6" s="110"/>
      <c r="Q6" s="110"/>
      <c r="R6" s="109">
        <v>-1</v>
      </c>
      <c r="S6" s="73"/>
      <c r="T6" s="73"/>
      <c r="U6" s="112" t="str">
        <f t="shared" si="2"/>
        <v>sel002</v>
      </c>
      <c r="V6" s="205" t="s">
        <v>3579</v>
      </c>
      <c r="W6" s="205" t="s">
        <v>4559</v>
      </c>
      <c r="X6" s="205" t="s">
        <v>5357</v>
      </c>
      <c r="Y6" s="205"/>
      <c r="Z6" s="205"/>
      <c r="AA6" s="205"/>
      <c r="AB6" s="205"/>
      <c r="AC6" s="205"/>
      <c r="AD6" s="205"/>
      <c r="AE6" s="205"/>
      <c r="AF6" s="205"/>
      <c r="AG6" s="205"/>
      <c r="AH6" s="205"/>
      <c r="AI6" s="274"/>
      <c r="AJ6" s="274"/>
      <c r="AK6" s="274"/>
      <c r="AL6" s="129" t="s">
        <v>3707</v>
      </c>
      <c r="AM6" s="168" t="s">
        <v>3010</v>
      </c>
      <c r="AN6" s="168"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8" t="s">
        <v>4324</v>
      </c>
      <c r="D7" s="129" t="s">
        <v>1936</v>
      </c>
      <c r="E7" s="109" t="s">
        <v>1931</v>
      </c>
      <c r="F7" s="118" t="s">
        <v>1937</v>
      </c>
      <c r="G7" s="129" t="s">
        <v>1937</v>
      </c>
      <c r="H7" s="205" t="s">
        <v>4431</v>
      </c>
      <c r="I7" s="129" t="s">
        <v>1938</v>
      </c>
      <c r="J7" s="118" t="str">
        <f t="shared" si="0"/>
        <v>sel003</v>
      </c>
      <c r="K7" s="129" t="str">
        <f t="shared" si="1"/>
        <v>sel003</v>
      </c>
      <c r="L7" s="110"/>
      <c r="M7" s="110"/>
      <c r="N7" s="110"/>
      <c r="O7" s="109" t="s">
        <v>1914</v>
      </c>
      <c r="P7" s="110"/>
      <c r="Q7" s="110"/>
      <c r="R7" s="109">
        <v>-1</v>
      </c>
      <c r="S7" s="73"/>
      <c r="T7" s="73"/>
      <c r="U7" s="112" t="str">
        <f t="shared" si="2"/>
        <v>sel003</v>
      </c>
      <c r="V7" s="205" t="s">
        <v>3579</v>
      </c>
      <c r="W7" s="205" t="s">
        <v>3581</v>
      </c>
      <c r="X7" s="205" t="s">
        <v>3582</v>
      </c>
      <c r="Y7" s="205" t="s">
        <v>3583</v>
      </c>
      <c r="Z7" s="205" t="s">
        <v>3584</v>
      </c>
      <c r="AA7" s="205" t="s">
        <v>3585</v>
      </c>
      <c r="AB7" s="205" t="s">
        <v>3586</v>
      </c>
      <c r="AC7" s="205" t="s">
        <v>3587</v>
      </c>
      <c r="AD7" s="205" t="s">
        <v>3588</v>
      </c>
      <c r="AE7" s="205"/>
      <c r="AF7" s="205"/>
      <c r="AG7" s="205"/>
      <c r="AH7" s="205"/>
      <c r="AI7" s="274"/>
      <c r="AJ7" s="274"/>
      <c r="AK7" s="274"/>
      <c r="AL7" s="129" t="s">
        <v>3707</v>
      </c>
      <c r="AM7" s="129" t="s">
        <v>2001</v>
      </c>
      <c r="AN7" s="168" t="s">
        <v>2002</v>
      </c>
      <c r="AO7" s="168" t="s">
        <v>2003</v>
      </c>
      <c r="AP7" s="168" t="s">
        <v>2004</v>
      </c>
      <c r="AQ7" s="168" t="s">
        <v>2005</v>
      </c>
      <c r="AR7" s="168" t="s">
        <v>2006</v>
      </c>
      <c r="AS7" s="168" t="s">
        <v>3708</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59" customFormat="1" ht="43.5" customHeight="1">
      <c r="A8" s="156"/>
      <c r="B8" s="157" t="s">
        <v>1939</v>
      </c>
      <c r="C8" s="199" t="s">
        <v>4424</v>
      </c>
      <c r="D8" s="157" t="s">
        <v>2526</v>
      </c>
      <c r="E8" s="157" t="s">
        <v>1931</v>
      </c>
      <c r="F8" s="157"/>
      <c r="G8" s="157"/>
      <c r="H8" s="206" t="s">
        <v>4432</v>
      </c>
      <c r="I8" s="157" t="s">
        <v>2527</v>
      </c>
      <c r="J8" s="157" t="str">
        <f t="shared" si="0"/>
        <v>sel004</v>
      </c>
      <c r="K8" s="157" t="str">
        <f t="shared" si="1"/>
        <v>sel004</v>
      </c>
      <c r="L8" s="158"/>
      <c r="M8" s="158"/>
      <c r="N8" s="158"/>
      <c r="O8" s="157" t="s">
        <v>1914</v>
      </c>
      <c r="P8" s="158"/>
      <c r="Q8" s="158"/>
      <c r="R8" s="157">
        <v>-1</v>
      </c>
      <c r="S8" s="156"/>
      <c r="T8" s="156"/>
      <c r="U8" s="157" t="str">
        <f t="shared" si="2"/>
        <v>sel004</v>
      </c>
      <c r="V8" s="205" t="s">
        <v>3579</v>
      </c>
      <c r="W8" s="205" t="s">
        <v>4560</v>
      </c>
      <c r="X8" s="205" t="s">
        <v>4561</v>
      </c>
      <c r="Y8" s="205"/>
      <c r="Z8" s="205"/>
      <c r="AA8" s="205"/>
      <c r="AB8" s="205"/>
      <c r="AC8" s="205"/>
      <c r="AD8" s="205"/>
      <c r="AE8" s="205"/>
      <c r="AF8" s="205"/>
      <c r="AG8" s="205"/>
      <c r="AH8" s="205"/>
      <c r="AI8" s="275"/>
      <c r="AJ8" s="275"/>
      <c r="AK8" s="275"/>
      <c r="AL8" s="129" t="s">
        <v>3707</v>
      </c>
      <c r="AM8" s="168" t="s">
        <v>1107</v>
      </c>
      <c r="AN8" s="168" t="s">
        <v>2528</v>
      </c>
      <c r="AO8" s="129"/>
      <c r="AP8" s="129"/>
      <c r="AQ8" s="129"/>
      <c r="AR8" s="129"/>
      <c r="AS8" s="129"/>
      <c r="AT8" s="129"/>
      <c r="AU8" s="129"/>
      <c r="AV8" s="129"/>
      <c r="AW8" s="129"/>
      <c r="AX8" s="129"/>
      <c r="AY8" s="129"/>
      <c r="AZ8" s="129"/>
      <c r="BA8" s="129"/>
      <c r="BB8" s="156"/>
      <c r="BC8" s="157">
        <v>-1</v>
      </c>
      <c r="BD8" s="157">
        <v>1</v>
      </c>
      <c r="BE8" s="157">
        <v>2</v>
      </c>
      <c r="BF8" s="157"/>
      <c r="BG8" s="157"/>
      <c r="BH8" s="157"/>
      <c r="BI8" s="157"/>
      <c r="BJ8" s="157"/>
      <c r="BK8" s="157"/>
      <c r="BL8" s="157"/>
      <c r="BM8" s="157"/>
      <c r="BN8" s="157"/>
      <c r="BO8" s="157"/>
      <c r="BP8" s="157"/>
      <c r="BQ8" s="157"/>
      <c r="BR8" s="157"/>
      <c r="BS8" s="157">
        <v>-1</v>
      </c>
      <c r="BT8" s="157">
        <v>1</v>
      </c>
      <c r="BU8" s="157">
        <v>2</v>
      </c>
      <c r="BV8" s="157"/>
      <c r="BW8" s="157"/>
      <c r="BX8" s="157"/>
      <c r="BY8" s="157"/>
      <c r="BZ8" s="157"/>
      <c r="CA8" s="157"/>
      <c r="CB8" s="157"/>
      <c r="CC8" s="157"/>
      <c r="CD8" s="157"/>
      <c r="CE8" s="157"/>
      <c r="CF8" s="157"/>
      <c r="CG8" s="157"/>
      <c r="CH8" s="157"/>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59" customFormat="1" ht="43.5" customHeight="1">
      <c r="A9" s="156"/>
      <c r="B9" s="157" t="s">
        <v>1976</v>
      </c>
      <c r="C9" s="199" t="s">
        <v>4325</v>
      </c>
      <c r="D9" s="157" t="s">
        <v>2489</v>
      </c>
      <c r="E9" s="157" t="s">
        <v>1931</v>
      </c>
      <c r="F9" s="157"/>
      <c r="G9" s="157"/>
      <c r="H9" s="206" t="s">
        <v>4433</v>
      </c>
      <c r="I9" s="157" t="s">
        <v>2786</v>
      </c>
      <c r="J9" s="157" t="str">
        <f t="shared" si="0"/>
        <v>sel005</v>
      </c>
      <c r="K9" s="157" t="str">
        <f t="shared" si="1"/>
        <v>sel005</v>
      </c>
      <c r="L9" s="158"/>
      <c r="M9" s="158"/>
      <c r="N9" s="158"/>
      <c r="O9" s="157" t="s">
        <v>1914</v>
      </c>
      <c r="P9" s="158"/>
      <c r="Q9" s="158"/>
      <c r="R9" s="157">
        <v>-1</v>
      </c>
      <c r="S9" s="156"/>
      <c r="T9" s="156"/>
      <c r="U9" s="157" t="str">
        <f t="shared" si="2"/>
        <v>sel005</v>
      </c>
      <c r="V9" s="205" t="s">
        <v>3579</v>
      </c>
      <c r="W9" s="205" t="s">
        <v>4562</v>
      </c>
      <c r="X9" s="205" t="s">
        <v>4563</v>
      </c>
      <c r="Y9" s="205" t="s">
        <v>4564</v>
      </c>
      <c r="Z9" s="205"/>
      <c r="AA9" s="205"/>
      <c r="AB9" s="205"/>
      <c r="AC9" s="205"/>
      <c r="AD9" s="205"/>
      <c r="AE9" s="205"/>
      <c r="AF9" s="205"/>
      <c r="AG9" s="205"/>
      <c r="AH9" s="205"/>
      <c r="AI9" s="275"/>
      <c r="AJ9" s="275"/>
      <c r="AK9" s="275"/>
      <c r="AL9" s="129" t="s">
        <v>3707</v>
      </c>
      <c r="AM9" s="168" t="s">
        <v>2452</v>
      </c>
      <c r="AN9" s="168" t="s">
        <v>2453</v>
      </c>
      <c r="AO9" s="168" t="s">
        <v>2454</v>
      </c>
      <c r="AP9" s="129"/>
      <c r="AQ9" s="129"/>
      <c r="AR9" s="129"/>
      <c r="AS9" s="129"/>
      <c r="AT9" s="129"/>
      <c r="AU9" s="129"/>
      <c r="AV9" s="129"/>
      <c r="AW9" s="129"/>
      <c r="AX9" s="129"/>
      <c r="AY9" s="129"/>
      <c r="AZ9" s="129"/>
      <c r="BA9" s="129"/>
      <c r="BB9" s="156"/>
      <c r="BC9" s="157">
        <v>-1</v>
      </c>
      <c r="BD9" s="157">
        <v>1</v>
      </c>
      <c r="BE9" s="157">
        <v>2</v>
      </c>
      <c r="BF9" s="157">
        <v>3</v>
      </c>
      <c r="BG9" s="157"/>
      <c r="BH9" s="157"/>
      <c r="BI9" s="157"/>
      <c r="BJ9" s="157"/>
      <c r="BK9" s="157"/>
      <c r="BL9" s="157"/>
      <c r="BM9" s="157"/>
      <c r="BN9" s="157"/>
      <c r="BO9" s="157"/>
      <c r="BP9" s="157"/>
      <c r="BQ9" s="157"/>
      <c r="BR9" s="157"/>
      <c r="BS9" s="157">
        <v>-1</v>
      </c>
      <c r="BT9" s="157">
        <v>1</v>
      </c>
      <c r="BU9" s="157">
        <v>2</v>
      </c>
      <c r="BV9" s="157">
        <v>3</v>
      </c>
      <c r="BW9" s="157"/>
      <c r="BX9" s="157"/>
      <c r="BY9" s="157"/>
      <c r="BZ9" s="157"/>
      <c r="CA9" s="157"/>
      <c r="CB9" s="157"/>
      <c r="CC9" s="157"/>
      <c r="CD9" s="157"/>
      <c r="CE9" s="157"/>
      <c r="CF9" s="157"/>
      <c r="CG9" s="157"/>
      <c r="CH9" s="157"/>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59" customFormat="1" ht="43.5" customHeight="1">
      <c r="A10" s="160"/>
      <c r="B10" s="157" t="s">
        <v>1943</v>
      </c>
      <c r="C10" s="199" t="s">
        <v>4326</v>
      </c>
      <c r="D10" s="157" t="s">
        <v>2412</v>
      </c>
      <c r="E10" s="157" t="s">
        <v>1931</v>
      </c>
      <c r="F10" s="157"/>
      <c r="G10" s="157"/>
      <c r="H10" s="206" t="s">
        <v>4434</v>
      </c>
      <c r="I10" s="157" t="s">
        <v>2486</v>
      </c>
      <c r="J10" s="157" t="str">
        <f t="shared" si="0"/>
        <v>sel006</v>
      </c>
      <c r="K10" s="157" t="str">
        <f t="shared" si="1"/>
        <v>sel006</v>
      </c>
      <c r="L10" s="158"/>
      <c r="M10" s="158"/>
      <c r="N10" s="158"/>
      <c r="O10" s="157" t="s">
        <v>1914</v>
      </c>
      <c r="P10" s="158"/>
      <c r="Q10" s="158"/>
      <c r="R10" s="157">
        <v>-1</v>
      </c>
      <c r="S10" s="156"/>
      <c r="T10" s="156"/>
      <c r="U10" s="157" t="str">
        <f t="shared" si="2"/>
        <v>sel006</v>
      </c>
      <c r="V10" s="205" t="s">
        <v>3579</v>
      </c>
      <c r="W10" s="205" t="s">
        <v>4565</v>
      </c>
      <c r="X10" s="205" t="s">
        <v>4566</v>
      </c>
      <c r="Y10" s="205"/>
      <c r="Z10" s="205"/>
      <c r="AA10" s="205"/>
      <c r="AB10" s="205"/>
      <c r="AC10" s="205"/>
      <c r="AD10" s="205"/>
      <c r="AE10" s="205"/>
      <c r="AF10" s="205"/>
      <c r="AG10" s="205"/>
      <c r="AH10" s="205"/>
      <c r="AI10" s="275"/>
      <c r="AJ10" s="275"/>
      <c r="AK10" s="275"/>
      <c r="AL10" s="129" t="s">
        <v>3707</v>
      </c>
      <c r="AM10" s="168" t="s">
        <v>2442</v>
      </c>
      <c r="AN10" s="168" t="s">
        <v>2443</v>
      </c>
      <c r="AO10" s="129"/>
      <c r="AP10" s="129"/>
      <c r="AQ10" s="129"/>
      <c r="AR10" s="129"/>
      <c r="AS10" s="129"/>
      <c r="AT10" s="129"/>
      <c r="AU10" s="129"/>
      <c r="AV10" s="129"/>
      <c r="AW10" s="129"/>
      <c r="AX10" s="129"/>
      <c r="AY10" s="129"/>
      <c r="AZ10" s="129"/>
      <c r="BA10" s="129"/>
      <c r="BB10" s="156"/>
      <c r="BC10" s="157">
        <v>-1</v>
      </c>
      <c r="BD10" s="157">
        <v>1</v>
      </c>
      <c r="BE10" s="157">
        <v>2</v>
      </c>
      <c r="BF10" s="157"/>
      <c r="BG10" s="157"/>
      <c r="BH10" s="157"/>
      <c r="BI10" s="157"/>
      <c r="BJ10" s="157"/>
      <c r="BK10" s="157"/>
      <c r="BL10" s="157"/>
      <c r="BM10" s="157"/>
      <c r="BN10" s="157"/>
      <c r="BO10" s="157"/>
      <c r="BP10" s="157"/>
      <c r="BQ10" s="157"/>
      <c r="BR10" s="157"/>
      <c r="BS10" s="157">
        <v>-1</v>
      </c>
      <c r="BT10" s="157">
        <v>1</v>
      </c>
      <c r="BU10" s="157">
        <v>2</v>
      </c>
      <c r="BV10" s="157"/>
      <c r="BW10" s="157"/>
      <c r="BX10" s="157"/>
      <c r="BY10" s="157"/>
      <c r="BZ10" s="157"/>
      <c r="CA10" s="157"/>
      <c r="CB10" s="157"/>
      <c r="CC10" s="157"/>
      <c r="CD10" s="157"/>
      <c r="CE10" s="157"/>
      <c r="CF10" s="157"/>
      <c r="CG10" s="157"/>
      <c r="CH10" s="157"/>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59" customFormat="1" ht="43.5" customHeight="1">
      <c r="A11" s="160"/>
      <c r="B11" s="157" t="s">
        <v>1944</v>
      </c>
      <c r="C11" s="199" t="s">
        <v>4327</v>
      </c>
      <c r="D11" s="157" t="s">
        <v>2487</v>
      </c>
      <c r="E11" s="157" t="s">
        <v>1931</v>
      </c>
      <c r="F11" s="157"/>
      <c r="G11" s="157"/>
      <c r="H11" s="206" t="s">
        <v>4435</v>
      </c>
      <c r="I11" s="157" t="s">
        <v>2488</v>
      </c>
      <c r="J11" s="157" t="str">
        <f t="shared" si="0"/>
        <v>sel007</v>
      </c>
      <c r="K11" s="157" t="str">
        <f t="shared" si="1"/>
        <v>sel007</v>
      </c>
      <c r="L11" s="158"/>
      <c r="M11" s="158"/>
      <c r="N11" s="158"/>
      <c r="O11" s="157" t="s">
        <v>1914</v>
      </c>
      <c r="P11" s="158"/>
      <c r="Q11" s="158"/>
      <c r="R11" s="157">
        <v>-1</v>
      </c>
      <c r="S11" s="156"/>
      <c r="T11" s="156"/>
      <c r="U11" s="157" t="str">
        <f t="shared" si="2"/>
        <v>sel007</v>
      </c>
      <c r="V11" s="205" t="s">
        <v>3579</v>
      </c>
      <c r="W11" s="205" t="s">
        <v>4567</v>
      </c>
      <c r="X11" s="205" t="s">
        <v>4568</v>
      </c>
      <c r="Y11" s="205" t="s">
        <v>4569</v>
      </c>
      <c r="Z11" s="205" t="s">
        <v>4570</v>
      </c>
      <c r="AA11" s="205"/>
      <c r="AB11" s="205"/>
      <c r="AC11" s="205"/>
      <c r="AD11" s="205"/>
      <c r="AE11" s="205"/>
      <c r="AF11" s="205"/>
      <c r="AG11" s="205"/>
      <c r="AH11" s="205"/>
      <c r="AI11" s="275"/>
      <c r="AJ11" s="275"/>
      <c r="AK11" s="275"/>
      <c r="AL11" s="129" t="s">
        <v>3707</v>
      </c>
      <c r="AM11" s="168" t="s">
        <v>3709</v>
      </c>
      <c r="AN11" s="168" t="s">
        <v>3710</v>
      </c>
      <c r="AO11" s="168" t="s">
        <v>2520</v>
      </c>
      <c r="AP11" s="168" t="s">
        <v>3711</v>
      </c>
      <c r="AQ11" s="129"/>
      <c r="AR11" s="129"/>
      <c r="AS11" s="129"/>
      <c r="AT11" s="129"/>
      <c r="AU11" s="129"/>
      <c r="AV11" s="129"/>
      <c r="AW11" s="129"/>
      <c r="AX11" s="129"/>
      <c r="AY11" s="129"/>
      <c r="AZ11" s="129"/>
      <c r="BA11" s="129"/>
      <c r="BB11" s="156"/>
      <c r="BC11" s="157">
        <v>-1</v>
      </c>
      <c r="BD11" s="157">
        <v>1</v>
      </c>
      <c r="BE11" s="157">
        <v>2</v>
      </c>
      <c r="BF11" s="157">
        <v>3</v>
      </c>
      <c r="BG11" s="157">
        <v>4</v>
      </c>
      <c r="BH11" s="157"/>
      <c r="BI11" s="157"/>
      <c r="BJ11" s="157"/>
      <c r="BK11" s="157"/>
      <c r="BL11" s="157"/>
      <c r="BM11" s="157"/>
      <c r="BN11" s="157"/>
      <c r="BO11" s="157"/>
      <c r="BP11" s="157"/>
      <c r="BQ11" s="157"/>
      <c r="BR11" s="157"/>
      <c r="BS11" s="157">
        <v>-1</v>
      </c>
      <c r="BT11" s="157">
        <v>1</v>
      </c>
      <c r="BU11" s="157">
        <v>2</v>
      </c>
      <c r="BV11" s="157">
        <v>3</v>
      </c>
      <c r="BW11" s="157">
        <v>4</v>
      </c>
      <c r="BX11" s="157"/>
      <c r="BY11" s="157"/>
      <c r="BZ11" s="157"/>
      <c r="CA11" s="157"/>
      <c r="CB11" s="157"/>
      <c r="CC11" s="157"/>
      <c r="CD11" s="157"/>
      <c r="CE11" s="157"/>
      <c r="CF11" s="157"/>
      <c r="CG11" s="157"/>
      <c r="CH11" s="157"/>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59" customFormat="1" ht="43.5" customHeight="1">
      <c r="A12" s="160"/>
      <c r="B12" s="157" t="s">
        <v>2787</v>
      </c>
      <c r="C12" s="199" t="s">
        <v>4328</v>
      </c>
      <c r="D12" s="157" t="s">
        <v>2413</v>
      </c>
      <c r="E12" s="157" t="s">
        <v>1931</v>
      </c>
      <c r="F12" s="157" t="s">
        <v>2414</v>
      </c>
      <c r="G12" s="157" t="s">
        <v>2414</v>
      </c>
      <c r="H12" s="206" t="s">
        <v>4436</v>
      </c>
      <c r="I12" s="157" t="s">
        <v>2413</v>
      </c>
      <c r="J12" s="157" t="str">
        <f t="shared" si="0"/>
        <v>sel008</v>
      </c>
      <c r="K12" s="157" t="str">
        <f t="shared" si="1"/>
        <v>sel008</v>
      </c>
      <c r="L12" s="158"/>
      <c r="M12" s="158"/>
      <c r="N12" s="158"/>
      <c r="O12" s="157" t="s">
        <v>1914</v>
      </c>
      <c r="P12" s="158"/>
      <c r="Q12" s="158"/>
      <c r="R12" s="157">
        <v>-1</v>
      </c>
      <c r="S12" s="156"/>
      <c r="T12" s="156"/>
      <c r="U12" s="157" t="str">
        <f t="shared" si="2"/>
        <v>sel008</v>
      </c>
      <c r="V12" s="205" t="s">
        <v>3579</v>
      </c>
      <c r="W12" s="205" t="s">
        <v>4571</v>
      </c>
      <c r="X12" s="205" t="s">
        <v>4572</v>
      </c>
      <c r="Y12" s="205" t="s">
        <v>4573</v>
      </c>
      <c r="Z12" s="205" t="s">
        <v>4574</v>
      </c>
      <c r="AA12" s="205" t="s">
        <v>4575</v>
      </c>
      <c r="AB12" s="205" t="s">
        <v>4576</v>
      </c>
      <c r="AC12" s="205" t="s">
        <v>4577</v>
      </c>
      <c r="AD12" s="205" t="s">
        <v>4578</v>
      </c>
      <c r="AE12" s="205"/>
      <c r="AF12" s="205"/>
      <c r="AG12" s="205"/>
      <c r="AH12" s="205"/>
      <c r="AI12" s="275"/>
      <c r="AJ12" s="275"/>
      <c r="AK12" s="275"/>
      <c r="AL12" s="129" t="s">
        <v>3707</v>
      </c>
      <c r="AM12" s="168" t="s">
        <v>2455</v>
      </c>
      <c r="AN12" s="168" t="s">
        <v>2456</v>
      </c>
      <c r="AO12" s="168" t="s">
        <v>2457</v>
      </c>
      <c r="AP12" s="168" t="s">
        <v>2458</v>
      </c>
      <c r="AQ12" s="168" t="s">
        <v>2459</v>
      </c>
      <c r="AR12" s="168" t="s">
        <v>2460</v>
      </c>
      <c r="AS12" s="129" t="s">
        <v>2461</v>
      </c>
      <c r="AT12" s="129" t="s">
        <v>2462</v>
      </c>
      <c r="AU12" s="129"/>
      <c r="AV12" s="129"/>
      <c r="AW12" s="129"/>
      <c r="AX12" s="129"/>
      <c r="AY12" s="129"/>
      <c r="AZ12" s="129"/>
      <c r="BA12" s="129"/>
      <c r="BB12" s="156"/>
      <c r="BC12" s="157">
        <v>-1</v>
      </c>
      <c r="BD12" s="157">
        <v>1</v>
      </c>
      <c r="BE12" s="157">
        <v>2</v>
      </c>
      <c r="BF12" s="157">
        <v>3</v>
      </c>
      <c r="BG12" s="157">
        <v>4</v>
      </c>
      <c r="BH12" s="157">
        <v>5</v>
      </c>
      <c r="BI12" s="157">
        <v>6</v>
      </c>
      <c r="BJ12" s="157">
        <v>7</v>
      </c>
      <c r="BK12" s="157">
        <v>8</v>
      </c>
      <c r="BL12" s="157"/>
      <c r="BM12" s="157"/>
      <c r="BN12" s="157"/>
      <c r="BO12" s="157"/>
      <c r="BP12" s="157"/>
      <c r="BQ12" s="157"/>
      <c r="BR12" s="157"/>
      <c r="BS12" s="157">
        <v>-1</v>
      </c>
      <c r="BT12" s="157">
        <v>1</v>
      </c>
      <c r="BU12" s="157">
        <v>2</v>
      </c>
      <c r="BV12" s="157">
        <v>3</v>
      </c>
      <c r="BW12" s="157">
        <v>4</v>
      </c>
      <c r="BX12" s="157">
        <v>5</v>
      </c>
      <c r="BY12" s="157">
        <v>6</v>
      </c>
      <c r="BZ12" s="157">
        <v>7</v>
      </c>
      <c r="CA12" s="157">
        <v>8</v>
      </c>
      <c r="CB12" s="157"/>
      <c r="CC12" s="157"/>
      <c r="CD12" s="157"/>
      <c r="CE12" s="157"/>
      <c r="CF12" s="157"/>
      <c r="CG12" s="157"/>
      <c r="CH12" s="157"/>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8" t="s">
        <v>4329</v>
      </c>
      <c r="D13" s="129" t="s">
        <v>2415</v>
      </c>
      <c r="E13" s="109" t="s">
        <v>1931</v>
      </c>
      <c r="F13" s="118" t="s">
        <v>834</v>
      </c>
      <c r="G13" s="129" t="s">
        <v>834</v>
      </c>
      <c r="H13" s="205" t="s">
        <v>4437</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5" t="s">
        <v>3579</v>
      </c>
      <c r="W13" s="205" t="s">
        <v>4579</v>
      </c>
      <c r="X13" s="205" t="s">
        <v>4580</v>
      </c>
      <c r="Y13" s="205" t="s">
        <v>4581</v>
      </c>
      <c r="Z13" s="205" t="s">
        <v>3589</v>
      </c>
      <c r="AA13" s="205" t="s">
        <v>3590</v>
      </c>
      <c r="AB13" s="205"/>
      <c r="AC13" s="205"/>
      <c r="AD13" s="205"/>
      <c r="AE13" s="205"/>
      <c r="AF13" s="205"/>
      <c r="AG13" s="205"/>
      <c r="AH13" s="205"/>
      <c r="AI13" s="274"/>
      <c r="AJ13" s="274"/>
      <c r="AK13" s="274"/>
      <c r="AL13" s="129" t="s">
        <v>3707</v>
      </c>
      <c r="AM13" s="168" t="s">
        <v>2463</v>
      </c>
      <c r="AN13" s="168" t="s">
        <v>2464</v>
      </c>
      <c r="AO13" s="168" t="s">
        <v>2465</v>
      </c>
      <c r="AP13" s="168" t="s">
        <v>2466</v>
      </c>
      <c r="AQ13" s="168"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198" t="s">
        <v>5356</v>
      </c>
      <c r="D14" s="129" t="s">
        <v>1930</v>
      </c>
      <c r="E14" s="109" t="s">
        <v>1931</v>
      </c>
      <c r="F14" s="119"/>
      <c r="G14" s="130"/>
      <c r="H14" s="205" t="s">
        <v>4438</v>
      </c>
      <c r="I14" s="129" t="s">
        <v>2364</v>
      </c>
      <c r="J14" s="118" t="str">
        <f t="shared" si="0"/>
        <v>sel021</v>
      </c>
      <c r="K14" s="129" t="str">
        <f t="shared" si="1"/>
        <v>sel021</v>
      </c>
      <c r="L14" s="110"/>
      <c r="M14" s="110"/>
      <c r="N14" s="110"/>
      <c r="O14" s="109" t="s">
        <v>1914</v>
      </c>
      <c r="P14" s="110"/>
      <c r="Q14" s="110"/>
      <c r="R14" s="109">
        <v>-1</v>
      </c>
      <c r="S14" s="73"/>
      <c r="T14" s="73"/>
      <c r="U14" s="112"/>
      <c r="V14" s="273"/>
      <c r="W14" s="273"/>
      <c r="X14" s="273"/>
      <c r="Y14" s="273"/>
      <c r="Z14" s="273"/>
      <c r="AA14" s="273"/>
      <c r="AB14" s="273"/>
      <c r="AC14" s="273"/>
      <c r="AD14" s="273"/>
      <c r="AE14" s="273"/>
      <c r="AF14" s="273"/>
      <c r="AG14" s="273"/>
      <c r="AH14" s="273"/>
      <c r="AI14" s="276"/>
      <c r="AJ14" s="276"/>
      <c r="AK14" s="276"/>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59" customFormat="1" ht="43.5" customHeight="1">
      <c r="A15" s="156"/>
      <c r="B15" s="157" t="s">
        <v>2843</v>
      </c>
      <c r="C15" s="272" t="s">
        <v>5302</v>
      </c>
      <c r="D15" s="157" t="s">
        <v>2525</v>
      </c>
      <c r="E15" s="157" t="s">
        <v>1931</v>
      </c>
      <c r="F15" s="158"/>
      <c r="G15" s="158"/>
      <c r="H15" s="273"/>
      <c r="I15" s="157" t="s">
        <v>2610</v>
      </c>
      <c r="J15" s="157" t="str">
        <f t="shared" si="0"/>
        <v>sel022</v>
      </c>
      <c r="K15" s="157" t="str">
        <f t="shared" si="1"/>
        <v>sel022</v>
      </c>
      <c r="L15" s="158"/>
      <c r="M15" s="158"/>
      <c r="N15" s="158"/>
      <c r="O15" s="157" t="s">
        <v>1914</v>
      </c>
      <c r="P15" s="158"/>
      <c r="Q15" s="158"/>
      <c r="R15" s="157">
        <v>-1</v>
      </c>
      <c r="S15" s="156"/>
      <c r="T15" s="156"/>
      <c r="U15" s="157"/>
      <c r="V15" s="273"/>
      <c r="W15" s="273"/>
      <c r="X15" s="273"/>
      <c r="Y15" s="273"/>
      <c r="Z15" s="273"/>
      <c r="AA15" s="273"/>
      <c r="AB15" s="273"/>
      <c r="AC15" s="273"/>
      <c r="AD15" s="273"/>
      <c r="AE15" s="273"/>
      <c r="AF15" s="273"/>
      <c r="AG15" s="273"/>
      <c r="AH15" s="273"/>
      <c r="AI15" s="276"/>
      <c r="AJ15" s="276"/>
      <c r="AK15" s="276"/>
      <c r="AL15" s="129"/>
      <c r="AM15" s="129"/>
      <c r="AN15" s="129"/>
      <c r="AO15" s="129"/>
      <c r="AP15" s="129"/>
      <c r="AQ15" s="129"/>
      <c r="AR15" s="129"/>
      <c r="AS15" s="129"/>
      <c r="AT15" s="129"/>
      <c r="AU15" s="129"/>
      <c r="AV15" s="129"/>
      <c r="AW15" s="129"/>
      <c r="AX15" s="129"/>
      <c r="AY15" s="129"/>
      <c r="AZ15" s="129"/>
      <c r="BA15" s="129"/>
      <c r="BB15" s="156"/>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8" t="s">
        <v>4330</v>
      </c>
      <c r="D16" s="129" t="s">
        <v>2756</v>
      </c>
      <c r="E16" s="109" t="s">
        <v>1931</v>
      </c>
      <c r="F16" s="119"/>
      <c r="G16" s="130"/>
      <c r="H16" s="205" t="s">
        <v>4439</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5" t="s">
        <v>3579</v>
      </c>
      <c r="W16" s="205" t="s">
        <v>4582</v>
      </c>
      <c r="X16" s="205" t="s">
        <v>4583</v>
      </c>
      <c r="Y16" s="205" t="s">
        <v>4584</v>
      </c>
      <c r="Z16" s="205" t="s">
        <v>4585</v>
      </c>
      <c r="AA16" s="205"/>
      <c r="AB16" s="205"/>
      <c r="AC16" s="205"/>
      <c r="AD16" s="205"/>
      <c r="AE16" s="205"/>
      <c r="AF16" s="205"/>
      <c r="AG16" s="205"/>
      <c r="AH16" s="205"/>
      <c r="AI16" s="274"/>
      <c r="AJ16" s="274"/>
      <c r="AK16" s="274"/>
      <c r="AL16" s="129" t="s">
        <v>3707</v>
      </c>
      <c r="AM16" s="168" t="s">
        <v>2846</v>
      </c>
      <c r="AN16" s="168" t="s">
        <v>2847</v>
      </c>
      <c r="AO16" s="168" t="s">
        <v>2848</v>
      </c>
      <c r="AP16" s="168"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1" t="s">
        <v>4331</v>
      </c>
      <c r="D17" s="129" t="s">
        <v>2418</v>
      </c>
      <c r="E17" s="109" t="s">
        <v>1931</v>
      </c>
      <c r="F17" s="118"/>
      <c r="G17" s="129"/>
      <c r="H17" s="205" t="s">
        <v>4440</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5" t="s">
        <v>3579</v>
      </c>
      <c r="W17" s="205" t="s">
        <v>5315</v>
      </c>
      <c r="X17" s="205" t="s">
        <v>4586</v>
      </c>
      <c r="Y17" s="205" t="s">
        <v>4587</v>
      </c>
      <c r="Z17" s="205" t="s">
        <v>4588</v>
      </c>
      <c r="AA17" s="205" t="s">
        <v>4589</v>
      </c>
      <c r="AB17" s="205" t="s">
        <v>3590</v>
      </c>
      <c r="AC17" s="205"/>
      <c r="AD17" s="205"/>
      <c r="AE17" s="205"/>
      <c r="AF17" s="205"/>
      <c r="AG17" s="205"/>
      <c r="AH17" s="205"/>
      <c r="AI17" s="274"/>
      <c r="AJ17" s="274"/>
      <c r="AK17" s="274"/>
      <c r="AL17" s="129" t="s">
        <v>3707</v>
      </c>
      <c r="AM17" s="129" t="s">
        <v>2468</v>
      </c>
      <c r="AN17" s="168" t="s">
        <v>2469</v>
      </c>
      <c r="AO17" s="168" t="s">
        <v>2470</v>
      </c>
      <c r="AP17" s="168" t="s">
        <v>2471</v>
      </c>
      <c r="AQ17" s="168" t="s">
        <v>2472</v>
      </c>
      <c r="AR17" s="168" t="s">
        <v>3713</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1" t="s">
        <v>4332</v>
      </c>
      <c r="D18" s="129" t="s">
        <v>2565</v>
      </c>
      <c r="E18" s="109" t="s">
        <v>1931</v>
      </c>
      <c r="F18" s="118"/>
      <c r="G18" s="129"/>
      <c r="H18" s="205" t="s">
        <v>4441</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5" t="s">
        <v>3579</v>
      </c>
      <c r="W18" s="205" t="s">
        <v>4590</v>
      </c>
      <c r="X18" s="205" t="s">
        <v>4591</v>
      </c>
      <c r="Y18" s="205" t="s">
        <v>4592</v>
      </c>
      <c r="Z18" s="205" t="s">
        <v>4593</v>
      </c>
      <c r="AA18" s="205" t="s">
        <v>4594</v>
      </c>
      <c r="AB18" s="205" t="s">
        <v>4595</v>
      </c>
      <c r="AC18" s="205" t="s">
        <v>3590</v>
      </c>
      <c r="AD18" s="205"/>
      <c r="AE18" s="205"/>
      <c r="AF18" s="205"/>
      <c r="AG18" s="205"/>
      <c r="AH18" s="205"/>
      <c r="AI18" s="274"/>
      <c r="AJ18" s="274"/>
      <c r="AK18" s="274"/>
      <c r="AL18" s="129" t="s">
        <v>3714</v>
      </c>
      <c r="AM18" s="129" t="s">
        <v>2567</v>
      </c>
      <c r="AN18" s="129" t="s">
        <v>2568</v>
      </c>
      <c r="AO18" s="168" t="s">
        <v>2569</v>
      </c>
      <c r="AP18" s="168" t="s">
        <v>2570</v>
      </c>
      <c r="AQ18" s="168" t="s">
        <v>2571</v>
      </c>
      <c r="AR18" s="168" t="s">
        <v>2572</v>
      </c>
      <c r="AS18" s="168" t="s">
        <v>3712</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59" customFormat="1" ht="43.5" customHeight="1">
      <c r="A19" s="160"/>
      <c r="B19" s="157" t="s">
        <v>2789</v>
      </c>
      <c r="C19" s="199" t="s">
        <v>4333</v>
      </c>
      <c r="D19" s="157" t="s">
        <v>2492</v>
      </c>
      <c r="E19" s="157" t="s">
        <v>1931</v>
      </c>
      <c r="F19" s="157"/>
      <c r="G19" s="157"/>
      <c r="H19" s="206" t="s">
        <v>4442</v>
      </c>
      <c r="I19" s="157" t="s">
        <v>2493</v>
      </c>
      <c r="J19" s="157" t="str">
        <f t="shared" si="0"/>
        <v>sel043</v>
      </c>
      <c r="K19" s="157" t="str">
        <f t="shared" si="1"/>
        <v>sel043</v>
      </c>
      <c r="L19" s="158"/>
      <c r="M19" s="158"/>
      <c r="N19" s="158"/>
      <c r="O19" s="157" t="s">
        <v>1914</v>
      </c>
      <c r="P19" s="158"/>
      <c r="Q19" s="158"/>
      <c r="R19" s="157">
        <v>-1</v>
      </c>
      <c r="S19" s="156"/>
      <c r="T19" s="156"/>
      <c r="U19" s="157" t="str">
        <f t="shared" si="6"/>
        <v>sel043</v>
      </c>
      <c r="V19" s="206" t="s">
        <v>3579</v>
      </c>
      <c r="W19" s="206" t="s">
        <v>4596</v>
      </c>
      <c r="X19" s="206" t="s">
        <v>4597</v>
      </c>
      <c r="Y19" s="206" t="s">
        <v>4598</v>
      </c>
      <c r="Z19" s="206"/>
      <c r="AA19" s="206"/>
      <c r="AB19" s="206"/>
      <c r="AC19" s="206"/>
      <c r="AD19" s="206"/>
      <c r="AE19" s="206"/>
      <c r="AF19" s="206"/>
      <c r="AG19" s="206"/>
      <c r="AH19" s="206"/>
      <c r="AI19" s="275"/>
      <c r="AJ19" s="275"/>
      <c r="AK19" s="275"/>
      <c r="AL19" s="129" t="s">
        <v>3715</v>
      </c>
      <c r="AM19" s="129" t="s">
        <v>2497</v>
      </c>
      <c r="AN19" s="168" t="s">
        <v>2498</v>
      </c>
      <c r="AO19" s="168" t="s">
        <v>3716</v>
      </c>
      <c r="AP19" s="129"/>
      <c r="AQ19" s="129"/>
      <c r="AR19" s="129"/>
      <c r="AS19" s="129"/>
      <c r="AT19" s="129"/>
      <c r="AU19" s="129"/>
      <c r="AV19" s="129"/>
      <c r="AW19" s="129"/>
      <c r="AX19" s="129"/>
      <c r="AY19" s="129"/>
      <c r="AZ19" s="129"/>
      <c r="BA19" s="129"/>
      <c r="BB19" s="156"/>
      <c r="BC19" s="157">
        <v>-1</v>
      </c>
      <c r="BD19" s="157">
        <v>1</v>
      </c>
      <c r="BE19" s="157">
        <v>2</v>
      </c>
      <c r="BF19" s="157">
        <v>3</v>
      </c>
      <c r="BG19" s="157"/>
      <c r="BH19" s="157"/>
      <c r="BI19" s="157"/>
      <c r="BJ19" s="157"/>
      <c r="BK19" s="157"/>
      <c r="BL19" s="157"/>
      <c r="BM19" s="157"/>
      <c r="BN19" s="157"/>
      <c r="BO19" s="157"/>
      <c r="BP19" s="157"/>
      <c r="BQ19" s="157"/>
      <c r="BR19" s="157"/>
      <c r="BS19" s="157">
        <v>-1</v>
      </c>
      <c r="BT19" s="157">
        <v>1</v>
      </c>
      <c r="BU19" s="157">
        <v>2</v>
      </c>
      <c r="BV19" s="157">
        <v>3</v>
      </c>
      <c r="BW19" s="157"/>
      <c r="BX19" s="157"/>
      <c r="BY19" s="157"/>
      <c r="BZ19" s="157"/>
      <c r="CA19" s="157"/>
      <c r="CB19" s="157"/>
      <c r="CC19" s="157"/>
      <c r="CD19" s="157"/>
      <c r="CE19" s="157"/>
      <c r="CF19" s="157"/>
      <c r="CG19" s="157"/>
      <c r="CH19" s="157"/>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59" customFormat="1" ht="43.5" customHeight="1">
      <c r="A20" s="160"/>
      <c r="B20" s="157" t="s">
        <v>2790</v>
      </c>
      <c r="C20" s="202" t="s">
        <v>4334</v>
      </c>
      <c r="D20" s="157" t="s">
        <v>2494</v>
      </c>
      <c r="E20" s="157" t="s">
        <v>1931</v>
      </c>
      <c r="F20" s="157"/>
      <c r="G20" s="157"/>
      <c r="H20" s="206" t="s">
        <v>4443</v>
      </c>
      <c r="I20" s="157" t="s">
        <v>2495</v>
      </c>
      <c r="J20" s="157" t="str">
        <f t="shared" si="0"/>
        <v>sel044</v>
      </c>
      <c r="K20" s="157" t="str">
        <f t="shared" si="1"/>
        <v>sel044</v>
      </c>
      <c r="L20" s="158"/>
      <c r="M20" s="158"/>
      <c r="N20" s="158"/>
      <c r="O20" s="157" t="s">
        <v>1914</v>
      </c>
      <c r="P20" s="158"/>
      <c r="Q20" s="158"/>
      <c r="R20" s="157">
        <v>-1</v>
      </c>
      <c r="S20" s="156"/>
      <c r="T20" s="156"/>
      <c r="U20" s="157" t="str">
        <f t="shared" si="6"/>
        <v>sel044</v>
      </c>
      <c r="V20" s="206" t="s">
        <v>3579</v>
      </c>
      <c r="W20" s="206" t="s">
        <v>4596</v>
      </c>
      <c r="X20" s="206" t="s">
        <v>4597</v>
      </c>
      <c r="Y20" s="206" t="s">
        <v>4598</v>
      </c>
      <c r="Z20" s="206"/>
      <c r="AA20" s="206"/>
      <c r="AB20" s="206"/>
      <c r="AC20" s="206"/>
      <c r="AD20" s="206"/>
      <c r="AE20" s="206"/>
      <c r="AF20" s="206"/>
      <c r="AG20" s="206"/>
      <c r="AH20" s="206"/>
      <c r="AI20" s="275"/>
      <c r="AJ20" s="275"/>
      <c r="AK20" s="275"/>
      <c r="AL20" s="129" t="s">
        <v>3706</v>
      </c>
      <c r="AM20" s="129" t="s">
        <v>2497</v>
      </c>
      <c r="AN20" s="129" t="s">
        <v>2498</v>
      </c>
      <c r="AO20" s="168" t="s">
        <v>3717</v>
      </c>
      <c r="AP20" s="129"/>
      <c r="AQ20" s="129"/>
      <c r="AR20" s="129"/>
      <c r="AS20" s="129"/>
      <c r="AT20" s="129"/>
      <c r="AU20" s="129"/>
      <c r="AV20" s="129"/>
      <c r="AW20" s="129"/>
      <c r="AX20" s="129"/>
      <c r="AY20" s="129"/>
      <c r="AZ20" s="129"/>
      <c r="BA20" s="129"/>
      <c r="BB20" s="156"/>
      <c r="BC20" s="157">
        <v>-1</v>
      </c>
      <c r="BD20" s="157">
        <v>1</v>
      </c>
      <c r="BE20" s="157">
        <v>2</v>
      </c>
      <c r="BF20" s="157">
        <v>3</v>
      </c>
      <c r="BG20" s="157"/>
      <c r="BH20" s="157"/>
      <c r="BI20" s="157"/>
      <c r="BJ20" s="157"/>
      <c r="BK20" s="157"/>
      <c r="BL20" s="157"/>
      <c r="BM20" s="157"/>
      <c r="BN20" s="157"/>
      <c r="BO20" s="157"/>
      <c r="BP20" s="157"/>
      <c r="BQ20" s="157"/>
      <c r="BR20" s="157"/>
      <c r="BS20" s="157">
        <v>-1</v>
      </c>
      <c r="BT20" s="157">
        <v>1</v>
      </c>
      <c r="BU20" s="157">
        <v>2</v>
      </c>
      <c r="BV20" s="157">
        <v>3</v>
      </c>
      <c r="BW20" s="157"/>
      <c r="BX20" s="157"/>
      <c r="BY20" s="157"/>
      <c r="BZ20" s="157"/>
      <c r="CA20" s="157"/>
      <c r="CB20" s="157"/>
      <c r="CC20" s="157"/>
      <c r="CD20" s="157"/>
      <c r="CE20" s="157"/>
      <c r="CF20" s="157"/>
      <c r="CG20" s="157"/>
      <c r="CH20" s="157"/>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8" t="s">
        <v>4335</v>
      </c>
      <c r="D21" s="129" t="s">
        <v>1940</v>
      </c>
      <c r="E21" s="109" t="s">
        <v>3037</v>
      </c>
      <c r="F21" s="118"/>
      <c r="G21" s="129"/>
      <c r="H21" s="205" t="s">
        <v>4444</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5" t="s">
        <v>3579</v>
      </c>
      <c r="W21" s="205" t="s">
        <v>4566</v>
      </c>
      <c r="X21" s="205" t="s">
        <v>4565</v>
      </c>
      <c r="Y21" s="205"/>
      <c r="Z21" s="205"/>
      <c r="AA21" s="205"/>
      <c r="AB21" s="205"/>
      <c r="AC21" s="205"/>
      <c r="AD21" s="205"/>
      <c r="AE21" s="205"/>
      <c r="AF21" s="205"/>
      <c r="AG21" s="205"/>
      <c r="AH21" s="205"/>
      <c r="AI21" s="274"/>
      <c r="AJ21" s="274"/>
      <c r="AK21" s="274"/>
      <c r="AL21" s="129" t="s">
        <v>3715</v>
      </c>
      <c r="AM21" s="168" t="s">
        <v>2007</v>
      </c>
      <c r="AN21" s="168" t="s">
        <v>3718</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8" t="s">
        <v>3562</v>
      </c>
      <c r="D22" s="129" t="s">
        <v>2817</v>
      </c>
      <c r="E22" s="109" t="s">
        <v>3037</v>
      </c>
      <c r="F22" s="118" t="s">
        <v>1941</v>
      </c>
      <c r="G22" s="129" t="s">
        <v>1941</v>
      </c>
      <c r="H22" s="205" t="s">
        <v>4445</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5" t="s">
        <v>3579</v>
      </c>
      <c r="W22" s="205" t="s">
        <v>4599</v>
      </c>
      <c r="X22" s="205" t="s">
        <v>5316</v>
      </c>
      <c r="Y22" s="205" t="s">
        <v>5317</v>
      </c>
      <c r="Z22" s="205" t="s">
        <v>5318</v>
      </c>
      <c r="AA22" s="205" t="s">
        <v>5319</v>
      </c>
      <c r="AB22" s="205" t="s">
        <v>5320</v>
      </c>
      <c r="AC22" s="205"/>
      <c r="AD22" s="205"/>
      <c r="AE22" s="205"/>
      <c r="AF22" s="205" t="s">
        <v>3592</v>
      </c>
      <c r="AG22" s="205"/>
      <c r="AH22" s="205"/>
      <c r="AI22" s="274"/>
      <c r="AJ22" s="274"/>
      <c r="AK22" s="274"/>
      <c r="AL22" s="129" t="s">
        <v>3715</v>
      </c>
      <c r="AM22" s="168" t="s">
        <v>2007</v>
      </c>
      <c r="AN22" s="168" t="s">
        <v>2008</v>
      </c>
      <c r="AO22" s="168" t="s">
        <v>2009</v>
      </c>
      <c r="AP22" s="129" t="s">
        <v>2010</v>
      </c>
      <c r="AQ22" s="129" t="s">
        <v>3719</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59" customFormat="1" ht="43.5" customHeight="1">
      <c r="A23" s="160"/>
      <c r="B23" s="157" t="s">
        <v>2981</v>
      </c>
      <c r="C23" s="199" t="s">
        <v>4336</v>
      </c>
      <c r="D23" s="157" t="s">
        <v>2490</v>
      </c>
      <c r="E23" s="157" t="s">
        <v>3037</v>
      </c>
      <c r="F23" s="157"/>
      <c r="G23" s="157"/>
      <c r="H23" s="206" t="s">
        <v>4446</v>
      </c>
      <c r="I23" s="157" t="s">
        <v>3079</v>
      </c>
      <c r="J23" s="157" t="str">
        <f t="shared" si="0"/>
        <v>sel053</v>
      </c>
      <c r="K23" s="157" t="str">
        <f t="shared" si="1"/>
        <v>sel053</v>
      </c>
      <c r="L23" s="158"/>
      <c r="M23" s="158"/>
      <c r="N23" s="158"/>
      <c r="O23" s="157" t="s">
        <v>1914</v>
      </c>
      <c r="P23" s="158"/>
      <c r="Q23" s="158"/>
      <c r="R23" s="157">
        <v>-1</v>
      </c>
      <c r="S23" s="156"/>
      <c r="T23" s="156"/>
      <c r="U23" s="157" t="str">
        <f t="shared" si="6"/>
        <v>sel053</v>
      </c>
      <c r="V23" s="206" t="s">
        <v>3579</v>
      </c>
      <c r="W23" s="206" t="s">
        <v>4600</v>
      </c>
      <c r="X23" s="206" t="s">
        <v>4601</v>
      </c>
      <c r="Y23" s="206" t="s">
        <v>4602</v>
      </c>
      <c r="Z23" s="206" t="s">
        <v>4603</v>
      </c>
      <c r="AA23" s="206" t="s">
        <v>4604</v>
      </c>
      <c r="AB23" s="206" t="s">
        <v>4605</v>
      </c>
      <c r="AC23" s="206" t="s">
        <v>4606</v>
      </c>
      <c r="AD23" s="206" t="s">
        <v>4607</v>
      </c>
      <c r="AE23" s="206"/>
      <c r="AF23" s="206"/>
      <c r="AG23" s="206"/>
      <c r="AH23" s="206"/>
      <c r="AI23" s="275"/>
      <c r="AJ23" s="275"/>
      <c r="AK23" s="275"/>
      <c r="AL23" s="129" t="s">
        <v>3714</v>
      </c>
      <c r="AM23" s="168" t="s">
        <v>2521</v>
      </c>
      <c r="AN23" s="168" t="s">
        <v>2522</v>
      </c>
      <c r="AO23" s="168" t="s">
        <v>2523</v>
      </c>
      <c r="AP23" s="129" t="s">
        <v>2524</v>
      </c>
      <c r="AQ23" s="129" t="s">
        <v>3339</v>
      </c>
      <c r="AR23" s="129" t="s">
        <v>3340</v>
      </c>
      <c r="AS23" s="129" t="s">
        <v>3341</v>
      </c>
      <c r="AT23" s="168" t="s">
        <v>2791</v>
      </c>
      <c r="AU23" s="129"/>
      <c r="AV23" s="129"/>
      <c r="AW23" s="129"/>
      <c r="AX23" s="129"/>
      <c r="AY23" s="129"/>
      <c r="AZ23" s="129"/>
      <c r="BA23" s="129"/>
      <c r="BB23" s="156"/>
      <c r="BC23" s="157">
        <v>-1</v>
      </c>
      <c r="BD23" s="157">
        <v>2010</v>
      </c>
      <c r="BE23" s="157">
        <v>2011</v>
      </c>
      <c r="BF23" s="157">
        <v>2013</v>
      </c>
      <c r="BG23" s="157">
        <v>2014</v>
      </c>
      <c r="BH23" s="157">
        <v>2015</v>
      </c>
      <c r="BI23" s="157">
        <v>2016</v>
      </c>
      <c r="BJ23" s="157">
        <v>2017</v>
      </c>
      <c r="BK23" s="157">
        <v>9999</v>
      </c>
      <c r="BL23" s="157"/>
      <c r="BM23" s="157"/>
      <c r="BN23" s="157"/>
      <c r="BO23" s="157"/>
      <c r="BP23" s="157"/>
      <c r="BQ23" s="157"/>
      <c r="BR23" s="157"/>
      <c r="BS23" s="157">
        <v>-1</v>
      </c>
      <c r="BT23" s="157">
        <v>2010</v>
      </c>
      <c r="BU23" s="157">
        <v>2011</v>
      </c>
      <c r="BV23" s="157">
        <v>2013</v>
      </c>
      <c r="BW23" s="157">
        <v>2014</v>
      </c>
      <c r="BX23" s="157">
        <v>2015</v>
      </c>
      <c r="BY23" s="157">
        <v>2016</v>
      </c>
      <c r="BZ23" s="157">
        <v>2017</v>
      </c>
      <c r="CA23" s="157">
        <v>9999</v>
      </c>
      <c r="CB23" s="157"/>
      <c r="CC23" s="157"/>
      <c r="CD23" s="157"/>
      <c r="CE23" s="157"/>
      <c r="CF23" s="157"/>
      <c r="CG23" s="157"/>
      <c r="CH23" s="157"/>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8" t="s">
        <v>4337</v>
      </c>
      <c r="D24" s="129" t="s">
        <v>2509</v>
      </c>
      <c r="E24" s="109" t="s">
        <v>3037</v>
      </c>
      <c r="F24" s="118"/>
      <c r="G24" s="129"/>
      <c r="H24" s="205" t="s">
        <v>4447</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5" t="s">
        <v>3579</v>
      </c>
      <c r="W24" s="205" t="s">
        <v>3593</v>
      </c>
      <c r="X24" s="205" t="s">
        <v>3594</v>
      </c>
      <c r="Y24" s="205"/>
      <c r="Z24" s="205"/>
      <c r="AA24" s="205"/>
      <c r="AB24" s="205"/>
      <c r="AC24" s="205"/>
      <c r="AD24" s="205"/>
      <c r="AE24" s="205"/>
      <c r="AF24" s="205"/>
      <c r="AG24" s="205"/>
      <c r="AH24" s="205"/>
      <c r="AI24" s="274"/>
      <c r="AJ24" s="274"/>
      <c r="AK24" s="274"/>
      <c r="AL24" s="129" t="s">
        <v>3707</v>
      </c>
      <c r="AM24" s="168" t="s">
        <v>3720</v>
      </c>
      <c r="AN24" s="168" t="s">
        <v>3721</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8" t="s">
        <v>3563</v>
      </c>
      <c r="D25" s="129" t="s">
        <v>1296</v>
      </c>
      <c r="E25" s="109" t="s">
        <v>3037</v>
      </c>
      <c r="F25" s="118" t="s">
        <v>1942</v>
      </c>
      <c r="G25" s="129" t="s">
        <v>1942</v>
      </c>
      <c r="H25" s="205" t="s">
        <v>4448</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5" t="s">
        <v>3579</v>
      </c>
      <c r="W25" s="205" t="s">
        <v>4608</v>
      </c>
      <c r="X25" s="205" t="s">
        <v>3596</v>
      </c>
      <c r="Y25" s="205" t="s">
        <v>3597</v>
      </c>
      <c r="Z25" s="205" t="s">
        <v>3598</v>
      </c>
      <c r="AA25" s="205" t="s">
        <v>3599</v>
      </c>
      <c r="AB25" s="205" t="s">
        <v>3600</v>
      </c>
      <c r="AC25" s="205" t="s">
        <v>3601</v>
      </c>
      <c r="AD25" s="205" t="s">
        <v>3602</v>
      </c>
      <c r="AE25" s="205" t="s">
        <v>3603</v>
      </c>
      <c r="AF25" s="205" t="s">
        <v>3604</v>
      </c>
      <c r="AG25" s="205" t="s">
        <v>3605</v>
      </c>
      <c r="AH25" s="205"/>
      <c r="AI25" s="274"/>
      <c r="AJ25" s="274"/>
      <c r="AK25" s="274"/>
      <c r="AL25" s="129" t="s">
        <v>3715</v>
      </c>
      <c r="AM25" s="129" t="s">
        <v>2011</v>
      </c>
      <c r="AN25" s="129" t="s">
        <v>2012</v>
      </c>
      <c r="AO25" s="129" t="s">
        <v>2013</v>
      </c>
      <c r="AP25" s="168" t="s">
        <v>2014</v>
      </c>
      <c r="AQ25" s="168" t="s">
        <v>2015</v>
      </c>
      <c r="AR25" s="168" t="s">
        <v>2016</v>
      </c>
      <c r="AS25" s="168" t="s">
        <v>2017</v>
      </c>
      <c r="AT25" s="168"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2" customFormat="1" ht="43.5" customHeight="1">
      <c r="A26" s="248"/>
      <c r="B26" s="249" t="s">
        <v>3035</v>
      </c>
      <c r="C26" s="200" t="s">
        <v>5303</v>
      </c>
      <c r="D26" s="249" t="s">
        <v>3029</v>
      </c>
      <c r="E26" s="249" t="s">
        <v>3037</v>
      </c>
      <c r="F26" s="249" t="s">
        <v>1942</v>
      </c>
      <c r="G26" s="249" t="s">
        <v>1942</v>
      </c>
      <c r="H26" s="207" t="s">
        <v>4449</v>
      </c>
      <c r="I26" s="249" t="s">
        <v>3030</v>
      </c>
      <c r="J26" s="249" t="str">
        <f t="shared" si="0"/>
        <v>sel062</v>
      </c>
      <c r="K26" s="249" t="str">
        <f t="shared" si="1"/>
        <v>sel062</v>
      </c>
      <c r="L26" s="250"/>
      <c r="M26" s="250"/>
      <c r="N26" s="250"/>
      <c r="O26" s="249" t="s">
        <v>1914</v>
      </c>
      <c r="P26" s="250"/>
      <c r="Q26" s="250"/>
      <c r="R26" s="249">
        <v>-1</v>
      </c>
      <c r="S26" s="248"/>
      <c r="T26" s="248"/>
      <c r="U26" s="249" t="str">
        <f t="shared" si="6"/>
        <v>sel062</v>
      </c>
      <c r="V26" s="207" t="s">
        <v>3579</v>
      </c>
      <c r="W26" s="207" t="s">
        <v>3595</v>
      </c>
      <c r="X26" s="207" t="s">
        <v>3596</v>
      </c>
      <c r="Y26" s="207" t="s">
        <v>3597</v>
      </c>
      <c r="Z26" s="207" t="s">
        <v>3598</v>
      </c>
      <c r="AA26" s="207" t="s">
        <v>3599</v>
      </c>
      <c r="AB26" s="207" t="s">
        <v>3600</v>
      </c>
      <c r="AC26" s="207" t="s">
        <v>3601</v>
      </c>
      <c r="AD26" s="207" t="s">
        <v>3602</v>
      </c>
      <c r="AE26" s="207" t="s">
        <v>3603</v>
      </c>
      <c r="AF26" s="207" t="s">
        <v>3604</v>
      </c>
      <c r="AG26" s="207" t="s">
        <v>3605</v>
      </c>
      <c r="AH26" s="207"/>
      <c r="AI26" s="277"/>
      <c r="AJ26" s="277"/>
      <c r="AK26" s="277"/>
      <c r="AL26" s="249" t="s">
        <v>3707</v>
      </c>
      <c r="AM26" s="249" t="s">
        <v>2011</v>
      </c>
      <c r="AN26" s="249" t="s">
        <v>2012</v>
      </c>
      <c r="AO26" s="249" t="s">
        <v>2013</v>
      </c>
      <c r="AP26" s="249" t="s">
        <v>2014</v>
      </c>
      <c r="AQ26" s="249" t="s">
        <v>2015</v>
      </c>
      <c r="AR26" s="251" t="s">
        <v>2016</v>
      </c>
      <c r="AS26" s="249" t="s">
        <v>2017</v>
      </c>
      <c r="AT26" s="249" t="s">
        <v>2018</v>
      </c>
      <c r="AU26" s="249" t="s">
        <v>2019</v>
      </c>
      <c r="AV26" s="249" t="s">
        <v>2020</v>
      </c>
      <c r="AW26" s="249" t="s">
        <v>2021</v>
      </c>
      <c r="AX26" s="249"/>
      <c r="AY26" s="249"/>
      <c r="AZ26" s="249"/>
      <c r="BA26" s="249"/>
      <c r="BB26" s="248"/>
      <c r="BC26" s="249">
        <v>-1</v>
      </c>
      <c r="BD26" s="249">
        <v>100</v>
      </c>
      <c r="BE26" s="249">
        <v>150</v>
      </c>
      <c r="BF26" s="249">
        <v>200</v>
      </c>
      <c r="BG26" s="249">
        <v>300</v>
      </c>
      <c r="BH26" s="249">
        <v>500</v>
      </c>
      <c r="BI26" s="249">
        <v>700</v>
      </c>
      <c r="BJ26" s="249">
        <v>800</v>
      </c>
      <c r="BK26" s="249">
        <v>1000</v>
      </c>
      <c r="BL26" s="249">
        <v>1500</v>
      </c>
      <c r="BM26" s="249">
        <v>2000</v>
      </c>
      <c r="BN26" s="249">
        <v>3000</v>
      </c>
      <c r="BO26" s="249"/>
      <c r="BP26" s="249"/>
      <c r="BQ26" s="249"/>
      <c r="BR26" s="249"/>
      <c r="BS26" s="249">
        <v>-1</v>
      </c>
      <c r="BT26" s="249">
        <f t="shared" si="7"/>
        <v>1000</v>
      </c>
      <c r="BU26" s="249">
        <f t="shared" si="8"/>
        <v>2000</v>
      </c>
      <c r="BV26" s="249">
        <f t="shared" si="9"/>
        <v>3000</v>
      </c>
      <c r="BW26" s="249">
        <f t="shared" si="10"/>
        <v>5000</v>
      </c>
      <c r="BX26" s="249">
        <f t="shared" si="11"/>
        <v>7000</v>
      </c>
      <c r="BY26" s="249">
        <v>10000</v>
      </c>
      <c r="BZ26" s="249">
        <v>12000</v>
      </c>
      <c r="CA26" s="249">
        <v>15000</v>
      </c>
      <c r="CB26" s="249">
        <v>20000</v>
      </c>
      <c r="CC26" s="249">
        <v>30000</v>
      </c>
      <c r="CD26" s="249">
        <v>40000</v>
      </c>
      <c r="CE26" s="249"/>
      <c r="CF26" s="249"/>
      <c r="CG26" s="249"/>
      <c r="CH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c r="DL26" s="253"/>
      <c r="DM26" s="253"/>
      <c r="DN26" s="254"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5"/>
      <c r="DP26" s="255"/>
      <c r="DQ26" s="256" t="str">
        <f t="shared" si="4"/>
        <v>D6.scenario.defSelectValue["sel062"]= [ "请选择", "100元", "150元", "200元", "300元", "500元", "700元", "800元", "1000元", "1500元", "2000元", "更多", "", "", "", "" ];</v>
      </c>
      <c r="DR26" s="257"/>
      <c r="DS26" s="257"/>
      <c r="DT26" s="257" t="str">
        <f t="shared" si="5"/>
        <v>D6.scenario.defSelectData['sel062']= [ '-1', '100', '150', '200', '300', '500', '700', '800', '1000', '1500', '2000', '3000', '', '', '', '' ];</v>
      </c>
    </row>
    <row r="27" spans="1:124" s="83" customFormat="1" ht="43.5" customHeight="1">
      <c r="A27" s="74"/>
      <c r="B27" s="109" t="s">
        <v>2793</v>
      </c>
      <c r="C27" s="203" t="s">
        <v>4338</v>
      </c>
      <c r="D27" s="129" t="s">
        <v>3031</v>
      </c>
      <c r="E27" s="109" t="s">
        <v>3037</v>
      </c>
      <c r="F27" s="118" t="s">
        <v>1942</v>
      </c>
      <c r="G27" s="129" t="s">
        <v>1942</v>
      </c>
      <c r="H27" s="205" t="s">
        <v>4450</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5" t="s">
        <v>3579</v>
      </c>
      <c r="W27" s="205" t="s">
        <v>3606</v>
      </c>
      <c r="X27" s="205" t="s">
        <v>4608</v>
      </c>
      <c r="Y27" s="205" t="s">
        <v>3596</v>
      </c>
      <c r="Z27" s="205" t="s">
        <v>3597</v>
      </c>
      <c r="AA27" s="205" t="s">
        <v>3598</v>
      </c>
      <c r="AB27" s="205" t="s">
        <v>3599</v>
      </c>
      <c r="AC27" s="205" t="s">
        <v>3600</v>
      </c>
      <c r="AD27" s="205" t="s">
        <v>3601</v>
      </c>
      <c r="AE27" s="205" t="s">
        <v>3602</v>
      </c>
      <c r="AF27" s="205" t="s">
        <v>3603</v>
      </c>
      <c r="AG27" s="205" t="s">
        <v>3604</v>
      </c>
      <c r="AH27" s="205" t="s">
        <v>3605</v>
      </c>
      <c r="AI27" s="274"/>
      <c r="AJ27" s="274"/>
      <c r="AK27" s="274"/>
      <c r="AL27" s="129" t="s">
        <v>3714</v>
      </c>
      <c r="AM27" s="168" t="s">
        <v>2022</v>
      </c>
      <c r="AN27" s="129" t="s">
        <v>2011</v>
      </c>
      <c r="AO27" s="129" t="s">
        <v>2012</v>
      </c>
      <c r="AP27" s="168" t="s">
        <v>2013</v>
      </c>
      <c r="AQ27" s="168" t="s">
        <v>2014</v>
      </c>
      <c r="AR27" s="168" t="s">
        <v>2015</v>
      </c>
      <c r="AS27" s="168"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0" t="s">
        <v>5304</v>
      </c>
      <c r="D28" s="129" t="s">
        <v>3034</v>
      </c>
      <c r="E28" s="109" t="s">
        <v>3037</v>
      </c>
      <c r="F28" s="118" t="s">
        <v>1942</v>
      </c>
      <c r="G28" s="129" t="s">
        <v>1942</v>
      </c>
      <c r="H28" s="207" t="s">
        <v>4451</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7" t="s">
        <v>3579</v>
      </c>
      <c r="W28" s="207" t="s">
        <v>3606</v>
      </c>
      <c r="X28" s="207" t="s">
        <v>3595</v>
      </c>
      <c r="Y28" s="207" t="s">
        <v>3596</v>
      </c>
      <c r="Z28" s="207" t="s">
        <v>3597</v>
      </c>
      <c r="AA28" s="207" t="s">
        <v>3598</v>
      </c>
      <c r="AB28" s="207" t="s">
        <v>3599</v>
      </c>
      <c r="AC28" s="207" t="s">
        <v>3600</v>
      </c>
      <c r="AD28" s="207" t="s">
        <v>3602</v>
      </c>
      <c r="AE28" s="207" t="s">
        <v>3603</v>
      </c>
      <c r="AF28" s="207" t="s">
        <v>3605</v>
      </c>
      <c r="AG28" s="207"/>
      <c r="AH28" s="207"/>
      <c r="AI28" s="274"/>
      <c r="AJ28" s="274"/>
      <c r="AK28" s="274"/>
      <c r="AL28" s="129" t="s">
        <v>3707</v>
      </c>
      <c r="AM28" s="168" t="s">
        <v>2023</v>
      </c>
      <c r="AN28" s="129" t="s">
        <v>2024</v>
      </c>
      <c r="AO28" s="129" t="s">
        <v>2025</v>
      </c>
      <c r="AP28" s="129" t="s">
        <v>2026</v>
      </c>
      <c r="AQ28" s="168" t="s">
        <v>2027</v>
      </c>
      <c r="AR28" s="168" t="s">
        <v>2028</v>
      </c>
      <c r="AS28" s="168" t="s">
        <v>2029</v>
      </c>
      <c r="AT28" s="168"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0" t="s">
        <v>5305</v>
      </c>
      <c r="D29" s="129" t="s">
        <v>3363</v>
      </c>
      <c r="E29" s="109" t="s">
        <v>3037</v>
      </c>
      <c r="F29" s="118" t="s">
        <v>1942</v>
      </c>
      <c r="G29" s="129" t="s">
        <v>1942</v>
      </c>
      <c r="H29" s="207" t="s">
        <v>3576</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7" t="s">
        <v>3579</v>
      </c>
      <c r="W29" s="207" t="s">
        <v>3606</v>
      </c>
      <c r="X29" s="207" t="s">
        <v>3595</v>
      </c>
      <c r="Y29" s="207" t="s">
        <v>3596</v>
      </c>
      <c r="Z29" s="207" t="s">
        <v>3597</v>
      </c>
      <c r="AA29" s="207" t="s">
        <v>3598</v>
      </c>
      <c r="AB29" s="207" t="s">
        <v>3599</v>
      </c>
      <c r="AC29" s="207" t="s">
        <v>3600</v>
      </c>
      <c r="AD29" s="207" t="s">
        <v>3602</v>
      </c>
      <c r="AE29" s="207" t="s">
        <v>3603</v>
      </c>
      <c r="AF29" s="207" t="s">
        <v>3605</v>
      </c>
      <c r="AG29" s="207"/>
      <c r="AH29" s="207"/>
      <c r="AI29" s="274"/>
      <c r="AJ29" s="274"/>
      <c r="AK29" s="274"/>
      <c r="AL29" s="129" t="s">
        <v>3707</v>
      </c>
      <c r="AM29" s="168"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0" t="s">
        <v>5306</v>
      </c>
      <c r="D30" s="129" t="s">
        <v>3366</v>
      </c>
      <c r="E30" s="109" t="s">
        <v>3037</v>
      </c>
      <c r="F30" s="118" t="s">
        <v>1942</v>
      </c>
      <c r="G30" s="129" t="s">
        <v>1942</v>
      </c>
      <c r="H30" s="207" t="s">
        <v>3577</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7" t="s">
        <v>3579</v>
      </c>
      <c r="W30" s="207" t="s">
        <v>3606</v>
      </c>
      <c r="X30" s="207" t="s">
        <v>3607</v>
      </c>
      <c r="Y30" s="207"/>
      <c r="Z30" s="207"/>
      <c r="AA30" s="207"/>
      <c r="AB30" s="207"/>
      <c r="AC30" s="207"/>
      <c r="AD30" s="207"/>
      <c r="AE30" s="207"/>
      <c r="AF30" s="207"/>
      <c r="AG30" s="207"/>
      <c r="AH30" s="207"/>
      <c r="AI30" s="274"/>
      <c r="AJ30" s="274"/>
      <c r="AK30" s="274"/>
      <c r="AL30" s="129" t="s">
        <v>3707</v>
      </c>
      <c r="AM30" s="168"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59" customFormat="1" ht="43.5" customHeight="1">
      <c r="A31" s="160"/>
      <c r="B31" s="157" t="s">
        <v>2796</v>
      </c>
      <c r="C31" s="200" t="s">
        <v>3561</v>
      </c>
      <c r="D31" s="157" t="s">
        <v>2795</v>
      </c>
      <c r="E31" s="157" t="s">
        <v>3037</v>
      </c>
      <c r="F31" s="157"/>
      <c r="G31" s="157"/>
      <c r="H31" s="207"/>
      <c r="I31" s="157" t="s">
        <v>3343</v>
      </c>
      <c r="J31" s="157" t="str">
        <f t="shared" si="0"/>
        <v>sel072</v>
      </c>
      <c r="K31" s="157" t="str">
        <f t="shared" si="1"/>
        <v>sel072</v>
      </c>
      <c r="L31" s="158"/>
      <c r="M31" s="158"/>
      <c r="N31" s="158"/>
      <c r="O31" s="157" t="s">
        <v>1914</v>
      </c>
      <c r="P31" s="158"/>
      <c r="Q31" s="158"/>
      <c r="R31" s="157">
        <v>-1</v>
      </c>
      <c r="S31" s="156"/>
      <c r="T31" s="161"/>
      <c r="U31" s="157" t="str">
        <f t="shared" si="6"/>
        <v>sel072</v>
      </c>
      <c r="V31" s="207"/>
      <c r="W31" s="207"/>
      <c r="X31" s="207"/>
      <c r="Y31" s="207"/>
      <c r="Z31" s="207"/>
      <c r="AA31" s="207"/>
      <c r="AB31" s="207"/>
      <c r="AC31" s="207"/>
      <c r="AD31" s="207"/>
      <c r="AE31" s="207"/>
      <c r="AF31" s="207"/>
      <c r="AG31" s="207"/>
      <c r="AH31" s="207"/>
      <c r="AI31" s="275"/>
      <c r="AJ31" s="275"/>
      <c r="AK31" s="275"/>
      <c r="AL31" s="129" t="s">
        <v>3707</v>
      </c>
      <c r="AM31" s="129" t="s">
        <v>3722</v>
      </c>
      <c r="AN31" s="129" t="s">
        <v>3723</v>
      </c>
      <c r="AO31" s="129" t="s">
        <v>3724</v>
      </c>
      <c r="AP31" s="129" t="s">
        <v>3725</v>
      </c>
      <c r="AQ31" s="129"/>
      <c r="AR31" s="129"/>
      <c r="AS31" s="129"/>
      <c r="AT31" s="129"/>
      <c r="AU31" s="129"/>
      <c r="AV31" s="129"/>
      <c r="AW31" s="129"/>
      <c r="AX31" s="129"/>
      <c r="AY31" s="129"/>
      <c r="AZ31" s="129"/>
      <c r="BA31" s="129"/>
      <c r="BB31" s="156"/>
      <c r="BC31" s="157">
        <v>-1</v>
      </c>
      <c r="BD31" s="157">
        <v>100</v>
      </c>
      <c r="BE31" s="157">
        <v>200</v>
      </c>
      <c r="BF31" s="157">
        <v>300</v>
      </c>
      <c r="BG31" s="157">
        <v>400</v>
      </c>
      <c r="BH31" s="157"/>
      <c r="BI31" s="157"/>
      <c r="BJ31" s="157"/>
      <c r="BK31" s="157"/>
      <c r="BL31" s="157"/>
      <c r="BM31" s="157"/>
      <c r="BN31" s="157"/>
      <c r="BO31" s="157"/>
      <c r="BP31" s="157"/>
      <c r="BQ31" s="157"/>
      <c r="BR31" s="157"/>
      <c r="BS31" s="157">
        <v>-1</v>
      </c>
      <c r="BT31" s="157">
        <v>100</v>
      </c>
      <c r="BU31" s="157">
        <v>200</v>
      </c>
      <c r="BV31" s="157">
        <v>300</v>
      </c>
      <c r="BW31" s="157">
        <v>400</v>
      </c>
      <c r="BX31" s="157"/>
      <c r="BY31" s="157"/>
      <c r="BZ31" s="157"/>
      <c r="CA31" s="157"/>
      <c r="CB31" s="157"/>
      <c r="CC31" s="157"/>
      <c r="CD31" s="157"/>
      <c r="CE31" s="157"/>
      <c r="CF31" s="157"/>
      <c r="CG31" s="157"/>
      <c r="CH31" s="157"/>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59" customFormat="1" ht="43.5" customHeight="1">
      <c r="A32" s="160"/>
      <c r="B32" s="157" t="s">
        <v>2797</v>
      </c>
      <c r="C32" s="200" t="s">
        <v>3561</v>
      </c>
      <c r="D32" s="157" t="s">
        <v>3026</v>
      </c>
      <c r="E32" s="157" t="s">
        <v>3037</v>
      </c>
      <c r="F32" s="157"/>
      <c r="G32" s="157"/>
      <c r="H32" s="207"/>
      <c r="I32" s="157" t="s">
        <v>3344</v>
      </c>
      <c r="J32" s="157" t="str">
        <f t="shared" si="0"/>
        <v>sel073</v>
      </c>
      <c r="K32" s="157" t="str">
        <f t="shared" si="1"/>
        <v>sel073</v>
      </c>
      <c r="L32" s="158"/>
      <c r="M32" s="158"/>
      <c r="N32" s="158"/>
      <c r="O32" s="157" t="s">
        <v>1914</v>
      </c>
      <c r="P32" s="158"/>
      <c r="Q32" s="158"/>
      <c r="R32" s="157">
        <v>-1</v>
      </c>
      <c r="S32" s="156"/>
      <c r="T32" s="161"/>
      <c r="U32" s="157" t="str">
        <f t="shared" si="6"/>
        <v>sel073</v>
      </c>
      <c r="V32" s="207"/>
      <c r="W32" s="207"/>
      <c r="X32" s="207"/>
      <c r="Y32" s="207"/>
      <c r="Z32" s="207"/>
      <c r="AA32" s="207"/>
      <c r="AB32" s="207"/>
      <c r="AC32" s="207"/>
      <c r="AD32" s="207"/>
      <c r="AE32" s="207"/>
      <c r="AF32" s="207"/>
      <c r="AG32" s="207"/>
      <c r="AH32" s="207"/>
      <c r="AI32" s="275"/>
      <c r="AJ32" s="275"/>
      <c r="AK32" s="275"/>
      <c r="AL32" s="129" t="s">
        <v>3707</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6"/>
      <c r="BC32" s="157">
        <v>-1</v>
      </c>
      <c r="BD32" s="157">
        <v>3</v>
      </c>
      <c r="BE32" s="157">
        <v>5</v>
      </c>
      <c r="BF32" s="157">
        <v>8</v>
      </c>
      <c r="BG32" s="157">
        <v>12</v>
      </c>
      <c r="BH32" s="157">
        <v>18</v>
      </c>
      <c r="BI32" s="157">
        <v>24</v>
      </c>
      <c r="BJ32" s="157"/>
      <c r="BK32" s="157"/>
      <c r="BL32" s="157"/>
      <c r="BM32" s="157"/>
      <c r="BN32" s="157"/>
      <c r="BO32" s="157"/>
      <c r="BP32" s="157"/>
      <c r="BQ32" s="157"/>
      <c r="BR32" s="157"/>
      <c r="BS32" s="157">
        <v>-1</v>
      </c>
      <c r="BT32" s="157">
        <v>3</v>
      </c>
      <c r="BU32" s="157">
        <v>5</v>
      </c>
      <c r="BV32" s="157">
        <v>8</v>
      </c>
      <c r="BW32" s="157">
        <v>12</v>
      </c>
      <c r="BX32" s="157">
        <v>18</v>
      </c>
      <c r="BY32" s="157">
        <v>24</v>
      </c>
      <c r="BZ32" s="157"/>
      <c r="CA32" s="157"/>
      <c r="CB32" s="157"/>
      <c r="CC32" s="157"/>
      <c r="CD32" s="157"/>
      <c r="CE32" s="157"/>
      <c r="CF32" s="157"/>
      <c r="CG32" s="157"/>
      <c r="CH32" s="157"/>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8" t="s">
        <v>5299</v>
      </c>
      <c r="D33" s="129" t="s">
        <v>2419</v>
      </c>
      <c r="E33" s="109" t="s">
        <v>3037</v>
      </c>
      <c r="F33" s="118" t="s">
        <v>1942</v>
      </c>
      <c r="G33" s="129" t="s">
        <v>1942</v>
      </c>
      <c r="H33" s="205" t="s">
        <v>4452</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5" t="s">
        <v>3579</v>
      </c>
      <c r="W33" s="205" t="s">
        <v>4609</v>
      </c>
      <c r="X33" s="205" t="s">
        <v>3608</v>
      </c>
      <c r="Y33" s="205" t="s">
        <v>3595</v>
      </c>
      <c r="Z33" s="205" t="s">
        <v>3596</v>
      </c>
      <c r="AA33" s="205" t="s">
        <v>3597</v>
      </c>
      <c r="AB33" s="205" t="s">
        <v>3609</v>
      </c>
      <c r="AC33" s="205" t="s">
        <v>3598</v>
      </c>
      <c r="AD33" s="205" t="s">
        <v>3599</v>
      </c>
      <c r="AE33" s="205" t="s">
        <v>3600</v>
      </c>
      <c r="AF33" s="205" t="s">
        <v>3602</v>
      </c>
      <c r="AG33" s="205" t="s">
        <v>3605</v>
      </c>
      <c r="AH33" s="205"/>
      <c r="AI33" s="274"/>
      <c r="AJ33" s="274"/>
      <c r="AK33" s="274"/>
      <c r="AL33" s="129" t="s">
        <v>3707</v>
      </c>
      <c r="AM33" s="129" t="s">
        <v>3726</v>
      </c>
      <c r="AN33" s="129" t="s">
        <v>3727</v>
      </c>
      <c r="AO33" s="129" t="s">
        <v>2473</v>
      </c>
      <c r="AP33" s="168" t="s">
        <v>2474</v>
      </c>
      <c r="AQ33" s="168" t="s">
        <v>2339</v>
      </c>
      <c r="AR33" s="168" t="s">
        <v>2475</v>
      </c>
      <c r="AS33" s="168"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1" t="s">
        <v>4339</v>
      </c>
      <c r="D34" s="129" t="s">
        <v>2352</v>
      </c>
      <c r="E34" s="109" t="s">
        <v>3037</v>
      </c>
      <c r="F34" s="118" t="s">
        <v>1942</v>
      </c>
      <c r="G34" s="129" t="s">
        <v>1942</v>
      </c>
      <c r="H34" s="205" t="s">
        <v>4453</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5" t="s">
        <v>3579</v>
      </c>
      <c r="W34" s="205" t="s">
        <v>3606</v>
      </c>
      <c r="X34" s="205" t="s">
        <v>3595</v>
      </c>
      <c r="Y34" s="205" t="s">
        <v>3596</v>
      </c>
      <c r="Z34" s="205" t="s">
        <v>3597</v>
      </c>
      <c r="AA34" s="205" t="s">
        <v>3598</v>
      </c>
      <c r="AB34" s="205" t="s">
        <v>3599</v>
      </c>
      <c r="AC34" s="205" t="s">
        <v>3600</v>
      </c>
      <c r="AD34" s="205" t="s">
        <v>3601</v>
      </c>
      <c r="AE34" s="205" t="s">
        <v>3602</v>
      </c>
      <c r="AF34" s="205" t="s">
        <v>3603</v>
      </c>
      <c r="AG34" s="205" t="s">
        <v>3604</v>
      </c>
      <c r="AH34" s="205" t="s">
        <v>3605</v>
      </c>
      <c r="AI34" s="274"/>
      <c r="AJ34" s="274"/>
      <c r="AK34" s="274"/>
      <c r="AL34" s="129" t="s">
        <v>3707</v>
      </c>
      <c r="AM34" s="168" t="s">
        <v>2023</v>
      </c>
      <c r="AN34" s="129" t="s">
        <v>2011</v>
      </c>
      <c r="AO34" s="129" t="s">
        <v>2012</v>
      </c>
      <c r="AP34" s="168" t="s">
        <v>2013</v>
      </c>
      <c r="AQ34" s="168" t="s">
        <v>2014</v>
      </c>
      <c r="AR34" s="168" t="s">
        <v>2015</v>
      </c>
      <c r="AS34" s="168" t="s">
        <v>2016</v>
      </c>
      <c r="AT34" s="168"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2" customFormat="1" ht="43.5" customHeight="1">
      <c r="A35" s="258"/>
      <c r="B35" s="249" t="s">
        <v>2800</v>
      </c>
      <c r="C35" s="200" t="s">
        <v>3561</v>
      </c>
      <c r="D35" s="249" t="s">
        <v>2406</v>
      </c>
      <c r="E35" s="249" t="s">
        <v>3037</v>
      </c>
      <c r="F35" s="249"/>
      <c r="G35" s="249"/>
      <c r="H35" s="207"/>
      <c r="I35" s="249" t="s">
        <v>2407</v>
      </c>
      <c r="J35" s="249" t="str">
        <f t="shared" si="0"/>
        <v>sel081</v>
      </c>
      <c r="K35" s="249" t="str">
        <f t="shared" si="1"/>
        <v>sel081</v>
      </c>
      <c r="L35" s="250"/>
      <c r="M35" s="250"/>
      <c r="N35" s="250"/>
      <c r="O35" s="249" t="s">
        <v>1914</v>
      </c>
      <c r="P35" s="250"/>
      <c r="Q35" s="250"/>
      <c r="R35" s="249">
        <v>-1</v>
      </c>
      <c r="S35" s="248"/>
      <c r="T35" s="248"/>
      <c r="U35" s="249" t="str">
        <f t="shared" si="6"/>
        <v>sel081</v>
      </c>
      <c r="V35" s="207"/>
      <c r="W35" s="207"/>
      <c r="X35" s="207"/>
      <c r="Y35" s="207"/>
      <c r="Z35" s="207"/>
      <c r="AA35" s="207"/>
      <c r="AB35" s="207"/>
      <c r="AC35" s="207"/>
      <c r="AD35" s="207"/>
      <c r="AE35" s="207"/>
      <c r="AF35" s="207"/>
      <c r="AG35" s="207"/>
      <c r="AH35" s="207"/>
      <c r="AI35" s="277"/>
      <c r="AJ35" s="277"/>
      <c r="AK35" s="277"/>
      <c r="AL35" s="249" t="s">
        <v>3707</v>
      </c>
      <c r="AM35" s="251" t="s">
        <v>145</v>
      </c>
      <c r="AN35" s="251" t="s">
        <v>2444</v>
      </c>
      <c r="AO35" s="251" t="s">
        <v>2445</v>
      </c>
      <c r="AP35" s="251" t="s">
        <v>2446</v>
      </c>
      <c r="AQ35" s="251" t="s">
        <v>2447</v>
      </c>
      <c r="AR35" s="251" t="s">
        <v>355</v>
      </c>
      <c r="AS35" s="251" t="s">
        <v>2448</v>
      </c>
      <c r="AT35" s="251" t="s">
        <v>149</v>
      </c>
      <c r="AU35" s="251" t="s">
        <v>2449</v>
      </c>
      <c r="AV35" s="249" t="s">
        <v>151</v>
      </c>
      <c r="AW35" s="249" t="s">
        <v>3728</v>
      </c>
      <c r="AX35" s="249"/>
      <c r="AY35" s="249"/>
      <c r="AZ35" s="249"/>
      <c r="BA35" s="249"/>
      <c r="BB35" s="248"/>
      <c r="BC35" s="249">
        <v>-1</v>
      </c>
      <c r="BD35" s="249">
        <v>1</v>
      </c>
      <c r="BE35" s="249">
        <v>2</v>
      </c>
      <c r="BF35" s="249">
        <v>3</v>
      </c>
      <c r="BG35" s="249">
        <v>4</v>
      </c>
      <c r="BH35" s="249">
        <v>5</v>
      </c>
      <c r="BI35" s="249">
        <v>6</v>
      </c>
      <c r="BJ35" s="249">
        <v>7</v>
      </c>
      <c r="BK35" s="249">
        <v>8</v>
      </c>
      <c r="BL35" s="249">
        <v>9</v>
      </c>
      <c r="BM35" s="249">
        <v>10</v>
      </c>
      <c r="BN35" s="249">
        <v>11</v>
      </c>
      <c r="BO35" s="249"/>
      <c r="BP35" s="249"/>
      <c r="BQ35" s="249"/>
      <c r="BR35" s="249"/>
      <c r="BS35" s="249">
        <v>-1</v>
      </c>
      <c r="BT35" s="249">
        <v>1</v>
      </c>
      <c r="BU35" s="249">
        <v>2</v>
      </c>
      <c r="BV35" s="249">
        <v>3</v>
      </c>
      <c r="BW35" s="249">
        <v>4</v>
      </c>
      <c r="BX35" s="249">
        <v>5</v>
      </c>
      <c r="BY35" s="249">
        <v>6</v>
      </c>
      <c r="BZ35" s="249">
        <v>7</v>
      </c>
      <c r="CA35" s="249">
        <v>8</v>
      </c>
      <c r="CB35" s="249">
        <v>9</v>
      </c>
      <c r="CC35" s="249">
        <v>10</v>
      </c>
      <c r="CD35" s="249">
        <v>11</v>
      </c>
      <c r="CE35" s="249"/>
      <c r="CF35" s="249"/>
      <c r="CG35" s="249"/>
      <c r="CH35" s="249"/>
      <c r="CJ35" s="249"/>
      <c r="CK35" s="249"/>
      <c r="CL35" s="249"/>
      <c r="CM35" s="249"/>
      <c r="CN35" s="249"/>
      <c r="CO35" s="249"/>
      <c r="CP35" s="249"/>
      <c r="CQ35" s="249"/>
      <c r="CR35" s="249"/>
      <c r="CS35" s="249"/>
      <c r="CT35" s="249"/>
      <c r="CU35" s="249"/>
      <c r="CV35" s="249"/>
      <c r="CW35" s="249"/>
      <c r="CX35" s="249"/>
      <c r="CY35" s="249"/>
      <c r="CZ35" s="249"/>
      <c r="DA35" s="249"/>
      <c r="DB35" s="249"/>
      <c r="DC35" s="249"/>
      <c r="DD35" s="249"/>
      <c r="DE35" s="249"/>
      <c r="DF35" s="249"/>
      <c r="DG35" s="249"/>
      <c r="DL35" s="253"/>
      <c r="DM35" s="253"/>
      <c r="DN35" s="254" t="str">
        <f t="shared" si="3"/>
        <v xml:space="preserve">D6.scenario.defInput["i081"] = {  cons:"consEnergy",  title:"#",  unit:"",  text:"", inputType:"sel081", right:"", postfix:"", nodata:"", varType:"Number", min:"", max:"", defaultValue:"-1", d11t:"",d11p:"",d12t:"",d12p:"",d13t:"",d13p:"",d1w:"",d1d:"", d21t:"",d21p:"",d22t:"",d22p:"",d23t:"",d23p:"",d2w:"",d2d:"", d31t:"",d31p:"",d32t:"",d32p:"",d33t:"",d33p:"",d3w:"",d3d:""}; </v>
      </c>
      <c r="DO35" s="255"/>
      <c r="DP35" s="255"/>
      <c r="DQ35" s="256" t="str">
        <f t="shared" si="4"/>
        <v>D6.scenario.defSelectValue["sel081"]= [ "", "", "", "", "", "", "", "", "", "", "", "", "", "", "", "" ];</v>
      </c>
      <c r="DR35" s="257"/>
      <c r="DS35" s="257"/>
      <c r="DT35" s="257" t="str">
        <f t="shared" si="5"/>
        <v>D6.scenario.defSelectData['sel081']= [ '-1', '1', '2', '3', '4', '5', '6', '7', '8', '9', '10', '11', '', '', '', '' ];</v>
      </c>
    </row>
    <row r="36" spans="1:124" s="83" customFormat="1" ht="43.5" customHeight="1">
      <c r="A36" s="74"/>
      <c r="B36" s="109" t="s">
        <v>2801</v>
      </c>
      <c r="C36" s="200" t="s">
        <v>5307</v>
      </c>
      <c r="D36" s="129" t="s">
        <v>2408</v>
      </c>
      <c r="E36" s="109" t="s">
        <v>3037</v>
      </c>
      <c r="F36" s="118"/>
      <c r="G36" s="129"/>
      <c r="H36" s="207"/>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7" t="s">
        <v>3579</v>
      </c>
      <c r="W36" s="207" t="s">
        <v>3610</v>
      </c>
      <c r="X36" s="207" t="s">
        <v>3611</v>
      </c>
      <c r="Y36" s="207"/>
      <c r="Z36" s="207"/>
      <c r="AA36" s="207"/>
      <c r="AB36" s="207"/>
      <c r="AC36" s="207"/>
      <c r="AD36" s="207"/>
      <c r="AE36" s="207"/>
      <c r="AF36" s="207"/>
      <c r="AG36" s="207"/>
      <c r="AH36" s="207"/>
      <c r="AI36" s="274"/>
      <c r="AJ36" s="274"/>
      <c r="AK36" s="274"/>
      <c r="AL36" s="129" t="s">
        <v>3707</v>
      </c>
      <c r="AM36" s="168" t="s">
        <v>2450</v>
      </c>
      <c r="AN36" s="168"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0" t="s">
        <v>5308</v>
      </c>
      <c r="D37" s="129" t="s">
        <v>2410</v>
      </c>
      <c r="E37" s="109" t="s">
        <v>3037</v>
      </c>
      <c r="F37" s="118"/>
      <c r="G37" s="129"/>
      <c r="H37" s="207"/>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7" t="s">
        <v>3579</v>
      </c>
      <c r="W37" s="207" t="s">
        <v>3612</v>
      </c>
      <c r="X37" s="207" t="s">
        <v>3613</v>
      </c>
      <c r="Y37" s="207" t="s">
        <v>3614</v>
      </c>
      <c r="Z37" s="207"/>
      <c r="AA37" s="207"/>
      <c r="AB37" s="207"/>
      <c r="AC37" s="207"/>
      <c r="AD37" s="207"/>
      <c r="AE37" s="207"/>
      <c r="AF37" s="207"/>
      <c r="AG37" s="207"/>
      <c r="AH37" s="207"/>
      <c r="AI37" s="274"/>
      <c r="AJ37" s="274"/>
      <c r="AK37" s="274"/>
      <c r="AL37" s="129" t="s">
        <v>3707</v>
      </c>
      <c r="AM37" s="168" t="s">
        <v>1632</v>
      </c>
      <c r="AN37" s="168" t="s">
        <v>3729</v>
      </c>
      <c r="AO37" s="168"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8" t="s">
        <v>3563</v>
      </c>
      <c r="D38" s="129" t="s">
        <v>1296</v>
      </c>
      <c r="E38" s="109" t="s">
        <v>3062</v>
      </c>
      <c r="F38" s="118" t="s">
        <v>1942</v>
      </c>
      <c r="G38" s="129" t="s">
        <v>1942</v>
      </c>
      <c r="H38" s="205" t="s">
        <v>4454</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5" t="s">
        <v>4610</v>
      </c>
      <c r="W38" s="205" t="s">
        <v>4608</v>
      </c>
      <c r="X38" s="205" t="s">
        <v>3596</v>
      </c>
      <c r="Y38" s="205" t="s">
        <v>3597</v>
      </c>
      <c r="Z38" s="205" t="s">
        <v>3598</v>
      </c>
      <c r="AA38" s="205" t="s">
        <v>3599</v>
      </c>
      <c r="AB38" s="205" t="s">
        <v>3600</v>
      </c>
      <c r="AC38" s="205" t="s">
        <v>3601</v>
      </c>
      <c r="AD38" s="205" t="s">
        <v>3602</v>
      </c>
      <c r="AE38" s="205" t="s">
        <v>3603</v>
      </c>
      <c r="AF38" s="205" t="s">
        <v>3604</v>
      </c>
      <c r="AG38" s="205" t="s">
        <v>3605</v>
      </c>
      <c r="AH38" s="205"/>
      <c r="AI38" s="274"/>
      <c r="AJ38" s="274"/>
      <c r="AK38" s="274"/>
      <c r="AL38" s="129" t="s">
        <v>3707</v>
      </c>
      <c r="AM38" s="129" t="s">
        <v>2011</v>
      </c>
      <c r="AN38" s="129" t="s">
        <v>2012</v>
      </c>
      <c r="AO38" s="129" t="s">
        <v>2013</v>
      </c>
      <c r="AP38" s="168" t="s">
        <v>2014</v>
      </c>
      <c r="AQ38" s="168" t="s">
        <v>2015</v>
      </c>
      <c r="AR38" s="168" t="s">
        <v>2016</v>
      </c>
      <c r="AS38" s="168" t="s">
        <v>2017</v>
      </c>
      <c r="AT38" s="168"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0" t="s">
        <v>5309</v>
      </c>
      <c r="D39" s="129" t="s">
        <v>3029</v>
      </c>
      <c r="E39" s="109" t="s">
        <v>3062</v>
      </c>
      <c r="F39" s="118" t="s">
        <v>1942</v>
      </c>
      <c r="G39" s="129" t="s">
        <v>1942</v>
      </c>
      <c r="H39" s="207"/>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7" t="s">
        <v>4610</v>
      </c>
      <c r="W39" s="207" t="s">
        <v>3595</v>
      </c>
      <c r="X39" s="207" t="s">
        <v>3596</v>
      </c>
      <c r="Y39" s="207" t="s">
        <v>3597</v>
      </c>
      <c r="Z39" s="207" t="s">
        <v>3598</v>
      </c>
      <c r="AA39" s="207" t="s">
        <v>3599</v>
      </c>
      <c r="AB39" s="207" t="s">
        <v>3600</v>
      </c>
      <c r="AC39" s="207" t="s">
        <v>3601</v>
      </c>
      <c r="AD39" s="207" t="s">
        <v>3602</v>
      </c>
      <c r="AE39" s="207" t="s">
        <v>3603</v>
      </c>
      <c r="AF39" s="207" t="s">
        <v>3604</v>
      </c>
      <c r="AG39" s="207" t="s">
        <v>3605</v>
      </c>
      <c r="AH39" s="207"/>
      <c r="AI39" s="274"/>
      <c r="AJ39" s="274"/>
      <c r="AK39" s="274"/>
      <c r="AL39" s="129" t="s">
        <v>3707</v>
      </c>
      <c r="AM39" s="129" t="s">
        <v>2011</v>
      </c>
      <c r="AN39" s="129" t="s">
        <v>2012</v>
      </c>
      <c r="AO39" s="129" t="s">
        <v>2013</v>
      </c>
      <c r="AP39" s="129" t="s">
        <v>2014</v>
      </c>
      <c r="AQ39" s="129" t="s">
        <v>2015</v>
      </c>
      <c r="AR39" s="168"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1" t="s">
        <v>4338</v>
      </c>
      <c r="D40" s="129" t="s">
        <v>3031</v>
      </c>
      <c r="E40" s="109" t="s">
        <v>3062</v>
      </c>
      <c r="F40" s="118" t="s">
        <v>1942</v>
      </c>
      <c r="G40" s="129" t="s">
        <v>1942</v>
      </c>
      <c r="H40" s="205" t="s">
        <v>4450</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5" t="s">
        <v>3579</v>
      </c>
      <c r="W40" s="205" t="s">
        <v>3606</v>
      </c>
      <c r="X40" s="205" t="s">
        <v>4608</v>
      </c>
      <c r="Y40" s="205" t="s">
        <v>3596</v>
      </c>
      <c r="Z40" s="205" t="s">
        <v>3597</v>
      </c>
      <c r="AA40" s="205" t="s">
        <v>3598</v>
      </c>
      <c r="AB40" s="205" t="s">
        <v>3599</v>
      </c>
      <c r="AC40" s="205" t="s">
        <v>3600</v>
      </c>
      <c r="AD40" s="205" t="s">
        <v>3601</v>
      </c>
      <c r="AE40" s="205" t="s">
        <v>3602</v>
      </c>
      <c r="AF40" s="205" t="s">
        <v>3603</v>
      </c>
      <c r="AG40" s="205" t="s">
        <v>3604</v>
      </c>
      <c r="AH40" s="205" t="s">
        <v>3605</v>
      </c>
      <c r="AI40" s="274"/>
      <c r="AJ40" s="274"/>
      <c r="AK40" s="274"/>
      <c r="AL40" s="129" t="s">
        <v>3707</v>
      </c>
      <c r="AM40" s="168" t="s">
        <v>2022</v>
      </c>
      <c r="AN40" s="129" t="s">
        <v>2011</v>
      </c>
      <c r="AO40" s="129" t="s">
        <v>2012</v>
      </c>
      <c r="AP40" s="168" t="s">
        <v>2013</v>
      </c>
      <c r="AQ40" s="168" t="s">
        <v>2014</v>
      </c>
      <c r="AR40" s="168" t="s">
        <v>2015</v>
      </c>
      <c r="AS40" s="168"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0" t="s">
        <v>5310</v>
      </c>
      <c r="D41" s="129" t="s">
        <v>3034</v>
      </c>
      <c r="E41" s="109" t="s">
        <v>3062</v>
      </c>
      <c r="F41" s="118" t="s">
        <v>1942</v>
      </c>
      <c r="G41" s="129" t="s">
        <v>1942</v>
      </c>
      <c r="H41" s="207"/>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7" t="s">
        <v>3579</v>
      </c>
      <c r="W41" s="207" t="s">
        <v>3606</v>
      </c>
      <c r="X41" s="207" t="s">
        <v>3595</v>
      </c>
      <c r="Y41" s="207" t="s">
        <v>3596</v>
      </c>
      <c r="Z41" s="207" t="s">
        <v>3597</v>
      </c>
      <c r="AA41" s="207" t="s">
        <v>3598</v>
      </c>
      <c r="AB41" s="207" t="s">
        <v>3599</v>
      </c>
      <c r="AC41" s="207" t="s">
        <v>3600</v>
      </c>
      <c r="AD41" s="207" t="s">
        <v>3601</v>
      </c>
      <c r="AE41" s="207" t="s">
        <v>3602</v>
      </c>
      <c r="AF41" s="207" t="s">
        <v>3603</v>
      </c>
      <c r="AG41" s="207" t="s">
        <v>3605</v>
      </c>
      <c r="AH41" s="207"/>
      <c r="AI41" s="274"/>
      <c r="AJ41" s="274"/>
      <c r="AK41" s="274"/>
      <c r="AL41" s="129" t="s">
        <v>3707</v>
      </c>
      <c r="AM41" s="168" t="s">
        <v>2023</v>
      </c>
      <c r="AN41" s="129" t="s">
        <v>2024</v>
      </c>
      <c r="AO41" s="129" t="s">
        <v>2025</v>
      </c>
      <c r="AP41" s="168" t="s">
        <v>2026</v>
      </c>
      <c r="AQ41" s="168" t="s">
        <v>2027</v>
      </c>
      <c r="AR41" s="168" t="s">
        <v>2028</v>
      </c>
      <c r="AS41" s="168" t="s">
        <v>2029</v>
      </c>
      <c r="AT41" s="168"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8" t="s">
        <v>3564</v>
      </c>
      <c r="D42" s="129" t="s">
        <v>1962</v>
      </c>
      <c r="E42" s="109" t="s">
        <v>1960</v>
      </c>
      <c r="F42" s="118"/>
      <c r="G42" s="129"/>
      <c r="H42" s="205" t="s">
        <v>4455</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5" t="s">
        <v>3579</v>
      </c>
      <c r="W42" s="205" t="s">
        <v>4611</v>
      </c>
      <c r="X42" s="207" t="s">
        <v>3615</v>
      </c>
      <c r="Y42" s="205" t="s">
        <v>3616</v>
      </c>
      <c r="Z42" s="207" t="s">
        <v>3617</v>
      </c>
      <c r="AA42" s="205" t="s">
        <v>3618</v>
      </c>
      <c r="AB42" s="207" t="s">
        <v>3619</v>
      </c>
      <c r="AC42" s="207" t="s">
        <v>3620</v>
      </c>
      <c r="AD42" s="207" t="s">
        <v>3621</v>
      </c>
      <c r="AE42" s="205" t="s">
        <v>4612</v>
      </c>
      <c r="AF42" s="205"/>
      <c r="AG42" s="205"/>
      <c r="AH42" s="205"/>
      <c r="AI42" s="274"/>
      <c r="AJ42" s="274"/>
      <c r="AK42" s="274"/>
      <c r="AL42" s="129" t="s">
        <v>3707</v>
      </c>
      <c r="AM42" s="168" t="s">
        <v>117</v>
      </c>
      <c r="AN42" s="168" t="s">
        <v>2055</v>
      </c>
      <c r="AO42" s="168" t="s">
        <v>2056</v>
      </c>
      <c r="AP42" s="129" t="s">
        <v>2057</v>
      </c>
      <c r="AQ42" s="168" t="s">
        <v>2058</v>
      </c>
      <c r="AR42" s="168"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8" t="s">
        <v>3557</v>
      </c>
      <c r="D43" s="129" t="s">
        <v>2657</v>
      </c>
      <c r="E43" s="109" t="s">
        <v>1960</v>
      </c>
      <c r="F43" s="118"/>
      <c r="G43" s="129"/>
      <c r="H43" s="205" t="s">
        <v>4456</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5" t="s">
        <v>3579</v>
      </c>
      <c r="W43" s="205" t="s">
        <v>4565</v>
      </c>
      <c r="X43" s="205" t="s">
        <v>5321</v>
      </c>
      <c r="Y43" s="205" t="s">
        <v>4566</v>
      </c>
      <c r="Z43" s="205"/>
      <c r="AA43" s="205"/>
      <c r="AB43" s="205"/>
      <c r="AC43" s="205"/>
      <c r="AD43" s="205"/>
      <c r="AE43" s="205"/>
      <c r="AF43" s="205"/>
      <c r="AG43" s="205"/>
      <c r="AH43" s="205"/>
      <c r="AI43" s="274"/>
      <c r="AJ43" s="274"/>
      <c r="AK43" s="274"/>
      <c r="AL43" s="129" t="s">
        <v>3707</v>
      </c>
      <c r="AM43" s="168" t="s">
        <v>2658</v>
      </c>
      <c r="AN43" s="129" t="s">
        <v>2659</v>
      </c>
      <c r="AO43" s="168"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59" customFormat="1" ht="43.5" customHeight="1">
      <c r="A44" s="156"/>
      <c r="B44" s="157" t="s">
        <v>2852</v>
      </c>
      <c r="C44" s="200" t="s">
        <v>3561</v>
      </c>
      <c r="D44" s="157" t="s">
        <v>3063</v>
      </c>
      <c r="E44" s="157" t="s">
        <v>2994</v>
      </c>
      <c r="F44" s="157" t="s">
        <v>1964</v>
      </c>
      <c r="G44" s="157" t="s">
        <v>1964</v>
      </c>
      <c r="H44" s="207"/>
      <c r="I44" s="157" t="s">
        <v>1965</v>
      </c>
      <c r="J44" s="157" t="str">
        <f t="shared" si="0"/>
        <v>sel103</v>
      </c>
      <c r="K44" s="157" t="str">
        <f t="shared" si="1"/>
        <v>sel103</v>
      </c>
      <c r="L44" s="158"/>
      <c r="M44" s="158"/>
      <c r="N44" s="158"/>
      <c r="O44" s="157" t="s">
        <v>1914</v>
      </c>
      <c r="P44" s="158"/>
      <c r="Q44" s="158"/>
      <c r="R44" s="157">
        <v>-1</v>
      </c>
      <c r="S44" s="156"/>
      <c r="T44" s="156"/>
      <c r="U44" s="157" t="str">
        <f t="shared" ref="U44:U58" si="26">J44</f>
        <v>sel103</v>
      </c>
      <c r="V44" s="207"/>
      <c r="W44" s="207"/>
      <c r="X44" s="207"/>
      <c r="Y44" s="207"/>
      <c r="Z44" s="207"/>
      <c r="AA44" s="207"/>
      <c r="AB44" s="207"/>
      <c r="AC44" s="207"/>
      <c r="AD44" s="207"/>
      <c r="AE44" s="207"/>
      <c r="AF44" s="207"/>
      <c r="AG44" s="207"/>
      <c r="AH44" s="207"/>
      <c r="AI44" s="275"/>
      <c r="AJ44" s="275"/>
      <c r="AK44" s="275"/>
      <c r="AL44" s="129" t="s">
        <v>3707</v>
      </c>
      <c r="AM44" s="129" t="s">
        <v>2062</v>
      </c>
      <c r="AN44" s="129" t="s">
        <v>2063</v>
      </c>
      <c r="AO44" s="129" t="s">
        <v>2064</v>
      </c>
      <c r="AP44" s="129" t="s">
        <v>2065</v>
      </c>
      <c r="AQ44" s="168" t="s">
        <v>2066</v>
      </c>
      <c r="AR44" s="168" t="s">
        <v>2067</v>
      </c>
      <c r="AS44" s="129"/>
      <c r="AT44" s="129"/>
      <c r="AU44" s="129"/>
      <c r="AV44" s="129"/>
      <c r="AW44" s="129"/>
      <c r="AX44" s="129"/>
      <c r="AY44" s="129"/>
      <c r="AZ44" s="129"/>
      <c r="BA44" s="129"/>
      <c r="BB44" s="156"/>
      <c r="BC44" s="157">
        <v>-1</v>
      </c>
      <c r="BD44" s="157">
        <v>0</v>
      </c>
      <c r="BE44" s="157">
        <v>1</v>
      </c>
      <c r="BF44" s="157">
        <v>2</v>
      </c>
      <c r="BG44" s="157">
        <v>3.5</v>
      </c>
      <c r="BH44" s="157">
        <v>5.5</v>
      </c>
      <c r="BI44" s="157">
        <v>7</v>
      </c>
      <c r="BJ44" s="157"/>
      <c r="BK44" s="157"/>
      <c r="BL44" s="157"/>
      <c r="BM44" s="157"/>
      <c r="BN44" s="157"/>
      <c r="BO44" s="157"/>
      <c r="BP44" s="157"/>
      <c r="BQ44" s="157"/>
      <c r="BR44" s="157"/>
      <c r="BS44" s="157">
        <v>-1</v>
      </c>
      <c r="BT44" s="157">
        <v>0</v>
      </c>
      <c r="BU44" s="157">
        <v>1</v>
      </c>
      <c r="BV44" s="157">
        <v>2</v>
      </c>
      <c r="BW44" s="157">
        <v>3.5</v>
      </c>
      <c r="BX44" s="157">
        <v>5.5</v>
      </c>
      <c r="BY44" s="157">
        <v>7</v>
      </c>
      <c r="BZ44" s="157"/>
      <c r="CA44" s="157"/>
      <c r="CB44" s="157"/>
      <c r="CC44" s="157"/>
      <c r="CD44" s="157"/>
      <c r="CE44" s="157"/>
      <c r="CF44" s="157"/>
      <c r="CG44" s="157"/>
      <c r="CH44" s="157"/>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59" customFormat="1" ht="43.5" customHeight="1">
      <c r="A45" s="156"/>
      <c r="B45" s="157" t="s">
        <v>2667</v>
      </c>
      <c r="C45" s="200" t="s">
        <v>3561</v>
      </c>
      <c r="D45" s="157" t="s">
        <v>2611</v>
      </c>
      <c r="E45" s="157" t="s">
        <v>2994</v>
      </c>
      <c r="F45" s="157" t="s">
        <v>1964</v>
      </c>
      <c r="G45" s="157" t="s">
        <v>1964</v>
      </c>
      <c r="H45" s="207"/>
      <c r="I45" s="157" t="s">
        <v>2612</v>
      </c>
      <c r="J45" s="157" t="str">
        <f t="shared" si="0"/>
        <v>sel104</v>
      </c>
      <c r="K45" s="157" t="str">
        <f t="shared" si="1"/>
        <v>sel104</v>
      </c>
      <c r="L45" s="158"/>
      <c r="M45" s="158"/>
      <c r="N45" s="158"/>
      <c r="O45" s="157" t="s">
        <v>1914</v>
      </c>
      <c r="P45" s="158"/>
      <c r="Q45" s="158"/>
      <c r="R45" s="157">
        <v>-1</v>
      </c>
      <c r="S45" s="156"/>
      <c r="T45" s="156"/>
      <c r="U45" s="157" t="str">
        <f t="shared" si="26"/>
        <v>sel104</v>
      </c>
      <c r="V45" s="207"/>
      <c r="W45" s="207"/>
      <c r="X45" s="207"/>
      <c r="Y45" s="207"/>
      <c r="Z45" s="207"/>
      <c r="AA45" s="207"/>
      <c r="AB45" s="207"/>
      <c r="AC45" s="207"/>
      <c r="AD45" s="207"/>
      <c r="AE45" s="207"/>
      <c r="AF45" s="207"/>
      <c r="AG45" s="207"/>
      <c r="AH45" s="207"/>
      <c r="AI45" s="275"/>
      <c r="AJ45" s="275"/>
      <c r="AK45" s="275"/>
      <c r="AL45" s="129" t="s">
        <v>3707</v>
      </c>
      <c r="AM45" s="168" t="s">
        <v>2062</v>
      </c>
      <c r="AN45" s="129" t="s">
        <v>2063</v>
      </c>
      <c r="AO45" s="129" t="s">
        <v>2064</v>
      </c>
      <c r="AP45" s="129" t="s">
        <v>2065</v>
      </c>
      <c r="AQ45" s="129" t="s">
        <v>2066</v>
      </c>
      <c r="AR45" s="168" t="s">
        <v>2067</v>
      </c>
      <c r="AS45" s="129"/>
      <c r="AT45" s="129"/>
      <c r="AU45" s="129"/>
      <c r="AV45" s="129"/>
      <c r="AW45" s="129"/>
      <c r="AX45" s="129"/>
      <c r="AY45" s="129"/>
      <c r="AZ45" s="129"/>
      <c r="BA45" s="129"/>
      <c r="BB45" s="156"/>
      <c r="BC45" s="157">
        <v>-1</v>
      </c>
      <c r="BD45" s="157">
        <v>0</v>
      </c>
      <c r="BE45" s="157">
        <v>1</v>
      </c>
      <c r="BF45" s="157">
        <v>2</v>
      </c>
      <c r="BG45" s="157">
        <v>3.5</v>
      </c>
      <c r="BH45" s="157">
        <v>5.5</v>
      </c>
      <c r="BI45" s="157">
        <v>7</v>
      </c>
      <c r="BJ45" s="157"/>
      <c r="BK45" s="157"/>
      <c r="BL45" s="157"/>
      <c r="BM45" s="157"/>
      <c r="BN45" s="157"/>
      <c r="BO45" s="157"/>
      <c r="BP45" s="157"/>
      <c r="BQ45" s="157"/>
      <c r="BR45" s="157"/>
      <c r="BS45" s="157">
        <v>-1</v>
      </c>
      <c r="BT45" s="157">
        <v>0</v>
      </c>
      <c r="BU45" s="157">
        <v>1</v>
      </c>
      <c r="BV45" s="157">
        <v>2</v>
      </c>
      <c r="BW45" s="157">
        <v>3.5</v>
      </c>
      <c r="BX45" s="157">
        <v>5.5</v>
      </c>
      <c r="BY45" s="157">
        <v>7</v>
      </c>
      <c r="BZ45" s="157"/>
      <c r="CA45" s="157"/>
      <c r="CB45" s="157"/>
      <c r="CC45" s="157"/>
      <c r="CD45" s="157"/>
      <c r="CE45" s="157"/>
      <c r="CF45" s="157"/>
      <c r="CG45" s="157"/>
      <c r="CH45" s="157"/>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8" t="s">
        <v>3565</v>
      </c>
      <c r="D46" s="129" t="s">
        <v>3064</v>
      </c>
      <c r="E46" s="109" t="s">
        <v>2993</v>
      </c>
      <c r="F46" s="118" t="s">
        <v>1966</v>
      </c>
      <c r="G46" s="129" t="s">
        <v>1966</v>
      </c>
      <c r="H46" s="205" t="s">
        <v>4457</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5" t="s">
        <v>3579</v>
      </c>
      <c r="W46" s="205" t="s">
        <v>3606</v>
      </c>
      <c r="X46" s="205" t="s">
        <v>4614</v>
      </c>
      <c r="Y46" s="205" t="s">
        <v>4615</v>
      </c>
      <c r="Z46" s="205" t="s">
        <v>4616</v>
      </c>
      <c r="AA46" s="205" t="s">
        <v>4617</v>
      </c>
      <c r="AB46" s="205" t="s">
        <v>4618</v>
      </c>
      <c r="AC46" s="205" t="s">
        <v>4619</v>
      </c>
      <c r="AD46" s="205" t="s">
        <v>4620</v>
      </c>
      <c r="AE46" s="205" t="s">
        <v>4621</v>
      </c>
      <c r="AF46" s="205" t="s">
        <v>4622</v>
      </c>
      <c r="AG46" s="205"/>
      <c r="AH46" s="205"/>
      <c r="AI46" s="274"/>
      <c r="AJ46" s="274"/>
      <c r="AK46" s="274"/>
      <c r="AL46" s="129" t="s">
        <v>3707</v>
      </c>
      <c r="AM46" s="129" t="s">
        <v>2023</v>
      </c>
      <c r="AN46" s="129" t="s">
        <v>2068</v>
      </c>
      <c r="AO46" s="129" t="s">
        <v>2069</v>
      </c>
      <c r="AP46" s="168" t="s">
        <v>2070</v>
      </c>
      <c r="AQ46" s="168" t="s">
        <v>2071</v>
      </c>
      <c r="AR46" s="168" t="s">
        <v>2072</v>
      </c>
      <c r="AS46" s="168"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8" t="s">
        <v>4340</v>
      </c>
      <c r="D47" s="129" t="s">
        <v>2613</v>
      </c>
      <c r="E47" s="109" t="s">
        <v>2993</v>
      </c>
      <c r="F47" s="118" t="s">
        <v>1966</v>
      </c>
      <c r="G47" s="129" t="s">
        <v>1966</v>
      </c>
      <c r="H47" s="205" t="s">
        <v>4458</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5" t="s">
        <v>3579</v>
      </c>
      <c r="W47" s="205" t="s">
        <v>3606</v>
      </c>
      <c r="X47" s="205" t="s">
        <v>4614</v>
      </c>
      <c r="Y47" s="205" t="s">
        <v>4615</v>
      </c>
      <c r="Z47" s="205" t="s">
        <v>4616</v>
      </c>
      <c r="AA47" s="205" t="s">
        <v>4617</v>
      </c>
      <c r="AB47" s="205" t="s">
        <v>4618</v>
      </c>
      <c r="AC47" s="205" t="s">
        <v>4619</v>
      </c>
      <c r="AD47" s="205" t="s">
        <v>4620</v>
      </c>
      <c r="AE47" s="205" t="s">
        <v>4621</v>
      </c>
      <c r="AF47" s="205" t="s">
        <v>4622</v>
      </c>
      <c r="AG47" s="205"/>
      <c r="AH47" s="205"/>
      <c r="AI47" s="274"/>
      <c r="AJ47" s="274"/>
      <c r="AK47" s="274"/>
      <c r="AL47" s="129" t="s">
        <v>3707</v>
      </c>
      <c r="AM47" s="129" t="s">
        <v>2023</v>
      </c>
      <c r="AN47" s="129" t="s">
        <v>2068</v>
      </c>
      <c r="AO47" s="129" t="s">
        <v>2069</v>
      </c>
      <c r="AP47" s="168" t="s">
        <v>2070</v>
      </c>
      <c r="AQ47" s="168" t="s">
        <v>2071</v>
      </c>
      <c r="AR47" s="168" t="s">
        <v>2072</v>
      </c>
      <c r="AS47" s="168"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59" customFormat="1" ht="43.5" customHeight="1">
      <c r="A48" s="156"/>
      <c r="B48" s="157" t="s">
        <v>2855</v>
      </c>
      <c r="C48" s="200" t="s">
        <v>3561</v>
      </c>
      <c r="D48" s="157" t="s">
        <v>2673</v>
      </c>
      <c r="E48" s="157" t="s">
        <v>2994</v>
      </c>
      <c r="F48" s="157"/>
      <c r="G48" s="157"/>
      <c r="H48" s="207"/>
      <c r="I48" s="157" t="s">
        <v>2673</v>
      </c>
      <c r="J48" s="157" t="str">
        <f t="shared" si="0"/>
        <v>sel107</v>
      </c>
      <c r="K48" s="157" t="str">
        <f t="shared" si="1"/>
        <v>sel107</v>
      </c>
      <c r="L48" s="158"/>
      <c r="M48" s="158"/>
      <c r="N48" s="158"/>
      <c r="O48" s="157" t="s">
        <v>1914</v>
      </c>
      <c r="P48" s="158"/>
      <c r="Q48" s="158"/>
      <c r="R48" s="157">
        <v>-1</v>
      </c>
      <c r="S48" s="156"/>
      <c r="T48" s="156"/>
      <c r="U48" s="157" t="str">
        <f>J48</f>
        <v>sel107</v>
      </c>
      <c r="V48" s="207"/>
      <c r="W48" s="207"/>
      <c r="X48" s="207"/>
      <c r="Y48" s="207"/>
      <c r="Z48" s="207"/>
      <c r="AA48" s="207"/>
      <c r="AB48" s="207"/>
      <c r="AC48" s="207"/>
      <c r="AD48" s="207"/>
      <c r="AE48" s="207"/>
      <c r="AF48" s="207"/>
      <c r="AG48" s="207"/>
      <c r="AH48" s="207"/>
      <c r="AI48" s="275"/>
      <c r="AJ48" s="275"/>
      <c r="AK48" s="275"/>
      <c r="AL48" s="129" t="s">
        <v>3707</v>
      </c>
      <c r="AM48" s="168" t="s">
        <v>2674</v>
      </c>
      <c r="AN48" s="168" t="s">
        <v>2675</v>
      </c>
      <c r="AO48" s="168" t="s">
        <v>2676</v>
      </c>
      <c r="AP48" s="129"/>
      <c r="AQ48" s="129"/>
      <c r="AR48" s="129"/>
      <c r="AS48" s="129"/>
      <c r="AT48" s="129"/>
      <c r="AU48" s="129"/>
      <c r="AV48" s="129"/>
      <c r="AW48" s="129"/>
      <c r="AX48" s="129"/>
      <c r="AY48" s="129"/>
      <c r="AZ48" s="129"/>
      <c r="BA48" s="129"/>
      <c r="BB48" s="156"/>
      <c r="BC48" s="158">
        <v>-1</v>
      </c>
      <c r="BD48" s="157">
        <v>8</v>
      </c>
      <c r="BE48" s="157">
        <v>4</v>
      </c>
      <c r="BF48" s="157">
        <v>0</v>
      </c>
      <c r="BG48" s="157"/>
      <c r="BH48" s="157"/>
      <c r="BI48" s="157"/>
      <c r="BJ48" s="157"/>
      <c r="BK48" s="157"/>
      <c r="BL48" s="157"/>
      <c r="BM48" s="157"/>
      <c r="BN48" s="157"/>
      <c r="BO48" s="157"/>
      <c r="BP48" s="157"/>
      <c r="BQ48" s="157"/>
      <c r="BR48" s="157"/>
      <c r="BS48" s="158">
        <v>-1</v>
      </c>
      <c r="BT48" s="157">
        <v>8</v>
      </c>
      <c r="BU48" s="157">
        <v>4</v>
      </c>
      <c r="BV48" s="157">
        <v>0</v>
      </c>
      <c r="BW48" s="157"/>
      <c r="BX48" s="157"/>
      <c r="BY48" s="157"/>
      <c r="BZ48" s="157"/>
      <c r="CA48" s="157"/>
      <c r="CB48" s="157"/>
      <c r="CC48" s="157"/>
      <c r="CD48" s="157"/>
      <c r="CE48" s="157"/>
      <c r="CF48" s="157"/>
      <c r="CG48" s="157"/>
      <c r="CH48" s="157"/>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59" customFormat="1" ht="43.5" customHeight="1">
      <c r="A49" s="156"/>
      <c r="B49" s="157" t="s">
        <v>2856</v>
      </c>
      <c r="C49" s="200" t="s">
        <v>3561</v>
      </c>
      <c r="D49" s="157" t="s">
        <v>2803</v>
      </c>
      <c r="E49" s="157" t="s">
        <v>2994</v>
      </c>
      <c r="F49" s="157" t="s">
        <v>2662</v>
      </c>
      <c r="G49" s="157" t="s">
        <v>2662</v>
      </c>
      <c r="H49" s="207"/>
      <c r="I49" s="157" t="s">
        <v>2661</v>
      </c>
      <c r="J49" s="157" t="str">
        <f t="shared" si="0"/>
        <v>sel108</v>
      </c>
      <c r="K49" s="157" t="str">
        <f t="shared" si="1"/>
        <v>sel108</v>
      </c>
      <c r="L49" s="158"/>
      <c r="M49" s="158"/>
      <c r="N49" s="158"/>
      <c r="O49" s="157" t="s">
        <v>1914</v>
      </c>
      <c r="P49" s="158"/>
      <c r="Q49" s="158"/>
      <c r="R49" s="157">
        <v>-1</v>
      </c>
      <c r="S49" s="156"/>
      <c r="T49" s="156"/>
      <c r="U49" s="157" t="str">
        <f t="shared" si="26"/>
        <v>sel108</v>
      </c>
      <c r="V49" s="207"/>
      <c r="W49" s="207"/>
      <c r="X49" s="207"/>
      <c r="Y49" s="207"/>
      <c r="Z49" s="207"/>
      <c r="AA49" s="207"/>
      <c r="AB49" s="207"/>
      <c r="AC49" s="207"/>
      <c r="AD49" s="207"/>
      <c r="AE49" s="207"/>
      <c r="AF49" s="207"/>
      <c r="AG49" s="207"/>
      <c r="AH49" s="207"/>
      <c r="AI49" s="275"/>
      <c r="AJ49" s="275"/>
      <c r="AK49" s="275"/>
      <c r="AL49" s="129" t="s">
        <v>3707</v>
      </c>
      <c r="AM49" s="168" t="s">
        <v>3717</v>
      </c>
      <c r="AN49" s="129" t="s">
        <v>475</v>
      </c>
      <c r="AO49" s="168" t="s">
        <v>2663</v>
      </c>
      <c r="AP49" s="129" t="s">
        <v>2664</v>
      </c>
      <c r="AQ49" s="129" t="s">
        <v>2665</v>
      </c>
      <c r="AR49" s="129" t="s">
        <v>2666</v>
      </c>
      <c r="AS49" s="129"/>
      <c r="AT49" s="129"/>
      <c r="AU49" s="129"/>
      <c r="AV49" s="129"/>
      <c r="AW49" s="129"/>
      <c r="AX49" s="129"/>
      <c r="AY49" s="129"/>
      <c r="AZ49" s="129"/>
      <c r="BA49" s="129"/>
      <c r="BB49" s="156"/>
      <c r="BC49" s="157">
        <v>-1</v>
      </c>
      <c r="BD49" s="157">
        <v>0</v>
      </c>
      <c r="BE49" s="157">
        <v>3</v>
      </c>
      <c r="BF49" s="157">
        <v>6</v>
      </c>
      <c r="BG49" s="157">
        <v>10</v>
      </c>
      <c r="BH49" s="157">
        <v>16</v>
      </c>
      <c r="BI49" s="157">
        <v>24</v>
      </c>
      <c r="BJ49" s="157"/>
      <c r="BK49" s="157"/>
      <c r="BL49" s="157"/>
      <c r="BM49" s="157"/>
      <c r="BN49" s="157"/>
      <c r="BO49" s="157"/>
      <c r="BP49" s="157"/>
      <c r="BQ49" s="157"/>
      <c r="BR49" s="157"/>
      <c r="BS49" s="157">
        <v>-1</v>
      </c>
      <c r="BT49" s="157">
        <v>0</v>
      </c>
      <c r="BU49" s="157">
        <v>3</v>
      </c>
      <c r="BV49" s="157">
        <v>6</v>
      </c>
      <c r="BW49" s="157">
        <v>10</v>
      </c>
      <c r="BX49" s="157">
        <v>16</v>
      </c>
      <c r="BY49" s="157">
        <v>24</v>
      </c>
      <c r="BZ49" s="157"/>
      <c r="CA49" s="157"/>
      <c r="CB49" s="157"/>
      <c r="CC49" s="157"/>
      <c r="CD49" s="157"/>
      <c r="CE49" s="157"/>
      <c r="CF49" s="157"/>
      <c r="CG49" s="157"/>
      <c r="CH49" s="157"/>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59" customFormat="1" ht="43.5" customHeight="1">
      <c r="A50" s="156"/>
      <c r="B50" s="157" t="s">
        <v>2857</v>
      </c>
      <c r="C50" s="200" t="s">
        <v>3561</v>
      </c>
      <c r="D50" s="157" t="s">
        <v>2823</v>
      </c>
      <c r="E50" s="157" t="s">
        <v>2994</v>
      </c>
      <c r="F50" s="157"/>
      <c r="G50" s="157"/>
      <c r="H50" s="207"/>
      <c r="I50" s="157" t="s">
        <v>2824</v>
      </c>
      <c r="J50" s="157" t="str">
        <f t="shared" si="0"/>
        <v>sel109</v>
      </c>
      <c r="K50" s="157" t="str">
        <f t="shared" si="1"/>
        <v>sel109</v>
      </c>
      <c r="L50" s="158"/>
      <c r="M50" s="158"/>
      <c r="N50" s="158"/>
      <c r="O50" s="157" t="s">
        <v>1914</v>
      </c>
      <c r="P50" s="158"/>
      <c r="Q50" s="158"/>
      <c r="R50" s="157">
        <v>-1</v>
      </c>
      <c r="S50" s="156"/>
      <c r="T50" s="156"/>
      <c r="U50" s="157" t="str">
        <f t="shared" si="26"/>
        <v>sel109</v>
      </c>
      <c r="V50" s="207"/>
      <c r="W50" s="207"/>
      <c r="X50" s="207"/>
      <c r="Y50" s="207"/>
      <c r="Z50" s="207"/>
      <c r="AA50" s="207"/>
      <c r="AB50" s="207"/>
      <c r="AC50" s="207"/>
      <c r="AD50" s="207"/>
      <c r="AE50" s="207"/>
      <c r="AF50" s="207"/>
      <c r="AG50" s="207"/>
      <c r="AH50" s="207"/>
      <c r="AI50" s="275"/>
      <c r="AJ50" s="275"/>
      <c r="AK50" s="275"/>
      <c r="AL50" s="129" t="s">
        <v>3707</v>
      </c>
      <c r="AM50" s="168" t="s">
        <v>2825</v>
      </c>
      <c r="AN50" s="168" t="s">
        <v>2826</v>
      </c>
      <c r="AO50" s="168" t="s">
        <v>2827</v>
      </c>
      <c r="AP50" s="168" t="s">
        <v>3712</v>
      </c>
      <c r="AQ50" s="129"/>
      <c r="AR50" s="129"/>
      <c r="AS50" s="129"/>
      <c r="AT50" s="129"/>
      <c r="AU50" s="129"/>
      <c r="AV50" s="129"/>
      <c r="AW50" s="129"/>
      <c r="AX50" s="129"/>
      <c r="AY50" s="129"/>
      <c r="AZ50" s="129"/>
      <c r="BA50" s="129"/>
      <c r="BB50" s="156"/>
      <c r="BC50" s="158">
        <v>-1</v>
      </c>
      <c r="BD50" s="157">
        <v>10</v>
      </c>
      <c r="BE50" s="157">
        <v>5</v>
      </c>
      <c r="BF50" s="157">
        <v>2</v>
      </c>
      <c r="BG50" s="157">
        <v>0</v>
      </c>
      <c r="BH50" s="157"/>
      <c r="BI50" s="157"/>
      <c r="BJ50" s="157"/>
      <c r="BK50" s="157"/>
      <c r="BL50" s="157"/>
      <c r="BM50" s="157"/>
      <c r="BN50" s="157"/>
      <c r="BO50" s="157"/>
      <c r="BP50" s="157"/>
      <c r="BQ50" s="157"/>
      <c r="BR50" s="157"/>
      <c r="BS50" s="158">
        <v>-1</v>
      </c>
      <c r="BT50" s="157">
        <v>10</v>
      </c>
      <c r="BU50" s="157">
        <v>5</v>
      </c>
      <c r="BV50" s="157">
        <v>2</v>
      </c>
      <c r="BW50" s="157">
        <v>0</v>
      </c>
      <c r="BX50" s="157"/>
      <c r="BY50" s="157"/>
      <c r="BZ50" s="157"/>
      <c r="CA50" s="157"/>
      <c r="CB50" s="157"/>
      <c r="CC50" s="157"/>
      <c r="CD50" s="157"/>
      <c r="CE50" s="157"/>
      <c r="CF50" s="157"/>
      <c r="CG50" s="157"/>
      <c r="CH50" s="157"/>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59" customFormat="1" ht="43.5" customHeight="1">
      <c r="A51" s="156"/>
      <c r="B51" s="157" t="s">
        <v>2858</v>
      </c>
      <c r="C51" s="200" t="s">
        <v>3561</v>
      </c>
      <c r="D51" s="157" t="s">
        <v>2822</v>
      </c>
      <c r="E51" s="157" t="s">
        <v>2994</v>
      </c>
      <c r="F51" s="157" t="s">
        <v>2432</v>
      </c>
      <c r="G51" s="157" t="s">
        <v>2432</v>
      </c>
      <c r="H51" s="207"/>
      <c r="I51" s="157" t="s">
        <v>2821</v>
      </c>
      <c r="J51" s="157" t="str">
        <f t="shared" si="0"/>
        <v>sel110</v>
      </c>
      <c r="K51" s="157" t="str">
        <f t="shared" si="1"/>
        <v>sel110</v>
      </c>
      <c r="L51" s="158"/>
      <c r="M51" s="158"/>
      <c r="N51" s="158"/>
      <c r="O51" s="157" t="s">
        <v>1914</v>
      </c>
      <c r="P51" s="158"/>
      <c r="Q51" s="158"/>
      <c r="R51" s="157">
        <v>-1</v>
      </c>
      <c r="S51" s="156"/>
      <c r="T51" s="156"/>
      <c r="U51" s="157" t="str">
        <f>J51</f>
        <v>sel110</v>
      </c>
      <c r="V51" s="207"/>
      <c r="W51" s="207"/>
      <c r="X51" s="207"/>
      <c r="Y51" s="207"/>
      <c r="Z51" s="207"/>
      <c r="AA51" s="207"/>
      <c r="AB51" s="207"/>
      <c r="AC51" s="207"/>
      <c r="AD51" s="207"/>
      <c r="AE51" s="207"/>
      <c r="AF51" s="207"/>
      <c r="AG51" s="207"/>
      <c r="AH51" s="207"/>
      <c r="AI51" s="275"/>
      <c r="AJ51" s="275"/>
      <c r="AK51" s="275"/>
      <c r="AL51" s="129" t="s">
        <v>3707</v>
      </c>
      <c r="AM51" s="168" t="s">
        <v>2819</v>
      </c>
      <c r="AN51" s="168" t="s">
        <v>2828</v>
      </c>
      <c r="AO51" s="129" t="s">
        <v>2829</v>
      </c>
      <c r="AP51" s="129" t="s">
        <v>3712</v>
      </c>
      <c r="AQ51" s="129"/>
      <c r="AR51" s="129"/>
      <c r="AS51" s="129"/>
      <c r="AT51" s="129"/>
      <c r="AU51" s="129"/>
      <c r="AV51" s="129"/>
      <c r="AW51" s="129"/>
      <c r="AX51" s="129"/>
      <c r="AY51" s="129"/>
      <c r="AZ51" s="129"/>
      <c r="BA51" s="129"/>
      <c r="BB51" s="156"/>
      <c r="BC51" s="158">
        <v>-1</v>
      </c>
      <c r="BD51" s="157">
        <v>10</v>
      </c>
      <c r="BE51" s="157">
        <v>5</v>
      </c>
      <c r="BF51" s="157">
        <v>5</v>
      </c>
      <c r="BG51" s="157">
        <v>0</v>
      </c>
      <c r="BH51" s="157"/>
      <c r="BI51" s="157"/>
      <c r="BJ51" s="157"/>
      <c r="BK51" s="157"/>
      <c r="BL51" s="157"/>
      <c r="BM51" s="157"/>
      <c r="BN51" s="157"/>
      <c r="BO51" s="157"/>
      <c r="BP51" s="157"/>
      <c r="BQ51" s="157"/>
      <c r="BR51" s="157"/>
      <c r="BS51" s="158">
        <v>-1</v>
      </c>
      <c r="BT51" s="157">
        <v>10</v>
      </c>
      <c r="BU51" s="157">
        <v>5</v>
      </c>
      <c r="BV51" s="157">
        <v>5</v>
      </c>
      <c r="BW51" s="157">
        <v>0</v>
      </c>
      <c r="BX51" s="157"/>
      <c r="BY51" s="157"/>
      <c r="BZ51" s="157"/>
      <c r="CA51" s="157"/>
      <c r="CB51" s="157"/>
      <c r="CC51" s="157"/>
      <c r="CD51" s="157"/>
      <c r="CE51" s="157"/>
      <c r="CF51" s="157"/>
      <c r="CG51" s="157"/>
      <c r="CH51" s="157"/>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59" customFormat="1" ht="43.5" customHeight="1">
      <c r="A52" s="156"/>
      <c r="B52" s="157" t="s">
        <v>2859</v>
      </c>
      <c r="C52" s="200" t="s">
        <v>3561</v>
      </c>
      <c r="D52" s="157" t="s">
        <v>2830</v>
      </c>
      <c r="E52" s="157" t="s">
        <v>2994</v>
      </c>
      <c r="F52" s="157" t="s">
        <v>2432</v>
      </c>
      <c r="G52" s="157" t="s">
        <v>2432</v>
      </c>
      <c r="H52" s="207"/>
      <c r="I52" s="157" t="s">
        <v>2831</v>
      </c>
      <c r="J52" s="157" t="str">
        <f t="shared" si="0"/>
        <v>sel111</v>
      </c>
      <c r="K52" s="157" t="str">
        <f t="shared" si="1"/>
        <v>sel111</v>
      </c>
      <c r="L52" s="158"/>
      <c r="M52" s="158"/>
      <c r="N52" s="158"/>
      <c r="O52" s="157" t="s">
        <v>1914</v>
      </c>
      <c r="P52" s="158"/>
      <c r="Q52" s="158"/>
      <c r="R52" s="157">
        <v>-1</v>
      </c>
      <c r="S52" s="156"/>
      <c r="T52" s="156"/>
      <c r="U52" s="157" t="str">
        <f>J52</f>
        <v>sel111</v>
      </c>
      <c r="V52" s="207"/>
      <c r="W52" s="207"/>
      <c r="X52" s="207"/>
      <c r="Y52" s="207"/>
      <c r="Z52" s="207"/>
      <c r="AA52" s="207"/>
      <c r="AB52" s="207"/>
      <c r="AC52" s="207"/>
      <c r="AD52" s="207"/>
      <c r="AE52" s="207"/>
      <c r="AF52" s="207"/>
      <c r="AG52" s="207"/>
      <c r="AH52" s="207"/>
      <c r="AI52" s="275"/>
      <c r="AJ52" s="275"/>
      <c r="AK52" s="275"/>
      <c r="AL52" s="129" t="s">
        <v>3707</v>
      </c>
      <c r="AM52" s="129" t="s">
        <v>2832</v>
      </c>
      <c r="AN52" s="168" t="s">
        <v>2829</v>
      </c>
      <c r="AO52" s="168" t="s">
        <v>2833</v>
      </c>
      <c r="AP52" s="168" t="s">
        <v>2834</v>
      </c>
      <c r="AQ52" s="129" t="s">
        <v>3712</v>
      </c>
      <c r="AR52" s="129"/>
      <c r="AS52" s="129"/>
      <c r="AT52" s="129"/>
      <c r="AU52" s="129"/>
      <c r="AV52" s="129"/>
      <c r="AW52" s="129"/>
      <c r="AX52" s="129"/>
      <c r="AY52" s="129"/>
      <c r="AZ52" s="129"/>
      <c r="BA52" s="129"/>
      <c r="BB52" s="156"/>
      <c r="BC52" s="158">
        <v>-1</v>
      </c>
      <c r="BD52" s="157">
        <v>10</v>
      </c>
      <c r="BE52" s="157">
        <v>5</v>
      </c>
      <c r="BF52" s="157">
        <v>0</v>
      </c>
      <c r="BG52" s="157">
        <v>5</v>
      </c>
      <c r="BH52" s="157">
        <v>5</v>
      </c>
      <c r="BI52" s="157"/>
      <c r="BJ52" s="157"/>
      <c r="BK52" s="157"/>
      <c r="BL52" s="157"/>
      <c r="BM52" s="157"/>
      <c r="BN52" s="157"/>
      <c r="BO52" s="157"/>
      <c r="BP52" s="157"/>
      <c r="BQ52" s="157"/>
      <c r="BR52" s="157"/>
      <c r="BS52" s="158">
        <v>-1</v>
      </c>
      <c r="BT52" s="157">
        <v>10</v>
      </c>
      <c r="BU52" s="157">
        <v>5</v>
      </c>
      <c r="BV52" s="157">
        <v>0</v>
      </c>
      <c r="BW52" s="157">
        <v>5</v>
      </c>
      <c r="BX52" s="157">
        <v>5</v>
      </c>
      <c r="BY52" s="157"/>
      <c r="BZ52" s="157"/>
      <c r="CA52" s="157"/>
      <c r="CB52" s="157"/>
      <c r="CC52" s="157"/>
      <c r="CD52" s="157"/>
      <c r="CE52" s="157"/>
      <c r="CF52" s="157"/>
      <c r="CG52" s="157"/>
      <c r="CH52" s="157"/>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1" t="s">
        <v>4341</v>
      </c>
      <c r="D53" s="129" t="s">
        <v>3025</v>
      </c>
      <c r="E53" s="109" t="s">
        <v>2993</v>
      </c>
      <c r="F53" s="118" t="s">
        <v>2841</v>
      </c>
      <c r="G53" s="129" t="s">
        <v>2841</v>
      </c>
      <c r="H53" s="205" t="s">
        <v>4459</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5" t="s">
        <v>3579</v>
      </c>
      <c r="W53" s="205" t="s">
        <v>4623</v>
      </c>
      <c r="X53" s="205" t="s">
        <v>3622</v>
      </c>
      <c r="Y53" s="205" t="s">
        <v>5322</v>
      </c>
      <c r="Z53" s="205" t="s">
        <v>5323</v>
      </c>
      <c r="AA53" s="205" t="s">
        <v>4624</v>
      </c>
      <c r="AB53" s="205" t="s">
        <v>3590</v>
      </c>
      <c r="AC53" s="205"/>
      <c r="AD53" s="205"/>
      <c r="AE53" s="205"/>
      <c r="AF53" s="205"/>
      <c r="AG53" s="205"/>
      <c r="AH53" s="205"/>
      <c r="AI53" s="274"/>
      <c r="AJ53" s="274"/>
      <c r="AK53" s="274"/>
      <c r="AL53" s="129" t="s">
        <v>3707</v>
      </c>
      <c r="AM53" s="168" t="s">
        <v>2836</v>
      </c>
      <c r="AN53" s="168" t="s">
        <v>2837</v>
      </c>
      <c r="AO53" s="168" t="s">
        <v>2838</v>
      </c>
      <c r="AP53" s="129" t="s">
        <v>2839</v>
      </c>
      <c r="AQ53" s="129" t="s">
        <v>2840</v>
      </c>
      <c r="AR53" s="129" t="s">
        <v>3712</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8" t="s">
        <v>4342</v>
      </c>
      <c r="D54" s="129" t="s">
        <v>2805</v>
      </c>
      <c r="E54" s="109" t="s">
        <v>2995</v>
      </c>
      <c r="F54" s="118"/>
      <c r="G54" s="129"/>
      <c r="H54" s="205" t="s">
        <v>4460</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5" t="s">
        <v>3579</v>
      </c>
      <c r="W54" s="205" t="s">
        <v>4625</v>
      </c>
      <c r="X54" s="205" t="s">
        <v>4626</v>
      </c>
      <c r="Y54" s="205" t="s">
        <v>4627</v>
      </c>
      <c r="Z54" s="205" t="s">
        <v>4628</v>
      </c>
      <c r="AA54" s="205"/>
      <c r="AB54" s="205"/>
      <c r="AC54" s="205"/>
      <c r="AD54" s="205"/>
      <c r="AE54" s="205"/>
      <c r="AF54" s="205"/>
      <c r="AG54" s="205"/>
      <c r="AH54" s="205"/>
      <c r="AI54" s="274"/>
      <c r="AJ54" s="274"/>
      <c r="AK54" s="274"/>
      <c r="AL54" s="129" t="s">
        <v>3707</v>
      </c>
      <c r="AM54" s="168" t="s">
        <v>2337</v>
      </c>
      <c r="AN54" s="129" t="s">
        <v>3730</v>
      </c>
      <c r="AO54" s="168" t="s">
        <v>2338</v>
      </c>
      <c r="AP54" s="168" t="s">
        <v>3717</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8" t="s">
        <v>4343</v>
      </c>
      <c r="D55" s="129" t="s">
        <v>2668</v>
      </c>
      <c r="E55" s="109" t="s">
        <v>2996</v>
      </c>
      <c r="F55" s="118" t="s">
        <v>818</v>
      </c>
      <c r="G55" s="129" t="s">
        <v>818</v>
      </c>
      <c r="H55" s="205" t="s">
        <v>4461</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5" t="s">
        <v>3579</v>
      </c>
      <c r="W55" s="205" t="s">
        <v>4629</v>
      </c>
      <c r="X55" s="205" t="s">
        <v>3623</v>
      </c>
      <c r="Y55" s="205" t="s">
        <v>3624</v>
      </c>
      <c r="Z55" s="205" t="s">
        <v>3625</v>
      </c>
      <c r="AA55" s="205" t="s">
        <v>3626</v>
      </c>
      <c r="AB55" s="205" t="s">
        <v>3627</v>
      </c>
      <c r="AC55" s="205" t="s">
        <v>3628</v>
      </c>
      <c r="AD55" s="205"/>
      <c r="AE55" s="205"/>
      <c r="AF55" s="205"/>
      <c r="AG55" s="205"/>
      <c r="AH55" s="205"/>
      <c r="AI55" s="274"/>
      <c r="AJ55" s="274"/>
      <c r="AK55" s="274"/>
      <c r="AL55" s="129" t="s">
        <v>3707</v>
      </c>
      <c r="AM55" s="168" t="s">
        <v>2681</v>
      </c>
      <c r="AN55" s="129" t="s">
        <v>2682</v>
      </c>
      <c r="AO55" s="168" t="s">
        <v>2683</v>
      </c>
      <c r="AP55" s="168"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8" t="s">
        <v>4344</v>
      </c>
      <c r="D56" s="129" t="s">
        <v>2670</v>
      </c>
      <c r="E56" s="109" t="s">
        <v>2995</v>
      </c>
      <c r="F56" s="118" t="s">
        <v>818</v>
      </c>
      <c r="G56" s="129" t="s">
        <v>818</v>
      </c>
      <c r="H56" s="205" t="s">
        <v>4462</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5" t="s">
        <v>3579</v>
      </c>
      <c r="W56" s="205" t="s">
        <v>4630</v>
      </c>
      <c r="X56" s="205" t="s">
        <v>4631</v>
      </c>
      <c r="Y56" s="205" t="s">
        <v>3623</v>
      </c>
      <c r="Z56" s="205" t="s">
        <v>3624</v>
      </c>
      <c r="AA56" s="205" t="s">
        <v>3625</v>
      </c>
      <c r="AB56" s="205" t="s">
        <v>3626</v>
      </c>
      <c r="AC56" s="205" t="s">
        <v>3627</v>
      </c>
      <c r="AD56" s="205" t="s">
        <v>3628</v>
      </c>
      <c r="AE56" s="205"/>
      <c r="AF56" s="205"/>
      <c r="AG56" s="205"/>
      <c r="AH56" s="205"/>
      <c r="AI56" s="274"/>
      <c r="AJ56" s="274"/>
      <c r="AK56" s="274"/>
      <c r="AL56" s="129" t="s">
        <v>3707</v>
      </c>
      <c r="AM56" s="168" t="s">
        <v>2681</v>
      </c>
      <c r="AN56" s="168" t="s">
        <v>2688</v>
      </c>
      <c r="AO56" s="129" t="s">
        <v>2682</v>
      </c>
      <c r="AP56" s="129" t="s">
        <v>2683</v>
      </c>
      <c r="AQ56" s="168" t="s">
        <v>2684</v>
      </c>
      <c r="AR56" s="168" t="s">
        <v>2685</v>
      </c>
      <c r="AS56" s="168" t="s">
        <v>2686</v>
      </c>
      <c r="AT56" s="168"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8" t="s">
        <v>4345</v>
      </c>
      <c r="D57" s="129" t="s">
        <v>2672</v>
      </c>
      <c r="E57" s="109" t="s">
        <v>2993</v>
      </c>
      <c r="F57" s="118"/>
      <c r="G57" s="129"/>
      <c r="H57" s="205" t="s">
        <v>4463</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5" t="s">
        <v>3579</v>
      </c>
      <c r="W57" s="205" t="s">
        <v>4565</v>
      </c>
      <c r="X57" s="205" t="s">
        <v>4566</v>
      </c>
      <c r="Y57" s="205" t="s">
        <v>3590</v>
      </c>
      <c r="Z57" s="205"/>
      <c r="AA57" s="205"/>
      <c r="AB57" s="205"/>
      <c r="AC57" s="205"/>
      <c r="AD57" s="205"/>
      <c r="AE57" s="205"/>
      <c r="AF57" s="205"/>
      <c r="AG57" s="205"/>
      <c r="AH57" s="205"/>
      <c r="AI57" s="274"/>
      <c r="AJ57" s="274"/>
      <c r="AK57" s="274"/>
      <c r="AL57" s="129" t="s">
        <v>3707</v>
      </c>
      <c r="AM57" s="168" t="s">
        <v>2677</v>
      </c>
      <c r="AN57" s="168" t="s">
        <v>2678</v>
      </c>
      <c r="AO57" s="168" t="s">
        <v>3712</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59" customFormat="1" ht="43.5" customHeight="1">
      <c r="A58" s="156"/>
      <c r="B58" s="157" t="s">
        <v>2865</v>
      </c>
      <c r="C58" s="200" t="s">
        <v>3561</v>
      </c>
      <c r="D58" s="157" t="s">
        <v>3345</v>
      </c>
      <c r="E58" s="157" t="s">
        <v>2994</v>
      </c>
      <c r="F58" s="157"/>
      <c r="G58" s="157"/>
      <c r="H58" s="207"/>
      <c r="I58" s="157" t="s">
        <v>3346</v>
      </c>
      <c r="J58" s="157" t="str">
        <f t="shared" si="0"/>
        <v>sel117</v>
      </c>
      <c r="K58" s="157" t="str">
        <f t="shared" si="1"/>
        <v>sel117</v>
      </c>
      <c r="L58" s="158"/>
      <c r="M58" s="158"/>
      <c r="N58" s="158"/>
      <c r="O58" s="157" t="s">
        <v>1914</v>
      </c>
      <c r="P58" s="158"/>
      <c r="Q58" s="158"/>
      <c r="R58" s="157">
        <v>-1</v>
      </c>
      <c r="S58" s="156"/>
      <c r="T58" s="156"/>
      <c r="U58" s="157" t="str">
        <f t="shared" si="26"/>
        <v>sel117</v>
      </c>
      <c r="V58" s="207"/>
      <c r="W58" s="207"/>
      <c r="X58" s="207"/>
      <c r="Y58" s="207"/>
      <c r="Z58" s="207"/>
      <c r="AA58" s="207"/>
      <c r="AB58" s="207"/>
      <c r="AC58" s="207"/>
      <c r="AD58" s="207"/>
      <c r="AE58" s="207"/>
      <c r="AF58" s="207"/>
      <c r="AG58" s="207"/>
      <c r="AH58" s="207"/>
      <c r="AI58" s="275"/>
      <c r="AJ58" s="275"/>
      <c r="AK58" s="275"/>
      <c r="AL58" s="129" t="s">
        <v>3707</v>
      </c>
      <c r="AM58" s="168" t="s">
        <v>2679</v>
      </c>
      <c r="AN58" s="168" t="s">
        <v>2680</v>
      </c>
      <c r="AO58" s="168" t="s">
        <v>3731</v>
      </c>
      <c r="AP58" s="129"/>
      <c r="AQ58" s="129"/>
      <c r="AR58" s="129"/>
      <c r="AS58" s="129"/>
      <c r="AT58" s="129"/>
      <c r="AU58" s="129"/>
      <c r="AV58" s="129"/>
      <c r="AW58" s="129"/>
      <c r="AX58" s="129"/>
      <c r="AY58" s="129"/>
      <c r="AZ58" s="129"/>
      <c r="BA58" s="129"/>
      <c r="BB58" s="156"/>
      <c r="BC58" s="158">
        <v>-1</v>
      </c>
      <c r="BD58" s="157">
        <v>1</v>
      </c>
      <c r="BE58" s="157">
        <v>2</v>
      </c>
      <c r="BF58" s="157">
        <v>3</v>
      </c>
      <c r="BG58" s="157"/>
      <c r="BH58" s="157"/>
      <c r="BI58" s="157"/>
      <c r="BJ58" s="157"/>
      <c r="BK58" s="157"/>
      <c r="BL58" s="157"/>
      <c r="BM58" s="157"/>
      <c r="BN58" s="157"/>
      <c r="BO58" s="157"/>
      <c r="BP58" s="157"/>
      <c r="BQ58" s="157"/>
      <c r="BR58" s="157"/>
      <c r="BS58" s="158">
        <v>-1</v>
      </c>
      <c r="BT58" s="157">
        <v>1</v>
      </c>
      <c r="BU58" s="157">
        <v>2</v>
      </c>
      <c r="BV58" s="157">
        <v>3</v>
      </c>
      <c r="BW58" s="157"/>
      <c r="BX58" s="157"/>
      <c r="BY58" s="157"/>
      <c r="BZ58" s="157"/>
      <c r="CA58" s="157"/>
      <c r="CB58" s="157"/>
      <c r="CC58" s="157"/>
      <c r="CD58" s="157"/>
      <c r="CE58" s="157"/>
      <c r="CF58" s="157"/>
      <c r="CG58" s="157"/>
      <c r="CH58" s="157"/>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59" customFormat="1" ht="43.5" customHeight="1">
      <c r="A59" s="156"/>
      <c r="B59" s="157" t="s">
        <v>2991</v>
      </c>
      <c r="C59" s="200" t="s">
        <v>3561</v>
      </c>
      <c r="D59" s="157" t="s">
        <v>3016</v>
      </c>
      <c r="E59" s="162" t="s">
        <v>2737</v>
      </c>
      <c r="F59" s="157"/>
      <c r="G59" s="157"/>
      <c r="H59" s="207"/>
      <c r="I59" s="157" t="s">
        <v>2708</v>
      </c>
      <c r="J59" s="157" t="str">
        <f t="shared" si="0"/>
        <v>sel131</v>
      </c>
      <c r="K59" s="157" t="str">
        <f t="shared" si="1"/>
        <v>sel131</v>
      </c>
      <c r="L59" s="158"/>
      <c r="M59" s="158"/>
      <c r="N59" s="158"/>
      <c r="O59" s="157" t="s">
        <v>1914</v>
      </c>
      <c r="P59" s="158"/>
      <c r="Q59" s="158"/>
      <c r="R59" s="157">
        <v>-1</v>
      </c>
      <c r="T59" s="156"/>
      <c r="U59" s="157" t="str">
        <f>J59</f>
        <v>sel131</v>
      </c>
      <c r="V59" s="207"/>
      <c r="W59" s="207"/>
      <c r="X59" s="207"/>
      <c r="Y59" s="207"/>
      <c r="Z59" s="207"/>
      <c r="AA59" s="207"/>
      <c r="AB59" s="207"/>
      <c r="AC59" s="207"/>
      <c r="AD59" s="207"/>
      <c r="AE59" s="207"/>
      <c r="AF59" s="207"/>
      <c r="AG59" s="207"/>
      <c r="AH59" s="207"/>
      <c r="AI59" s="275"/>
      <c r="AJ59" s="275"/>
      <c r="AK59" s="275"/>
      <c r="AL59" s="129" t="s">
        <v>3707</v>
      </c>
      <c r="AM59" s="129" t="s">
        <v>2712</v>
      </c>
      <c r="AN59" s="168" t="s">
        <v>2713</v>
      </c>
      <c r="AO59" s="168" t="s">
        <v>2714</v>
      </c>
      <c r="AP59" s="168" t="s">
        <v>2007</v>
      </c>
      <c r="AQ59" s="129"/>
      <c r="AR59" s="129"/>
      <c r="AS59" s="129"/>
      <c r="AT59" s="129"/>
      <c r="AU59" s="129"/>
      <c r="AV59" s="129"/>
      <c r="AW59" s="129"/>
      <c r="AX59" s="129"/>
      <c r="AY59" s="129"/>
      <c r="AZ59" s="129"/>
      <c r="BA59" s="129"/>
      <c r="BB59" s="156"/>
      <c r="BC59" s="157">
        <v>-1</v>
      </c>
      <c r="BD59" s="157">
        <v>1</v>
      </c>
      <c r="BE59" s="157">
        <v>2</v>
      </c>
      <c r="BF59" s="157">
        <v>3</v>
      </c>
      <c r="BG59" s="157">
        <v>4</v>
      </c>
      <c r="BH59" s="157"/>
      <c r="BI59" s="157"/>
      <c r="BJ59" s="157"/>
      <c r="BK59" s="157"/>
      <c r="BL59" s="157"/>
      <c r="BM59" s="157"/>
      <c r="BN59" s="157"/>
      <c r="BO59" s="157"/>
      <c r="BP59" s="157"/>
      <c r="BQ59" s="157"/>
      <c r="BR59" s="157"/>
      <c r="BS59" s="157">
        <v>-1</v>
      </c>
      <c r="BT59" s="157">
        <v>1</v>
      </c>
      <c r="BU59" s="157">
        <v>2</v>
      </c>
      <c r="BV59" s="157">
        <v>3</v>
      </c>
      <c r="BW59" s="157">
        <v>4</v>
      </c>
      <c r="BX59" s="157"/>
      <c r="BY59" s="157"/>
      <c r="BZ59" s="157"/>
      <c r="CA59" s="157"/>
      <c r="CB59" s="157"/>
      <c r="CC59" s="157"/>
      <c r="CD59" s="157"/>
      <c r="CE59" s="157"/>
      <c r="CF59" s="157"/>
      <c r="CG59" s="157"/>
      <c r="CH59" s="157"/>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59" customFormat="1" ht="43.5" customHeight="1">
      <c r="A60" s="156"/>
      <c r="B60" s="157" t="s">
        <v>2992</v>
      </c>
      <c r="C60" s="200" t="s">
        <v>3561</v>
      </c>
      <c r="D60" s="157" t="s">
        <v>3017</v>
      </c>
      <c r="E60" s="162" t="s">
        <v>2737</v>
      </c>
      <c r="F60" s="157"/>
      <c r="G60" s="157"/>
      <c r="H60" s="207"/>
      <c r="I60" s="157" t="s">
        <v>2709</v>
      </c>
      <c r="J60" s="157" t="str">
        <f t="shared" si="0"/>
        <v>sel132</v>
      </c>
      <c r="K60" s="157" t="str">
        <f t="shared" si="1"/>
        <v>sel132</v>
      </c>
      <c r="L60" s="158"/>
      <c r="M60" s="158"/>
      <c r="N60" s="158"/>
      <c r="O60" s="157" t="s">
        <v>1914</v>
      </c>
      <c r="P60" s="158"/>
      <c r="Q60" s="158"/>
      <c r="R60" s="157">
        <v>-1</v>
      </c>
      <c r="T60" s="156"/>
      <c r="U60" s="157" t="str">
        <f>J60</f>
        <v>sel132</v>
      </c>
      <c r="V60" s="207"/>
      <c r="W60" s="207"/>
      <c r="X60" s="207"/>
      <c r="Y60" s="207"/>
      <c r="Z60" s="207"/>
      <c r="AA60" s="207"/>
      <c r="AB60" s="207"/>
      <c r="AC60" s="207"/>
      <c r="AD60" s="207"/>
      <c r="AE60" s="207"/>
      <c r="AF60" s="207"/>
      <c r="AG60" s="207"/>
      <c r="AH60" s="207"/>
      <c r="AI60" s="275"/>
      <c r="AJ60" s="275"/>
      <c r="AK60" s="275"/>
      <c r="AL60" s="129" t="s">
        <v>3707</v>
      </c>
      <c r="AM60" s="129" t="s">
        <v>2715</v>
      </c>
      <c r="AN60" s="168" t="s">
        <v>2716</v>
      </c>
      <c r="AO60" s="168" t="s">
        <v>2717</v>
      </c>
      <c r="AP60" s="168" t="s">
        <v>2467</v>
      </c>
      <c r="AQ60" s="129"/>
      <c r="AR60" s="129"/>
      <c r="AS60" s="129"/>
      <c r="AT60" s="129"/>
      <c r="AU60" s="129"/>
      <c r="AV60" s="129"/>
      <c r="AW60" s="129"/>
      <c r="AX60" s="129"/>
      <c r="AY60" s="129"/>
      <c r="AZ60" s="129"/>
      <c r="BA60" s="129"/>
      <c r="BB60" s="156"/>
      <c r="BC60" s="157">
        <v>-1</v>
      </c>
      <c r="BD60" s="157">
        <v>1</v>
      </c>
      <c r="BE60" s="157">
        <v>2</v>
      </c>
      <c r="BF60" s="157">
        <v>3</v>
      </c>
      <c r="BG60" s="157">
        <v>4</v>
      </c>
      <c r="BH60" s="157"/>
      <c r="BI60" s="157"/>
      <c r="BJ60" s="157"/>
      <c r="BK60" s="157"/>
      <c r="BL60" s="157"/>
      <c r="BM60" s="157"/>
      <c r="BN60" s="157"/>
      <c r="BO60" s="157"/>
      <c r="BP60" s="157"/>
      <c r="BQ60" s="157"/>
      <c r="BR60" s="157"/>
      <c r="BS60" s="157">
        <v>-1</v>
      </c>
      <c r="BT60" s="157">
        <v>1</v>
      </c>
      <c r="BU60" s="157">
        <v>2</v>
      </c>
      <c r="BV60" s="157">
        <v>3</v>
      </c>
      <c r="BW60" s="157">
        <v>4</v>
      </c>
      <c r="BX60" s="157"/>
      <c r="BY60" s="157"/>
      <c r="BZ60" s="157"/>
      <c r="CA60" s="157"/>
      <c r="CB60" s="157"/>
      <c r="CC60" s="157"/>
      <c r="CD60" s="157"/>
      <c r="CE60" s="157"/>
      <c r="CF60" s="157"/>
      <c r="CG60" s="157"/>
      <c r="CH60" s="157"/>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59" customFormat="1" ht="43.5" customHeight="1">
      <c r="A61" s="156"/>
      <c r="B61" s="157" t="s">
        <v>2669</v>
      </c>
      <c r="C61" s="200" t="s">
        <v>3561</v>
      </c>
      <c r="D61" s="157" t="s">
        <v>3121</v>
      </c>
      <c r="E61" s="162" t="s">
        <v>2737</v>
      </c>
      <c r="F61" s="157"/>
      <c r="G61" s="157"/>
      <c r="H61" s="207"/>
      <c r="I61" s="157" t="s">
        <v>2710</v>
      </c>
      <c r="J61" s="157" t="str">
        <f t="shared" si="0"/>
        <v>sel133</v>
      </c>
      <c r="K61" s="157" t="str">
        <f t="shared" si="1"/>
        <v>sel133</v>
      </c>
      <c r="L61" s="158"/>
      <c r="M61" s="158"/>
      <c r="N61" s="158"/>
      <c r="O61" s="157" t="s">
        <v>1914</v>
      </c>
      <c r="P61" s="158"/>
      <c r="Q61" s="158"/>
      <c r="R61" s="157">
        <v>-1</v>
      </c>
      <c r="T61" s="156"/>
      <c r="U61" s="157" t="str">
        <f>J61</f>
        <v>sel133</v>
      </c>
      <c r="V61" s="207"/>
      <c r="W61" s="207"/>
      <c r="X61" s="210"/>
      <c r="Y61" s="207"/>
      <c r="Z61" s="207"/>
      <c r="AA61" s="207"/>
      <c r="AB61" s="207"/>
      <c r="AC61" s="207"/>
      <c r="AD61" s="207"/>
      <c r="AE61" s="207"/>
      <c r="AF61" s="207"/>
      <c r="AG61" s="207"/>
      <c r="AH61" s="207"/>
      <c r="AI61" s="275"/>
      <c r="AJ61" s="275"/>
      <c r="AK61" s="275"/>
      <c r="AL61" s="129" t="s">
        <v>3707</v>
      </c>
      <c r="AM61" s="168" t="s">
        <v>1999</v>
      </c>
      <c r="AN61" s="169" t="s">
        <v>2000</v>
      </c>
      <c r="AO61" s="129"/>
      <c r="AP61" s="129"/>
      <c r="AQ61" s="129"/>
      <c r="AR61" s="129"/>
      <c r="AS61" s="129"/>
      <c r="AT61" s="129"/>
      <c r="AU61" s="129"/>
      <c r="AV61" s="129"/>
      <c r="AW61" s="129"/>
      <c r="AX61" s="129"/>
      <c r="AY61" s="129"/>
      <c r="AZ61" s="129"/>
      <c r="BA61" s="129"/>
      <c r="BB61" s="156"/>
      <c r="BC61" s="157">
        <v>-1</v>
      </c>
      <c r="BD61" s="157">
        <v>1</v>
      </c>
      <c r="BE61" s="157">
        <v>2</v>
      </c>
      <c r="BF61" s="157"/>
      <c r="BG61" s="157"/>
      <c r="BH61" s="157"/>
      <c r="BI61" s="157"/>
      <c r="BJ61" s="157"/>
      <c r="BK61" s="157"/>
      <c r="BL61" s="157"/>
      <c r="BM61" s="157"/>
      <c r="BN61" s="157"/>
      <c r="BO61" s="157"/>
      <c r="BP61" s="157"/>
      <c r="BQ61" s="157"/>
      <c r="BR61" s="157"/>
      <c r="BS61" s="157">
        <v>-1</v>
      </c>
      <c r="BT61" s="157">
        <v>1</v>
      </c>
      <c r="BU61" s="157">
        <v>2</v>
      </c>
      <c r="BV61" s="157"/>
      <c r="BW61" s="157"/>
      <c r="BX61" s="157"/>
      <c r="BY61" s="157"/>
      <c r="BZ61" s="157"/>
      <c r="CA61" s="157"/>
      <c r="CB61" s="157"/>
      <c r="CC61" s="157"/>
      <c r="CD61" s="157"/>
      <c r="CE61" s="157"/>
      <c r="CF61" s="157"/>
      <c r="CG61" s="157"/>
      <c r="CH61" s="157"/>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59" customFormat="1" ht="43.5" customHeight="1">
      <c r="A62" s="156"/>
      <c r="B62" s="157" t="s">
        <v>2671</v>
      </c>
      <c r="C62" s="200" t="s">
        <v>3561</v>
      </c>
      <c r="D62" s="157" t="s">
        <v>3120</v>
      </c>
      <c r="E62" s="162" t="s">
        <v>2737</v>
      </c>
      <c r="F62" s="157"/>
      <c r="G62" s="157"/>
      <c r="H62" s="207"/>
      <c r="I62" s="157" t="s">
        <v>2711</v>
      </c>
      <c r="J62" s="157" t="str">
        <f t="shared" si="0"/>
        <v>sel134</v>
      </c>
      <c r="K62" s="157" t="str">
        <f t="shared" si="1"/>
        <v>sel134</v>
      </c>
      <c r="L62" s="158"/>
      <c r="M62" s="158"/>
      <c r="N62" s="158"/>
      <c r="O62" s="157" t="s">
        <v>1914</v>
      </c>
      <c r="P62" s="158"/>
      <c r="Q62" s="158"/>
      <c r="R62" s="157">
        <v>-1</v>
      </c>
      <c r="T62" s="156"/>
      <c r="U62" s="157" t="str">
        <f>J62</f>
        <v>sel134</v>
      </c>
      <c r="V62" s="207"/>
      <c r="W62" s="207"/>
      <c r="X62" s="210"/>
      <c r="Y62" s="207"/>
      <c r="Z62" s="207"/>
      <c r="AA62" s="207"/>
      <c r="AB62" s="207"/>
      <c r="AC62" s="207"/>
      <c r="AD62" s="207"/>
      <c r="AE62" s="207"/>
      <c r="AF62" s="207"/>
      <c r="AG62" s="207"/>
      <c r="AH62" s="207"/>
      <c r="AI62" s="275"/>
      <c r="AJ62" s="275"/>
      <c r="AK62" s="275"/>
      <c r="AL62" s="129" t="s">
        <v>3707</v>
      </c>
      <c r="AM62" s="168" t="s">
        <v>1999</v>
      </c>
      <c r="AN62" s="169" t="s">
        <v>2000</v>
      </c>
      <c r="AO62" s="129"/>
      <c r="AP62" s="129"/>
      <c r="AQ62" s="129"/>
      <c r="AR62" s="129"/>
      <c r="AS62" s="129"/>
      <c r="AT62" s="129"/>
      <c r="AU62" s="129"/>
      <c r="AV62" s="129"/>
      <c r="AW62" s="129"/>
      <c r="AX62" s="129"/>
      <c r="AY62" s="129"/>
      <c r="AZ62" s="129"/>
      <c r="BA62" s="129"/>
      <c r="BB62" s="156"/>
      <c r="BC62" s="157">
        <v>-1</v>
      </c>
      <c r="BD62" s="157">
        <v>1</v>
      </c>
      <c r="BE62" s="157">
        <v>2</v>
      </c>
      <c r="BF62" s="157"/>
      <c r="BG62" s="157"/>
      <c r="BH62" s="157"/>
      <c r="BI62" s="157"/>
      <c r="BJ62" s="157"/>
      <c r="BK62" s="157"/>
      <c r="BL62" s="157"/>
      <c r="BM62" s="157"/>
      <c r="BN62" s="157"/>
      <c r="BO62" s="157"/>
      <c r="BP62" s="157"/>
      <c r="BQ62" s="157"/>
      <c r="BR62" s="157"/>
      <c r="BS62" s="157">
        <v>-1</v>
      </c>
      <c r="BT62" s="157">
        <v>1</v>
      </c>
      <c r="BU62" s="157">
        <v>2</v>
      </c>
      <c r="BV62" s="157"/>
      <c r="BW62" s="157"/>
      <c r="BX62" s="157"/>
      <c r="BY62" s="157"/>
      <c r="BZ62" s="157"/>
      <c r="CA62" s="157"/>
      <c r="CB62" s="157"/>
      <c r="CC62" s="157"/>
      <c r="CD62" s="157"/>
      <c r="CE62" s="157"/>
      <c r="CF62" s="157"/>
      <c r="CG62" s="157"/>
      <c r="CH62" s="157"/>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8" t="s">
        <v>4346</v>
      </c>
      <c r="D63" s="129" t="s">
        <v>2353</v>
      </c>
      <c r="E63" s="109" t="s">
        <v>3002</v>
      </c>
      <c r="F63" s="118"/>
      <c r="G63" s="129"/>
      <c r="H63" s="205" t="s">
        <v>4464</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5" t="s">
        <v>3579</v>
      </c>
      <c r="W63" s="205" t="s">
        <v>3629</v>
      </c>
      <c r="X63" s="205" t="s">
        <v>4632</v>
      </c>
      <c r="Y63" s="205" t="s">
        <v>4633</v>
      </c>
      <c r="Z63" s="205" t="s">
        <v>4634</v>
      </c>
      <c r="AA63" s="205"/>
      <c r="AB63" s="205"/>
      <c r="AC63" s="205"/>
      <c r="AD63" s="205"/>
      <c r="AE63" s="205"/>
      <c r="AF63" s="205"/>
      <c r="AG63" s="205"/>
      <c r="AH63" s="205"/>
      <c r="AI63" s="274"/>
      <c r="AJ63" s="274"/>
      <c r="AK63" s="274"/>
      <c r="AL63" s="129" t="s">
        <v>3707</v>
      </c>
      <c r="AM63" s="168" t="s">
        <v>2036</v>
      </c>
      <c r="AN63" s="168" t="s">
        <v>2037</v>
      </c>
      <c r="AO63" s="168" t="s">
        <v>2038</v>
      </c>
      <c r="AP63" s="168" t="s">
        <v>2039</v>
      </c>
      <c r="AQ63" s="168"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8" t="s">
        <v>4347</v>
      </c>
      <c r="D64" s="129" t="s">
        <v>2421</v>
      </c>
      <c r="E64" s="109" t="s">
        <v>3002</v>
      </c>
      <c r="F64" s="118"/>
      <c r="G64" s="129"/>
      <c r="H64" s="205" t="s">
        <v>4465</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5" t="s">
        <v>3579</v>
      </c>
      <c r="W64" s="205" t="s">
        <v>4635</v>
      </c>
      <c r="X64" s="205" t="s">
        <v>4636</v>
      </c>
      <c r="Y64" s="205" t="s">
        <v>4637</v>
      </c>
      <c r="Z64" s="205" t="s">
        <v>4638</v>
      </c>
      <c r="AA64" s="205" t="s">
        <v>4612</v>
      </c>
      <c r="AB64" s="264" t="s">
        <v>4736</v>
      </c>
      <c r="AC64" s="205"/>
      <c r="AD64" s="205"/>
      <c r="AE64" s="205"/>
      <c r="AF64" s="205"/>
      <c r="AG64" s="205"/>
      <c r="AH64" s="205"/>
      <c r="AI64" s="274"/>
      <c r="AJ64" s="274"/>
      <c r="AK64" s="274"/>
      <c r="AL64" s="129" t="s">
        <v>3707</v>
      </c>
      <c r="AM64" s="168" t="s">
        <v>4</v>
      </c>
      <c r="AN64" s="168" t="s">
        <v>2041</v>
      </c>
      <c r="AO64" s="168" t="s">
        <v>2042</v>
      </c>
      <c r="AP64" s="168" t="s">
        <v>2043</v>
      </c>
      <c r="AQ64" s="129" t="s">
        <v>2044</v>
      </c>
      <c r="AR64" s="168" t="s">
        <v>2045</v>
      </c>
      <c r="AS64" s="129" t="s">
        <v>5359</v>
      </c>
      <c r="AT64" s="129"/>
      <c r="AU64" s="129"/>
      <c r="AV64" s="129"/>
      <c r="AW64" s="129"/>
      <c r="AX64" s="129"/>
      <c r="AY64" s="129"/>
      <c r="AZ64" s="129"/>
      <c r="BA64" s="129"/>
      <c r="BB64" s="73"/>
      <c r="BC64" s="118">
        <v>-1</v>
      </c>
      <c r="BD64" s="118">
        <v>1</v>
      </c>
      <c r="BE64" s="118">
        <v>2</v>
      </c>
      <c r="BF64" s="118">
        <v>3</v>
      </c>
      <c r="BG64" s="118">
        <v>4</v>
      </c>
      <c r="BH64" s="118">
        <v>5</v>
      </c>
      <c r="BI64" s="118">
        <v>6</v>
      </c>
      <c r="BJ64" s="118">
        <v>7</v>
      </c>
      <c r="BK64" s="118"/>
      <c r="BL64" s="118"/>
      <c r="BM64" s="118"/>
      <c r="BN64" s="118"/>
      <c r="BO64" s="118"/>
      <c r="BP64" s="118"/>
      <c r="BQ64" s="118"/>
      <c r="BR64" s="118"/>
      <c r="BS64" s="129">
        <v>-1</v>
      </c>
      <c r="BT64" s="129">
        <v>1</v>
      </c>
      <c r="BU64" s="129">
        <v>2</v>
      </c>
      <c r="BV64" s="129">
        <v>3</v>
      </c>
      <c r="BW64" s="129">
        <v>4</v>
      </c>
      <c r="BX64" s="129">
        <v>5</v>
      </c>
      <c r="BY64" s="129">
        <v>6</v>
      </c>
      <c r="BZ64" s="129">
        <v>7</v>
      </c>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"区域供热", "", "", "", "", "", "", "", "", "" ];</v>
      </c>
      <c r="DR64" s="88"/>
      <c r="DS64" s="88"/>
      <c r="DT64" s="88" t="str">
        <f t="shared" si="5"/>
        <v>D6.scenario.defSelectData['sel202']= [ '-1', '1', '2', '3', '4', '5', '6', '7', '', '', '', '', '', '', '', '' ];</v>
      </c>
    </row>
    <row r="65" spans="1:124" s="83" customFormat="1" ht="43.5" customHeight="1">
      <c r="A65" s="73"/>
      <c r="B65" s="110" t="s">
        <v>2871</v>
      </c>
      <c r="C65" s="198" t="s">
        <v>4348</v>
      </c>
      <c r="D65" s="129" t="s">
        <v>2423</v>
      </c>
      <c r="E65" s="109" t="s">
        <v>3002</v>
      </c>
      <c r="F65" s="118"/>
      <c r="G65" s="129"/>
      <c r="H65" s="205" t="s">
        <v>4466</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5" t="s">
        <v>3579</v>
      </c>
      <c r="W65" s="205" t="s">
        <v>4639</v>
      </c>
      <c r="X65" s="211" t="s">
        <v>4640</v>
      </c>
      <c r="Y65" s="205" t="s">
        <v>4637</v>
      </c>
      <c r="Z65" s="205" t="s">
        <v>4638</v>
      </c>
      <c r="AA65" s="205" t="s">
        <v>4612</v>
      </c>
      <c r="AB65" s="264" t="s">
        <v>4736</v>
      </c>
      <c r="AC65" s="205"/>
      <c r="AD65" s="205"/>
      <c r="AE65" s="205"/>
      <c r="AF65" s="205"/>
      <c r="AG65" s="205"/>
      <c r="AH65" s="205"/>
      <c r="AI65" s="274"/>
      <c r="AJ65" s="274"/>
      <c r="AK65" s="274"/>
      <c r="AL65" s="129" t="s">
        <v>3707</v>
      </c>
      <c r="AM65" s="129" t="s">
        <v>1379</v>
      </c>
      <c r="AN65" s="169" t="s">
        <v>2041</v>
      </c>
      <c r="AO65" s="129" t="s">
        <v>2042</v>
      </c>
      <c r="AP65" s="129" t="s">
        <v>2043</v>
      </c>
      <c r="AQ65" s="129" t="s">
        <v>2044</v>
      </c>
      <c r="AR65" s="168" t="s">
        <v>2045</v>
      </c>
      <c r="AS65" s="129" t="s">
        <v>5359</v>
      </c>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"区域供热", "", "", "", "", "", "", "", "", "" ];</v>
      </c>
      <c r="DR65" s="88"/>
      <c r="DS65" s="88"/>
      <c r="DT65" s="88" t="str">
        <f t="shared" si="5"/>
        <v>D6.scenario.defSelectData['sel203']= [ '-1', '0', '18', '19', '20', '21', '22', '23', '24', '25', '26', '', '', '', '', '' ];</v>
      </c>
    </row>
    <row r="66" spans="1:124" s="83" customFormat="1" ht="43.5" customHeight="1">
      <c r="A66" s="73"/>
      <c r="B66" s="109" t="s">
        <v>1955</v>
      </c>
      <c r="C66" s="201" t="s">
        <v>4349</v>
      </c>
      <c r="D66" s="129" t="s">
        <v>1953</v>
      </c>
      <c r="E66" s="109" t="s">
        <v>3002</v>
      </c>
      <c r="F66" s="118" t="s">
        <v>1949</v>
      </c>
      <c r="G66" s="129" t="s">
        <v>1949</v>
      </c>
      <c r="H66" s="205" t="s">
        <v>4467</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5" t="s">
        <v>3579</v>
      </c>
      <c r="W66" s="205" t="s">
        <v>4641</v>
      </c>
      <c r="X66" s="205" t="s">
        <v>3631</v>
      </c>
      <c r="Y66" s="205" t="s">
        <v>3632</v>
      </c>
      <c r="Z66" s="205" t="s">
        <v>3633</v>
      </c>
      <c r="AA66" s="205" t="s">
        <v>3634</v>
      </c>
      <c r="AB66" s="205" t="s">
        <v>3635</v>
      </c>
      <c r="AC66" s="205" t="s">
        <v>3636</v>
      </c>
      <c r="AD66" s="205" t="s">
        <v>3637</v>
      </c>
      <c r="AE66" s="205" t="s">
        <v>3638</v>
      </c>
      <c r="AF66" s="205" t="s">
        <v>3639</v>
      </c>
      <c r="AG66" s="205"/>
      <c r="AH66" s="205"/>
      <c r="AI66" s="274"/>
      <c r="AJ66" s="274"/>
      <c r="AK66" s="274"/>
      <c r="AL66" s="129" t="s">
        <v>3707</v>
      </c>
      <c r="AM66" s="129" t="s">
        <v>2023</v>
      </c>
      <c r="AN66" s="129" t="s">
        <v>1981</v>
      </c>
      <c r="AO66" s="129" t="s">
        <v>1982</v>
      </c>
      <c r="AP66" s="129" t="s">
        <v>1983</v>
      </c>
      <c r="AQ66" s="168" t="s">
        <v>1984</v>
      </c>
      <c r="AR66" s="168" t="s">
        <v>1985</v>
      </c>
      <c r="AS66" s="168" t="s">
        <v>1986</v>
      </c>
      <c r="AT66" s="168" t="s">
        <v>1987</v>
      </c>
      <c r="AU66" s="168" t="s">
        <v>1988</v>
      </c>
      <c r="AV66" s="168"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8" t="s">
        <v>4350</v>
      </c>
      <c r="D67" s="129" t="s">
        <v>1956</v>
      </c>
      <c r="E67" s="109" t="s">
        <v>3002</v>
      </c>
      <c r="F67" s="118" t="s">
        <v>1957</v>
      </c>
      <c r="G67" s="129" t="s">
        <v>1957</v>
      </c>
      <c r="H67" s="205" t="s">
        <v>4468</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5" t="s">
        <v>3579</v>
      </c>
      <c r="W67" s="205" t="s">
        <v>4641</v>
      </c>
      <c r="X67" s="211" t="s">
        <v>2046</v>
      </c>
      <c r="Y67" s="205" t="s">
        <v>2047</v>
      </c>
      <c r="Z67" s="205" t="s">
        <v>2048</v>
      </c>
      <c r="AA67" s="205" t="s">
        <v>2049</v>
      </c>
      <c r="AB67" s="205" t="s">
        <v>2050</v>
      </c>
      <c r="AC67" s="205" t="s">
        <v>2051</v>
      </c>
      <c r="AD67" s="205" t="s">
        <v>2052</v>
      </c>
      <c r="AE67" s="205" t="s">
        <v>2053</v>
      </c>
      <c r="AF67" s="205" t="s">
        <v>4642</v>
      </c>
      <c r="AG67" s="205"/>
      <c r="AH67" s="205"/>
      <c r="AI67" s="274"/>
      <c r="AJ67" s="274"/>
      <c r="AK67" s="274"/>
      <c r="AL67" s="129" t="s">
        <v>3707</v>
      </c>
      <c r="AM67" s="129" t="s">
        <v>2023</v>
      </c>
      <c r="AN67" s="131" t="s">
        <v>2046</v>
      </c>
      <c r="AO67" s="129" t="s">
        <v>2047</v>
      </c>
      <c r="AP67" s="168" t="s">
        <v>2048</v>
      </c>
      <c r="AQ67" s="168" t="s">
        <v>2049</v>
      </c>
      <c r="AR67" s="168" t="s">
        <v>2050</v>
      </c>
      <c r="AS67" s="168"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8" t="s">
        <v>4351</v>
      </c>
      <c r="D68" s="129" t="s">
        <v>2689</v>
      </c>
      <c r="E68" s="109" t="s">
        <v>3002</v>
      </c>
      <c r="F68" s="118" t="s">
        <v>818</v>
      </c>
      <c r="G68" s="129" t="s">
        <v>818</v>
      </c>
      <c r="H68" s="205" t="s">
        <v>4469</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5" t="s">
        <v>3579</v>
      </c>
      <c r="W68" s="205" t="s">
        <v>4641</v>
      </c>
      <c r="X68" s="211" t="s">
        <v>3640</v>
      </c>
      <c r="Y68" s="211" t="s">
        <v>3641</v>
      </c>
      <c r="Z68" s="205" t="s">
        <v>3641</v>
      </c>
      <c r="AA68" s="205" t="s">
        <v>3625</v>
      </c>
      <c r="AB68" s="205" t="s">
        <v>3625</v>
      </c>
      <c r="AC68" s="205" t="s">
        <v>3625</v>
      </c>
      <c r="AD68" s="205" t="s">
        <v>3642</v>
      </c>
      <c r="AE68" s="205" t="s">
        <v>5324</v>
      </c>
      <c r="AF68" s="205"/>
      <c r="AG68" s="205"/>
      <c r="AH68" s="205"/>
      <c r="AI68" s="274"/>
      <c r="AJ68" s="274"/>
      <c r="AK68" s="274"/>
      <c r="AL68" s="129" t="s">
        <v>3707</v>
      </c>
      <c r="AM68" s="129" t="s">
        <v>2694</v>
      </c>
      <c r="AN68" s="131" t="s">
        <v>2695</v>
      </c>
      <c r="AO68" s="131" t="s">
        <v>2682</v>
      </c>
      <c r="AP68" s="129" t="s">
        <v>2696</v>
      </c>
      <c r="AQ68" s="168" t="s">
        <v>2683</v>
      </c>
      <c r="AR68" s="168" t="s">
        <v>2697</v>
      </c>
      <c r="AS68" s="168"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0" t="s">
        <v>5311</v>
      </c>
      <c r="D69" s="129" t="s">
        <v>2959</v>
      </c>
      <c r="E69" s="109" t="s">
        <v>2744</v>
      </c>
      <c r="F69" s="118"/>
      <c r="G69" s="129"/>
      <c r="H69" s="207"/>
      <c r="I69" s="129" t="s">
        <v>2959</v>
      </c>
      <c r="J69" s="118" t="str">
        <f t="shared" ref="J69:J132" si="28">IF(K69="","",K69)</f>
        <v/>
      </c>
      <c r="K69" s="129"/>
      <c r="L69" s="110"/>
      <c r="M69" s="110"/>
      <c r="N69" s="110"/>
      <c r="O69" s="109" t="s">
        <v>1913</v>
      </c>
      <c r="P69" s="110"/>
      <c r="Q69" s="110"/>
      <c r="R69" s="109"/>
      <c r="S69" s="73"/>
      <c r="T69" s="90"/>
      <c r="U69" s="112"/>
      <c r="V69" s="207"/>
      <c r="W69" s="207"/>
      <c r="X69" s="207"/>
      <c r="Y69" s="207"/>
      <c r="Z69" s="207"/>
      <c r="AA69" s="207"/>
      <c r="AB69" s="207"/>
      <c r="AC69" s="207"/>
      <c r="AD69" s="207"/>
      <c r="AE69" s="207"/>
      <c r="AF69" s="207"/>
      <c r="AG69" s="207"/>
      <c r="AH69" s="207"/>
      <c r="AI69" s="274"/>
      <c r="AJ69" s="274"/>
      <c r="AK69" s="274"/>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8" t="s">
        <v>4352</v>
      </c>
      <c r="D70" s="129" t="s">
        <v>813</v>
      </c>
      <c r="E70" s="109" t="s">
        <v>2744</v>
      </c>
      <c r="F70" s="118" t="s">
        <v>515</v>
      </c>
      <c r="G70" s="129" t="s">
        <v>515</v>
      </c>
      <c r="H70" s="205" t="s">
        <v>4470</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5" t="s">
        <v>3579</v>
      </c>
      <c r="W70" s="205" t="s">
        <v>4643</v>
      </c>
      <c r="X70" s="205" t="s">
        <v>4644</v>
      </c>
      <c r="Y70" s="205" t="s">
        <v>4645</v>
      </c>
      <c r="Z70" s="205" t="s">
        <v>4646</v>
      </c>
      <c r="AA70" s="205" t="s">
        <v>4647</v>
      </c>
      <c r="AB70" s="205" t="s">
        <v>4648</v>
      </c>
      <c r="AC70" s="205" t="s">
        <v>4649</v>
      </c>
      <c r="AD70" s="205" t="s">
        <v>4650</v>
      </c>
      <c r="AE70" s="205" t="s">
        <v>4651</v>
      </c>
      <c r="AF70" s="205" t="s">
        <v>4652</v>
      </c>
      <c r="AG70" s="205"/>
      <c r="AH70" s="205"/>
      <c r="AI70" s="274"/>
      <c r="AJ70" s="274"/>
      <c r="AK70" s="274"/>
      <c r="AL70" s="129" t="s">
        <v>3707</v>
      </c>
      <c r="AM70" s="168" t="s">
        <v>3065</v>
      </c>
      <c r="AN70" s="168" t="s">
        <v>3066</v>
      </c>
      <c r="AO70" s="168" t="s">
        <v>3067</v>
      </c>
      <c r="AP70" s="168" t="s">
        <v>3068</v>
      </c>
      <c r="AQ70" s="168" t="s">
        <v>3069</v>
      </c>
      <c r="AR70" s="168"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8" t="s">
        <v>4353</v>
      </c>
      <c r="D71" s="129" t="s">
        <v>2579</v>
      </c>
      <c r="E71" s="109" t="s">
        <v>2744</v>
      </c>
      <c r="F71" s="118" t="s">
        <v>2592</v>
      </c>
      <c r="G71" s="129" t="s">
        <v>515</v>
      </c>
      <c r="H71" s="205" t="s">
        <v>4471</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5" t="s">
        <v>3579</v>
      </c>
      <c r="W71" s="205" t="s">
        <v>4653</v>
      </c>
      <c r="X71" s="205" t="s">
        <v>4654</v>
      </c>
      <c r="Y71" s="205" t="s">
        <v>4655</v>
      </c>
      <c r="Z71" s="205" t="s">
        <v>4656</v>
      </c>
      <c r="AA71" s="205" t="s">
        <v>4657</v>
      </c>
      <c r="AB71" s="205" t="s">
        <v>4658</v>
      </c>
      <c r="AC71" s="205"/>
      <c r="AD71" s="205"/>
      <c r="AE71" s="205"/>
      <c r="AF71" s="205"/>
      <c r="AG71" s="205"/>
      <c r="AH71" s="205"/>
      <c r="AI71" s="274"/>
      <c r="AJ71" s="274"/>
      <c r="AK71" s="274"/>
      <c r="AL71" s="129" t="s">
        <v>3707</v>
      </c>
      <c r="AM71" s="168" t="s">
        <v>2580</v>
      </c>
      <c r="AN71" s="168" t="s">
        <v>2581</v>
      </c>
      <c r="AO71" s="168" t="s">
        <v>2582</v>
      </c>
      <c r="AP71" s="168"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8" t="s">
        <v>4354</v>
      </c>
      <c r="D72" s="129" t="s">
        <v>2578</v>
      </c>
      <c r="E72" s="109" t="s">
        <v>2744</v>
      </c>
      <c r="F72" s="118" t="s">
        <v>2591</v>
      </c>
      <c r="G72" s="129" t="s">
        <v>2591</v>
      </c>
      <c r="H72" s="205" t="s">
        <v>4472</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5" t="s">
        <v>3579</v>
      </c>
      <c r="W72" s="205" t="s">
        <v>4659</v>
      </c>
      <c r="X72" s="205" t="s">
        <v>4660</v>
      </c>
      <c r="Y72" s="205" t="s">
        <v>4661</v>
      </c>
      <c r="Z72" s="205" t="s">
        <v>4662</v>
      </c>
      <c r="AA72" s="205" t="s">
        <v>4663</v>
      </c>
      <c r="AB72" s="205"/>
      <c r="AC72" s="205"/>
      <c r="AD72" s="205"/>
      <c r="AE72" s="205"/>
      <c r="AF72" s="205"/>
      <c r="AG72" s="205"/>
      <c r="AH72" s="205"/>
      <c r="AI72" s="274"/>
      <c r="AJ72" s="274"/>
      <c r="AK72" s="274"/>
      <c r="AL72" s="129" t="s">
        <v>3707</v>
      </c>
      <c r="AM72" s="168" t="s">
        <v>2586</v>
      </c>
      <c r="AN72" s="168" t="s">
        <v>2587</v>
      </c>
      <c r="AO72" s="168" t="s">
        <v>2588</v>
      </c>
      <c r="AP72" s="168" t="s">
        <v>2589</v>
      </c>
      <c r="AQ72" s="168"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8" t="s">
        <v>4355</v>
      </c>
      <c r="D73" s="129" t="s">
        <v>2425</v>
      </c>
      <c r="E73" s="109" t="s">
        <v>3036</v>
      </c>
      <c r="F73" s="118" t="s">
        <v>834</v>
      </c>
      <c r="G73" s="129" t="s">
        <v>834</v>
      </c>
      <c r="H73" s="205" t="s">
        <v>4473</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5" t="s">
        <v>3579</v>
      </c>
      <c r="W73" s="205" t="s">
        <v>4664</v>
      </c>
      <c r="X73" s="211" t="s">
        <v>4665</v>
      </c>
      <c r="Y73" s="205" t="s">
        <v>4666</v>
      </c>
      <c r="Z73" s="205" t="s">
        <v>4667</v>
      </c>
      <c r="AA73" s="205" t="s">
        <v>4668</v>
      </c>
      <c r="AB73" s="205" t="s">
        <v>4669</v>
      </c>
      <c r="AC73" s="205" t="s">
        <v>4670</v>
      </c>
      <c r="AD73" s="205" t="s">
        <v>4671</v>
      </c>
      <c r="AE73" s="205" t="s">
        <v>3589</v>
      </c>
      <c r="AF73" s="205"/>
      <c r="AG73" s="205"/>
      <c r="AH73" s="205"/>
      <c r="AI73" s="274"/>
      <c r="AJ73" s="274"/>
      <c r="AK73" s="274"/>
      <c r="AL73" s="129" t="s">
        <v>3707</v>
      </c>
      <c r="AM73" s="168" t="s">
        <v>2078</v>
      </c>
      <c r="AN73" s="169" t="s">
        <v>2434</v>
      </c>
      <c r="AO73" s="168" t="s">
        <v>2435</v>
      </c>
      <c r="AP73" s="168" t="s">
        <v>2436</v>
      </c>
      <c r="AQ73" s="168" t="s">
        <v>2437</v>
      </c>
      <c r="AR73" s="168" t="s">
        <v>2438</v>
      </c>
      <c r="AS73" s="168"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8" t="s">
        <v>3566</v>
      </c>
      <c r="D74" s="129" t="s">
        <v>2599</v>
      </c>
      <c r="E74" s="109" t="s">
        <v>3036</v>
      </c>
      <c r="F74" s="118"/>
      <c r="G74" s="129"/>
      <c r="H74" s="205" t="s">
        <v>4474</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5" t="s">
        <v>3579</v>
      </c>
      <c r="W74" s="205" t="s">
        <v>3593</v>
      </c>
      <c r="X74" s="211" t="s">
        <v>3594</v>
      </c>
      <c r="Y74" s="205" t="s">
        <v>3590</v>
      </c>
      <c r="Z74" s="205"/>
      <c r="AA74" s="205"/>
      <c r="AB74" s="205"/>
      <c r="AC74" s="205"/>
      <c r="AD74" s="205"/>
      <c r="AE74" s="205"/>
      <c r="AF74" s="205"/>
      <c r="AG74" s="205"/>
      <c r="AH74" s="205"/>
      <c r="AI74" s="274"/>
      <c r="AJ74" s="274"/>
      <c r="AK74" s="274"/>
      <c r="AL74" s="129" t="s">
        <v>3707</v>
      </c>
      <c r="AM74" s="168" t="s">
        <v>3732</v>
      </c>
      <c r="AN74" s="169" t="s">
        <v>3733</v>
      </c>
      <c r="AO74" s="168" t="s">
        <v>3712</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8" t="s">
        <v>3567</v>
      </c>
      <c r="D75" s="129" t="s">
        <v>2558</v>
      </c>
      <c r="E75" s="109" t="s">
        <v>3036</v>
      </c>
      <c r="F75" s="118"/>
      <c r="G75" s="129"/>
      <c r="H75" s="205" t="s">
        <v>4475</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5" t="s">
        <v>3579</v>
      </c>
      <c r="W75" s="205" t="s">
        <v>3593</v>
      </c>
      <c r="X75" s="205" t="s">
        <v>4566</v>
      </c>
      <c r="Y75" s="205" t="s">
        <v>4672</v>
      </c>
      <c r="Z75" s="205"/>
      <c r="AA75" s="205"/>
      <c r="AB75" s="205"/>
      <c r="AC75" s="205"/>
      <c r="AD75" s="205"/>
      <c r="AE75" s="205"/>
      <c r="AF75" s="205"/>
      <c r="AG75" s="205"/>
      <c r="AH75" s="205"/>
      <c r="AI75" s="274"/>
      <c r="AJ75" s="274"/>
      <c r="AK75" s="274"/>
      <c r="AL75" s="129" t="s">
        <v>3707</v>
      </c>
      <c r="AM75" s="168" t="s">
        <v>3718</v>
      </c>
      <c r="AN75" s="168" t="s">
        <v>3717</v>
      </c>
      <c r="AO75" s="168" t="s">
        <v>3712</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8" t="s">
        <v>5300</v>
      </c>
      <c r="D76" s="129" t="s">
        <v>2421</v>
      </c>
      <c r="E76" s="109" t="s">
        <v>2872</v>
      </c>
      <c r="F76" s="118"/>
      <c r="G76" s="129"/>
      <c r="H76" s="205" t="s">
        <v>4476</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5" t="s">
        <v>3579</v>
      </c>
      <c r="W76" s="205" t="s">
        <v>4639</v>
      </c>
      <c r="X76" s="211" t="s">
        <v>4640</v>
      </c>
      <c r="Y76" s="205" t="s">
        <v>4637</v>
      </c>
      <c r="Z76" s="205" t="s">
        <v>4638</v>
      </c>
      <c r="AA76" s="205" t="s">
        <v>4612</v>
      </c>
      <c r="AB76" s="264" t="s">
        <v>4736</v>
      </c>
      <c r="AC76" s="205"/>
      <c r="AD76" s="205"/>
      <c r="AE76" s="205"/>
      <c r="AF76" s="205"/>
      <c r="AG76" s="205"/>
      <c r="AH76" s="205"/>
      <c r="AI76" s="274"/>
      <c r="AJ76" s="274"/>
      <c r="AK76" s="274"/>
      <c r="AL76" s="129" t="s">
        <v>3707</v>
      </c>
      <c r="AM76" s="168" t="s">
        <v>4</v>
      </c>
      <c r="AN76" s="168" t="s">
        <v>2041</v>
      </c>
      <c r="AO76" s="168" t="s">
        <v>2042</v>
      </c>
      <c r="AP76" s="168" t="s">
        <v>2043</v>
      </c>
      <c r="AQ76" s="129" t="s">
        <v>2044</v>
      </c>
      <c r="AR76" s="168" t="s">
        <v>2045</v>
      </c>
      <c r="AS76" s="129" t="s">
        <v>5358</v>
      </c>
      <c r="AT76" s="129"/>
      <c r="AU76" s="129"/>
      <c r="AV76" s="129"/>
      <c r="AW76" s="129"/>
      <c r="AX76" s="129"/>
      <c r="AY76" s="129"/>
      <c r="AZ76" s="129"/>
      <c r="BA76" s="129"/>
      <c r="BB76" s="73"/>
      <c r="BC76" s="118">
        <v>-1</v>
      </c>
      <c r="BD76" s="118">
        <v>1</v>
      </c>
      <c r="BE76" s="118">
        <v>2</v>
      </c>
      <c r="BF76" s="118">
        <v>3</v>
      </c>
      <c r="BG76" s="118">
        <v>4</v>
      </c>
      <c r="BH76" s="118">
        <v>5</v>
      </c>
      <c r="BI76" s="118">
        <v>6</v>
      </c>
      <c r="BJ76" s="118">
        <v>7</v>
      </c>
      <c r="BK76" s="118"/>
      <c r="BL76" s="118"/>
      <c r="BM76" s="118"/>
      <c r="BN76" s="118"/>
      <c r="BO76" s="118"/>
      <c r="BP76" s="118"/>
      <c r="BQ76" s="118"/>
      <c r="BR76" s="118"/>
      <c r="BS76" s="129">
        <v>-1</v>
      </c>
      <c r="BT76" s="129">
        <v>1</v>
      </c>
      <c r="BU76" s="129">
        <v>2</v>
      </c>
      <c r="BV76" s="129">
        <v>3</v>
      </c>
      <c r="BW76" s="129">
        <v>4</v>
      </c>
      <c r="BX76" s="129">
        <v>5</v>
      </c>
      <c r="BY76" s="129">
        <v>6</v>
      </c>
      <c r="BZ76" s="129">
        <v>7</v>
      </c>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"区域供热", "", "", "", "", "", "", "", "", "" ];</v>
      </c>
      <c r="DR76" s="88"/>
      <c r="DS76" s="88"/>
      <c r="DT76" s="88" t="str">
        <f t="shared" si="31"/>
        <v>D6.scenario.defSelectData['sel231']= [ '-1', '1', '2', '3', '4', '5', '6', '7', '', '', '', '', '', '', '', '' ];</v>
      </c>
    </row>
    <row r="77" spans="1:124" s="83" customFormat="1" ht="43.5" customHeight="1">
      <c r="A77" s="73"/>
      <c r="B77" s="110" t="s">
        <v>2875</v>
      </c>
      <c r="C77" s="198" t="s">
        <v>5301</v>
      </c>
      <c r="D77" s="129" t="s">
        <v>2423</v>
      </c>
      <c r="E77" s="109" t="s">
        <v>2872</v>
      </c>
      <c r="F77" s="118"/>
      <c r="G77" s="129"/>
      <c r="H77" s="205" t="s">
        <v>4477</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5" t="s">
        <v>3579</v>
      </c>
      <c r="W77" s="212" t="s">
        <v>3630</v>
      </c>
      <c r="X77" s="213" t="s">
        <v>4673</v>
      </c>
      <c r="Y77" s="214" t="s">
        <v>4674</v>
      </c>
      <c r="Z77" s="214" t="s">
        <v>4675</v>
      </c>
      <c r="AA77" s="214" t="s">
        <v>4676</v>
      </c>
      <c r="AB77" s="264" t="s">
        <v>4736</v>
      </c>
      <c r="AC77" s="205"/>
      <c r="AD77" s="205"/>
      <c r="AE77" s="205"/>
      <c r="AF77" s="205"/>
      <c r="AG77" s="205"/>
      <c r="AH77" s="205"/>
      <c r="AI77" s="274"/>
      <c r="AJ77" s="274"/>
      <c r="AK77" s="274"/>
      <c r="AL77" s="129" t="s">
        <v>3707</v>
      </c>
      <c r="AM77" s="129" t="s">
        <v>1379</v>
      </c>
      <c r="AN77" s="169" t="s">
        <v>2041</v>
      </c>
      <c r="AO77" s="129" t="s">
        <v>2042</v>
      </c>
      <c r="AP77" s="129" t="s">
        <v>2043</v>
      </c>
      <c r="AQ77" s="129" t="s">
        <v>2044</v>
      </c>
      <c r="AR77" s="168" t="s">
        <v>2045</v>
      </c>
      <c r="AS77" s="129" t="s">
        <v>5358</v>
      </c>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"区域供热", "", "", "", "", "", "", "", "", "" ];</v>
      </c>
      <c r="DR77" s="88"/>
      <c r="DS77" s="88"/>
      <c r="DT77" s="88" t="str">
        <f t="shared" si="31"/>
        <v>D6.scenario.defSelectData['sel232']= [ '-1', '0', '18', '19', '20', '21', '22', '23', '24', '25', '26', '', '', '', '', '' ];</v>
      </c>
    </row>
    <row r="78" spans="1:124" s="83" customFormat="1" ht="43.5" customHeight="1">
      <c r="A78" s="73"/>
      <c r="B78" s="109" t="s">
        <v>2690</v>
      </c>
      <c r="C78" s="198" t="s">
        <v>4425</v>
      </c>
      <c r="D78" s="129" t="s">
        <v>1953</v>
      </c>
      <c r="E78" s="109" t="s">
        <v>2872</v>
      </c>
      <c r="F78" s="118" t="s">
        <v>1949</v>
      </c>
      <c r="G78" s="129" t="s">
        <v>1949</v>
      </c>
      <c r="H78" s="205" t="s">
        <v>4478</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5" t="s">
        <v>3579</v>
      </c>
      <c r="W78" s="205" t="s">
        <v>3606</v>
      </c>
      <c r="X78" s="205" t="s">
        <v>3631</v>
      </c>
      <c r="Y78" s="205" t="s">
        <v>3632</v>
      </c>
      <c r="Z78" s="205" t="s">
        <v>3633</v>
      </c>
      <c r="AA78" s="205" t="s">
        <v>3634</v>
      </c>
      <c r="AB78" s="205" t="s">
        <v>3644</v>
      </c>
      <c r="AC78" s="205" t="s">
        <v>3645</v>
      </c>
      <c r="AD78" s="205" t="s">
        <v>3637</v>
      </c>
      <c r="AE78" s="205" t="s">
        <v>3638</v>
      </c>
      <c r="AF78" s="205" t="s">
        <v>3639</v>
      </c>
      <c r="AG78" s="205"/>
      <c r="AH78" s="205"/>
      <c r="AI78" s="274"/>
      <c r="AJ78" s="274"/>
      <c r="AK78" s="274"/>
      <c r="AL78" s="129" t="s">
        <v>3707</v>
      </c>
      <c r="AM78" s="129" t="s">
        <v>2023</v>
      </c>
      <c r="AN78" s="129" t="s">
        <v>1981</v>
      </c>
      <c r="AO78" s="129" t="s">
        <v>1982</v>
      </c>
      <c r="AP78" s="129" t="s">
        <v>1983</v>
      </c>
      <c r="AQ78" s="168" t="s">
        <v>1984</v>
      </c>
      <c r="AR78" s="168" t="s">
        <v>1985</v>
      </c>
      <c r="AS78" s="168" t="s">
        <v>1986</v>
      </c>
      <c r="AT78" s="168"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8" t="s">
        <v>4356</v>
      </c>
      <c r="D79" s="129" t="s">
        <v>1956</v>
      </c>
      <c r="E79" s="109" t="s">
        <v>2872</v>
      </c>
      <c r="F79" s="118" t="s">
        <v>1957</v>
      </c>
      <c r="G79" s="129" t="s">
        <v>1957</v>
      </c>
      <c r="H79" s="205" t="s">
        <v>4479</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5" t="s">
        <v>3579</v>
      </c>
      <c r="W79" s="205" t="s">
        <v>3606</v>
      </c>
      <c r="X79" s="211" t="s">
        <v>2046</v>
      </c>
      <c r="Y79" s="205" t="s">
        <v>2047</v>
      </c>
      <c r="Z79" s="205" t="s">
        <v>2048</v>
      </c>
      <c r="AA79" s="205" t="s">
        <v>2049</v>
      </c>
      <c r="AB79" s="205" t="s">
        <v>2050</v>
      </c>
      <c r="AC79" s="205" t="s">
        <v>2051</v>
      </c>
      <c r="AD79" s="205" t="s">
        <v>2052</v>
      </c>
      <c r="AE79" s="205" t="s">
        <v>2053</v>
      </c>
      <c r="AF79" s="205" t="s">
        <v>4642</v>
      </c>
      <c r="AG79" s="205"/>
      <c r="AH79" s="205"/>
      <c r="AI79" s="274"/>
      <c r="AJ79" s="274"/>
      <c r="AK79" s="274"/>
      <c r="AL79" s="129" t="s">
        <v>3707</v>
      </c>
      <c r="AM79" s="129" t="s">
        <v>2023</v>
      </c>
      <c r="AN79" s="131" t="s">
        <v>2046</v>
      </c>
      <c r="AO79" s="129" t="s">
        <v>2047</v>
      </c>
      <c r="AP79" s="168" t="s">
        <v>2048</v>
      </c>
      <c r="AQ79" s="168" t="s">
        <v>2049</v>
      </c>
      <c r="AR79" s="168" t="s">
        <v>2050</v>
      </c>
      <c r="AS79" s="168"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8" t="s">
        <v>4357</v>
      </c>
      <c r="D80" s="129" t="s">
        <v>2689</v>
      </c>
      <c r="E80" s="109" t="s">
        <v>2872</v>
      </c>
      <c r="F80" s="118" t="s">
        <v>818</v>
      </c>
      <c r="G80" s="129" t="s">
        <v>818</v>
      </c>
      <c r="H80" s="205" t="s">
        <v>4480</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5" t="s">
        <v>3579</v>
      </c>
      <c r="W80" s="205" t="s">
        <v>3606</v>
      </c>
      <c r="X80" s="211" t="s">
        <v>3640</v>
      </c>
      <c r="Y80" s="211" t="s">
        <v>3623</v>
      </c>
      <c r="Z80" s="205" t="s">
        <v>3641</v>
      </c>
      <c r="AA80" s="205" t="s">
        <v>3624</v>
      </c>
      <c r="AB80" s="205" t="s">
        <v>3646</v>
      </c>
      <c r="AC80" s="205" t="s">
        <v>3625</v>
      </c>
      <c r="AD80" s="205" t="s">
        <v>3626</v>
      </c>
      <c r="AE80" s="205" t="s">
        <v>3627</v>
      </c>
      <c r="AF80" s="205"/>
      <c r="AG80" s="205"/>
      <c r="AH80" s="205"/>
      <c r="AI80" s="274"/>
      <c r="AJ80" s="274"/>
      <c r="AK80" s="274"/>
      <c r="AL80" s="129" t="s">
        <v>3707</v>
      </c>
      <c r="AM80" s="129" t="s">
        <v>2694</v>
      </c>
      <c r="AN80" s="131" t="s">
        <v>2695</v>
      </c>
      <c r="AO80" s="131" t="s">
        <v>2682</v>
      </c>
      <c r="AP80" s="129" t="s">
        <v>2696</v>
      </c>
      <c r="AQ80" s="168" t="s">
        <v>2683</v>
      </c>
      <c r="AR80" s="168" t="s">
        <v>2697</v>
      </c>
      <c r="AS80" s="168"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59" customFormat="1" ht="43.5" customHeight="1">
      <c r="A81" s="156"/>
      <c r="B81" s="158" t="s">
        <v>2873</v>
      </c>
      <c r="C81" s="204" t="s">
        <v>4358</v>
      </c>
      <c r="D81" s="157" t="s">
        <v>2691</v>
      </c>
      <c r="E81" s="157" t="s">
        <v>2872</v>
      </c>
      <c r="F81" s="157" t="s">
        <v>818</v>
      </c>
      <c r="G81" s="157" t="s">
        <v>818</v>
      </c>
      <c r="H81" s="208" t="s">
        <v>4481</v>
      </c>
      <c r="I81" s="157" t="s">
        <v>2691</v>
      </c>
      <c r="J81" s="157" t="str">
        <f t="shared" si="28"/>
        <v>sel236</v>
      </c>
      <c r="K81" s="157" t="str">
        <f t="shared" si="32"/>
        <v>sel236</v>
      </c>
      <c r="L81" s="158"/>
      <c r="M81" s="158"/>
      <c r="N81" s="158"/>
      <c r="O81" s="157" t="s">
        <v>1914</v>
      </c>
      <c r="P81" s="158"/>
      <c r="Q81" s="158"/>
      <c r="R81" s="157">
        <v>-1</v>
      </c>
      <c r="S81" s="156"/>
      <c r="T81" s="156"/>
      <c r="U81" s="157" t="str">
        <f t="shared" si="33"/>
        <v>sel236</v>
      </c>
      <c r="V81" s="208" t="s">
        <v>3579</v>
      </c>
      <c r="W81" s="208" t="s">
        <v>4677</v>
      </c>
      <c r="X81" s="215" t="s">
        <v>4678</v>
      </c>
      <c r="Y81" s="208" t="s">
        <v>4679</v>
      </c>
      <c r="Z81" s="208" t="s">
        <v>4680</v>
      </c>
      <c r="AA81" s="208" t="s">
        <v>4681</v>
      </c>
      <c r="AB81" s="208" t="s">
        <v>4682</v>
      </c>
      <c r="AC81" s="208" t="s">
        <v>4683</v>
      </c>
      <c r="AD81" s="208"/>
      <c r="AE81" s="208"/>
      <c r="AF81" s="208"/>
      <c r="AG81" s="208"/>
      <c r="AH81" s="208"/>
      <c r="AI81" s="275"/>
      <c r="AJ81" s="275"/>
      <c r="AK81" s="275"/>
      <c r="AL81" s="129" t="s">
        <v>3707</v>
      </c>
      <c r="AM81" s="168" t="s">
        <v>2698</v>
      </c>
      <c r="AN81" s="131" t="s">
        <v>2695</v>
      </c>
      <c r="AO81" s="129" t="s">
        <v>2682</v>
      </c>
      <c r="AP81" s="168" t="s">
        <v>2696</v>
      </c>
      <c r="AQ81" s="168" t="s">
        <v>2683</v>
      </c>
      <c r="AR81" s="129" t="s">
        <v>2697</v>
      </c>
      <c r="AS81" s="129" t="s">
        <v>2684</v>
      </c>
      <c r="AT81" s="129"/>
      <c r="AU81" s="129"/>
      <c r="AV81" s="129"/>
      <c r="AW81" s="129"/>
      <c r="AX81" s="129"/>
      <c r="AY81" s="129"/>
      <c r="AZ81" s="129"/>
      <c r="BA81" s="129"/>
      <c r="BB81" s="156"/>
      <c r="BC81" s="158">
        <v>-1</v>
      </c>
      <c r="BD81" s="157">
        <v>0</v>
      </c>
      <c r="BE81" s="157">
        <v>1</v>
      </c>
      <c r="BF81" s="157">
        <v>2</v>
      </c>
      <c r="BG81" s="157">
        <v>3</v>
      </c>
      <c r="BH81" s="157">
        <v>4</v>
      </c>
      <c r="BI81" s="157">
        <v>5</v>
      </c>
      <c r="BJ81" s="157">
        <v>6</v>
      </c>
      <c r="BK81" s="157"/>
      <c r="BL81" s="157"/>
      <c r="BM81" s="157"/>
      <c r="BN81" s="157"/>
      <c r="BO81" s="157"/>
      <c r="BP81" s="157"/>
      <c r="BQ81" s="157"/>
      <c r="BR81" s="157"/>
      <c r="BS81" s="158">
        <v>-1</v>
      </c>
      <c r="BT81" s="157">
        <v>0</v>
      </c>
      <c r="BU81" s="157">
        <v>1</v>
      </c>
      <c r="BV81" s="157">
        <v>2</v>
      </c>
      <c r="BW81" s="157">
        <v>3</v>
      </c>
      <c r="BX81" s="157">
        <v>4</v>
      </c>
      <c r="BY81" s="157">
        <v>5</v>
      </c>
      <c r="BZ81" s="157">
        <v>6</v>
      </c>
      <c r="CA81" s="157"/>
      <c r="CB81" s="157"/>
      <c r="CC81" s="157"/>
      <c r="CD81" s="157"/>
      <c r="CE81" s="157"/>
      <c r="CF81" s="157"/>
      <c r="CG81" s="157"/>
      <c r="CH81" s="157"/>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1" t="s">
        <v>4359</v>
      </c>
      <c r="D82" s="129" t="s">
        <v>3024</v>
      </c>
      <c r="E82" s="109" t="s">
        <v>2744</v>
      </c>
      <c r="F82" s="118"/>
      <c r="G82" s="129"/>
      <c r="H82" s="205" t="s">
        <v>4482</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5" t="s">
        <v>3579</v>
      </c>
      <c r="W82" s="205" t="s">
        <v>4565</v>
      </c>
      <c r="X82" s="205" t="s">
        <v>4566</v>
      </c>
      <c r="Y82" s="205"/>
      <c r="Z82" s="205"/>
      <c r="AA82" s="205"/>
      <c r="AB82" s="205"/>
      <c r="AC82" s="205"/>
      <c r="AD82" s="205"/>
      <c r="AE82" s="205"/>
      <c r="AF82" s="205"/>
      <c r="AG82" s="205"/>
      <c r="AH82" s="205"/>
      <c r="AI82" s="274"/>
      <c r="AJ82" s="274"/>
      <c r="AK82" s="274"/>
      <c r="AL82" s="129" t="s">
        <v>3707</v>
      </c>
      <c r="AM82" s="168" t="s">
        <v>3718</v>
      </c>
      <c r="AN82" s="168" t="s">
        <v>3717</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59" customFormat="1" ht="43.5" customHeight="1">
      <c r="B83" s="158" t="s">
        <v>2876</v>
      </c>
      <c r="C83" s="204" t="s">
        <v>4360</v>
      </c>
      <c r="D83" s="157" t="s">
        <v>2807</v>
      </c>
      <c r="E83" s="157" t="s">
        <v>2872</v>
      </c>
      <c r="F83" s="157"/>
      <c r="G83" s="157"/>
      <c r="H83" s="208" t="s">
        <v>4483</v>
      </c>
      <c r="I83" s="157" t="s">
        <v>2807</v>
      </c>
      <c r="J83" s="157" t="str">
        <f t="shared" si="28"/>
        <v>sel238</v>
      </c>
      <c r="K83" s="157" t="str">
        <f t="shared" si="32"/>
        <v>sel238</v>
      </c>
      <c r="L83" s="158"/>
      <c r="M83" s="158"/>
      <c r="N83" s="158"/>
      <c r="O83" s="157" t="s">
        <v>1914</v>
      </c>
      <c r="P83" s="158"/>
      <c r="Q83" s="158"/>
      <c r="R83" s="157">
        <v>-1</v>
      </c>
      <c r="T83" s="156"/>
      <c r="U83" s="157" t="str">
        <f t="shared" si="33"/>
        <v>sel238</v>
      </c>
      <c r="V83" s="208" t="s">
        <v>3579</v>
      </c>
      <c r="W83" s="208" t="s">
        <v>4565</v>
      </c>
      <c r="X83" s="208" t="s">
        <v>4566</v>
      </c>
      <c r="Y83" s="208"/>
      <c r="Z83" s="208"/>
      <c r="AA83" s="208"/>
      <c r="AB83" s="208"/>
      <c r="AC83" s="208"/>
      <c r="AD83" s="208"/>
      <c r="AE83" s="208"/>
      <c r="AF83" s="208"/>
      <c r="AG83" s="208"/>
      <c r="AH83" s="208"/>
      <c r="AI83" s="275"/>
      <c r="AJ83" s="275"/>
      <c r="AK83" s="275"/>
      <c r="AL83" s="129" t="s">
        <v>3707</v>
      </c>
      <c r="AM83" s="168" t="s">
        <v>3381</v>
      </c>
      <c r="AN83" s="168" t="s">
        <v>3382</v>
      </c>
      <c r="AO83" s="129"/>
      <c r="AP83" s="129"/>
      <c r="AQ83" s="129"/>
      <c r="AR83" s="129"/>
      <c r="AS83" s="129"/>
      <c r="AT83" s="129"/>
      <c r="AU83" s="129"/>
      <c r="AV83" s="129"/>
      <c r="AW83" s="129"/>
      <c r="AX83" s="129"/>
      <c r="AY83" s="129"/>
      <c r="AZ83" s="129"/>
      <c r="BA83" s="129"/>
      <c r="BB83" s="156"/>
      <c r="BC83" s="157">
        <v>-1</v>
      </c>
      <c r="BD83" s="157">
        <v>1</v>
      </c>
      <c r="BE83" s="157">
        <v>2</v>
      </c>
      <c r="BF83" s="157"/>
      <c r="BG83" s="157"/>
      <c r="BH83" s="157"/>
      <c r="BI83" s="157"/>
      <c r="BJ83" s="157"/>
      <c r="BK83" s="157"/>
      <c r="BL83" s="157"/>
      <c r="BM83" s="157"/>
      <c r="BN83" s="157"/>
      <c r="BO83" s="157"/>
      <c r="BP83" s="157"/>
      <c r="BQ83" s="157"/>
      <c r="BR83" s="157"/>
      <c r="BS83" s="157">
        <v>-1</v>
      </c>
      <c r="BT83" s="157">
        <v>1</v>
      </c>
      <c r="BU83" s="157">
        <v>2</v>
      </c>
      <c r="BV83" s="157"/>
      <c r="BW83" s="157"/>
      <c r="BX83" s="157"/>
      <c r="BY83" s="157"/>
      <c r="BZ83" s="157"/>
      <c r="CA83" s="157"/>
      <c r="CB83" s="157"/>
      <c r="CC83" s="157"/>
      <c r="CD83" s="157"/>
      <c r="CE83" s="157"/>
      <c r="CF83" s="157"/>
      <c r="CG83" s="157"/>
      <c r="CH83" s="157"/>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59" customFormat="1" ht="43.5" customHeight="1">
      <c r="B84" s="157" t="s">
        <v>2877</v>
      </c>
      <c r="C84" s="200" t="s">
        <v>5312</v>
      </c>
      <c r="D84" s="157" t="s">
        <v>2809</v>
      </c>
      <c r="E84" s="157" t="s">
        <v>2872</v>
      </c>
      <c r="F84" s="157"/>
      <c r="G84" s="157"/>
      <c r="H84" s="207"/>
      <c r="I84" s="157" t="s">
        <v>2808</v>
      </c>
      <c r="J84" s="157" t="str">
        <f t="shared" si="28"/>
        <v>sel239</v>
      </c>
      <c r="K84" s="157" t="str">
        <f t="shared" si="32"/>
        <v>sel239</v>
      </c>
      <c r="L84" s="158"/>
      <c r="M84" s="158"/>
      <c r="N84" s="158"/>
      <c r="O84" s="157" t="s">
        <v>1914</v>
      </c>
      <c r="P84" s="158"/>
      <c r="Q84" s="158"/>
      <c r="R84" s="157">
        <v>-1</v>
      </c>
      <c r="T84" s="156"/>
      <c r="U84" s="157" t="str">
        <f t="shared" si="33"/>
        <v>sel239</v>
      </c>
      <c r="V84" s="207" t="s">
        <v>3579</v>
      </c>
      <c r="W84" s="207"/>
      <c r="X84" s="207"/>
      <c r="Y84" s="207"/>
      <c r="Z84" s="207"/>
      <c r="AA84" s="207"/>
      <c r="AB84" s="207"/>
      <c r="AC84" s="207"/>
      <c r="AD84" s="207"/>
      <c r="AE84" s="207"/>
      <c r="AF84" s="207"/>
      <c r="AG84" s="207"/>
      <c r="AH84" s="207"/>
      <c r="AI84" s="275"/>
      <c r="AJ84" s="275"/>
      <c r="AK84" s="275"/>
      <c r="AL84" s="129" t="s">
        <v>3707</v>
      </c>
      <c r="AM84" s="168" t="s">
        <v>3734</v>
      </c>
      <c r="AN84" s="168" t="s">
        <v>3735</v>
      </c>
      <c r="AO84" s="129"/>
      <c r="AP84" s="129"/>
      <c r="AQ84" s="129"/>
      <c r="AR84" s="129"/>
      <c r="AS84" s="129"/>
      <c r="AT84" s="129"/>
      <c r="AU84" s="129"/>
      <c r="AV84" s="129"/>
      <c r="AW84" s="129"/>
      <c r="AX84" s="129"/>
      <c r="AY84" s="129"/>
      <c r="AZ84" s="129"/>
      <c r="BA84" s="129"/>
      <c r="BB84" s="156"/>
      <c r="BC84" s="157">
        <v>-1</v>
      </c>
      <c r="BD84" s="157">
        <v>1</v>
      </c>
      <c r="BE84" s="157">
        <v>2</v>
      </c>
      <c r="BF84" s="157"/>
      <c r="BG84" s="157"/>
      <c r="BH84" s="157"/>
      <c r="BI84" s="157"/>
      <c r="BJ84" s="157"/>
      <c r="BK84" s="157"/>
      <c r="BL84" s="157"/>
      <c r="BM84" s="157"/>
      <c r="BN84" s="157"/>
      <c r="BO84" s="157"/>
      <c r="BP84" s="157"/>
      <c r="BQ84" s="157"/>
      <c r="BR84" s="157"/>
      <c r="BS84" s="157">
        <v>-1</v>
      </c>
      <c r="BT84" s="157">
        <v>1</v>
      </c>
      <c r="BU84" s="157">
        <v>2</v>
      </c>
      <c r="BV84" s="157"/>
      <c r="BW84" s="157"/>
      <c r="BX84" s="157"/>
      <c r="BY84" s="157"/>
      <c r="BZ84" s="157"/>
      <c r="CA84" s="157"/>
      <c r="CB84" s="157"/>
      <c r="CC84" s="157"/>
      <c r="CD84" s="157"/>
      <c r="CE84" s="157"/>
      <c r="CF84" s="157"/>
      <c r="CG84" s="157"/>
      <c r="CH84" s="157"/>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59" customFormat="1" ht="43.5" customHeight="1">
      <c r="B85" s="158" t="s">
        <v>2878</v>
      </c>
      <c r="C85" s="200" t="s">
        <v>3561</v>
      </c>
      <c r="D85" s="157" t="s">
        <v>2600</v>
      </c>
      <c r="E85" s="157" t="s">
        <v>2872</v>
      </c>
      <c r="F85" s="157"/>
      <c r="G85" s="157"/>
      <c r="H85" s="207"/>
      <c r="I85" s="157" t="s">
        <v>2600</v>
      </c>
      <c r="J85" s="157" t="str">
        <f t="shared" si="28"/>
        <v>sel240</v>
      </c>
      <c r="K85" s="157" t="str">
        <f t="shared" si="32"/>
        <v>sel240</v>
      </c>
      <c r="L85" s="158"/>
      <c r="M85" s="158"/>
      <c r="N85" s="158"/>
      <c r="O85" s="157" t="s">
        <v>1914</v>
      </c>
      <c r="P85" s="158"/>
      <c r="Q85" s="158"/>
      <c r="R85" s="157">
        <v>-1</v>
      </c>
      <c r="T85" s="156"/>
      <c r="U85" s="157" t="str">
        <f t="shared" si="33"/>
        <v>sel240</v>
      </c>
      <c r="V85" s="207" t="s">
        <v>3579</v>
      </c>
      <c r="W85" s="207"/>
      <c r="X85" s="207"/>
      <c r="Y85" s="207"/>
      <c r="Z85" s="207"/>
      <c r="AA85" s="207"/>
      <c r="AB85" s="207"/>
      <c r="AC85" s="207"/>
      <c r="AD85" s="207"/>
      <c r="AE85" s="207"/>
      <c r="AF85" s="207"/>
      <c r="AG85" s="207"/>
      <c r="AH85" s="207"/>
      <c r="AI85" s="275"/>
      <c r="AJ85" s="275"/>
      <c r="AK85" s="275"/>
      <c r="AL85" s="129" t="s">
        <v>3707</v>
      </c>
      <c r="AM85" s="168" t="s">
        <v>2573</v>
      </c>
      <c r="AN85" s="129" t="s">
        <v>2574</v>
      </c>
      <c r="AO85" s="129" t="s">
        <v>2575</v>
      </c>
      <c r="AP85" s="129" t="s">
        <v>2576</v>
      </c>
      <c r="AQ85" s="129" t="s">
        <v>2577</v>
      </c>
      <c r="AR85" s="129"/>
      <c r="AS85" s="129"/>
      <c r="AT85" s="129"/>
      <c r="AU85" s="129"/>
      <c r="AV85" s="129"/>
      <c r="AW85" s="129"/>
      <c r="AX85" s="129"/>
      <c r="AY85" s="129"/>
      <c r="AZ85" s="129"/>
      <c r="BA85" s="129"/>
      <c r="BB85" s="156"/>
      <c r="BC85" s="157">
        <v>-1</v>
      </c>
      <c r="BD85" s="157">
        <v>0</v>
      </c>
      <c r="BE85" s="157">
        <v>2</v>
      </c>
      <c r="BF85" s="157">
        <v>3</v>
      </c>
      <c r="BG85" s="157">
        <v>5</v>
      </c>
      <c r="BH85" s="157">
        <v>7</v>
      </c>
      <c r="BI85" s="157"/>
      <c r="BJ85" s="157"/>
      <c r="BK85" s="157"/>
      <c r="BL85" s="157"/>
      <c r="BM85" s="157"/>
      <c r="BN85" s="157"/>
      <c r="BO85" s="157"/>
      <c r="BP85" s="157"/>
      <c r="BQ85" s="157"/>
      <c r="BR85" s="157"/>
      <c r="BS85" s="157">
        <v>-1</v>
      </c>
      <c r="BT85" s="157">
        <v>0</v>
      </c>
      <c r="BU85" s="157">
        <v>2</v>
      </c>
      <c r="BV85" s="157">
        <v>3</v>
      </c>
      <c r="BW85" s="157">
        <v>5</v>
      </c>
      <c r="BX85" s="157">
        <v>7</v>
      </c>
      <c r="BY85" s="157"/>
      <c r="BZ85" s="157"/>
      <c r="CA85" s="157"/>
      <c r="CB85" s="157"/>
      <c r="CC85" s="157"/>
      <c r="CD85" s="157"/>
      <c r="CE85" s="157"/>
      <c r="CF85" s="157"/>
      <c r="CG85" s="157"/>
      <c r="CH85" s="157"/>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8" t="s">
        <v>4361</v>
      </c>
      <c r="D86" s="129" t="s">
        <v>2597</v>
      </c>
      <c r="E86" s="109" t="s">
        <v>2872</v>
      </c>
      <c r="F86" s="118"/>
      <c r="G86" s="129"/>
      <c r="H86" s="205" t="s">
        <v>4484</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5" t="s">
        <v>3579</v>
      </c>
      <c r="W86" s="205" t="s">
        <v>3606</v>
      </c>
      <c r="X86" s="205" t="s">
        <v>3631</v>
      </c>
      <c r="Y86" s="205" t="s">
        <v>3632</v>
      </c>
      <c r="Z86" s="205" t="s">
        <v>3633</v>
      </c>
      <c r="AA86" s="205" t="s">
        <v>3634</v>
      </c>
      <c r="AB86" s="205" t="s">
        <v>3644</v>
      </c>
      <c r="AC86" s="205" t="s">
        <v>3645</v>
      </c>
      <c r="AD86" s="205" t="s">
        <v>3637</v>
      </c>
      <c r="AE86" s="205" t="s">
        <v>3638</v>
      </c>
      <c r="AF86" s="205" t="s">
        <v>3639</v>
      </c>
      <c r="AG86" s="205"/>
      <c r="AH86" s="205"/>
      <c r="AI86" s="274"/>
      <c r="AJ86" s="274"/>
      <c r="AK86" s="274"/>
      <c r="AL86" s="129" t="s">
        <v>3707</v>
      </c>
      <c r="AM86" s="168" t="s">
        <v>3736</v>
      </c>
      <c r="AN86" s="168" t="s">
        <v>2601</v>
      </c>
      <c r="AO86" s="168" t="s">
        <v>2602</v>
      </c>
      <c r="AP86" s="168" t="s">
        <v>2603</v>
      </c>
      <c r="AQ86" s="168"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8" t="s">
        <v>4362</v>
      </c>
      <c r="D87" s="129" t="s">
        <v>3125</v>
      </c>
      <c r="E87" s="109" t="s">
        <v>2744</v>
      </c>
      <c r="F87" s="118"/>
      <c r="G87" s="129"/>
      <c r="H87" s="205" t="s">
        <v>4485</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5" t="s">
        <v>3579</v>
      </c>
      <c r="W87" s="205" t="s">
        <v>4684</v>
      </c>
      <c r="X87" s="205" t="s">
        <v>4685</v>
      </c>
      <c r="Y87" s="205" t="s">
        <v>4686</v>
      </c>
      <c r="Z87" s="205" t="s">
        <v>4687</v>
      </c>
      <c r="AA87" s="205" t="s">
        <v>4688</v>
      </c>
      <c r="AB87" s="205"/>
      <c r="AC87" s="205"/>
      <c r="AD87" s="205"/>
      <c r="AE87" s="205"/>
      <c r="AF87" s="205"/>
      <c r="AG87" s="205"/>
      <c r="AH87" s="205"/>
      <c r="AI87" s="274"/>
      <c r="AJ87" s="274"/>
      <c r="AK87" s="274"/>
      <c r="AL87" s="129" t="s">
        <v>3707</v>
      </c>
      <c r="AM87" s="168" t="s">
        <v>2762</v>
      </c>
      <c r="AN87" s="168" t="s">
        <v>2761</v>
      </c>
      <c r="AO87" s="168" t="s">
        <v>2759</v>
      </c>
      <c r="AP87" s="168" t="s">
        <v>2757</v>
      </c>
      <c r="AQ87" s="168"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59" customFormat="1" ht="43.5" customHeight="1">
      <c r="B88" s="157" t="s">
        <v>2881</v>
      </c>
      <c r="C88" s="204" t="s">
        <v>4363</v>
      </c>
      <c r="D88" s="157" t="s">
        <v>3084</v>
      </c>
      <c r="E88" s="157" t="s">
        <v>3002</v>
      </c>
      <c r="F88" s="157"/>
      <c r="G88" s="157"/>
      <c r="H88" s="208" t="s">
        <v>4486</v>
      </c>
      <c r="I88" s="157" t="s">
        <v>2814</v>
      </c>
      <c r="J88" s="157" t="str">
        <f t="shared" si="28"/>
        <v>sel243</v>
      </c>
      <c r="K88" s="157" t="str">
        <f t="shared" si="32"/>
        <v>sel243</v>
      </c>
      <c r="L88" s="158"/>
      <c r="M88" s="158"/>
      <c r="N88" s="158"/>
      <c r="O88" s="157" t="s">
        <v>1914</v>
      </c>
      <c r="P88" s="158"/>
      <c r="Q88" s="158"/>
      <c r="R88" s="157">
        <v>-1</v>
      </c>
      <c r="T88" s="156"/>
      <c r="U88" s="157" t="str">
        <f t="shared" si="33"/>
        <v>sel243</v>
      </c>
      <c r="V88" s="209" t="s">
        <v>3579</v>
      </c>
      <c r="W88" s="209" t="s">
        <v>4689</v>
      </c>
      <c r="X88" s="209" t="s">
        <v>4690</v>
      </c>
      <c r="Y88" s="209" t="s">
        <v>4691</v>
      </c>
      <c r="Z88" s="209" t="s">
        <v>4692</v>
      </c>
      <c r="AA88" s="209" t="s">
        <v>4672</v>
      </c>
      <c r="AB88" s="209"/>
      <c r="AC88" s="209"/>
      <c r="AD88" s="209"/>
      <c r="AE88" s="209"/>
      <c r="AF88" s="209"/>
      <c r="AG88" s="209"/>
      <c r="AH88" s="209"/>
      <c r="AI88" s="275"/>
      <c r="AJ88" s="275"/>
      <c r="AK88" s="275"/>
      <c r="AL88" s="129" t="s">
        <v>3707</v>
      </c>
      <c r="AM88" s="168" t="s">
        <v>3088</v>
      </c>
      <c r="AN88" s="168" t="s">
        <v>3089</v>
      </c>
      <c r="AO88" s="168" t="s">
        <v>3090</v>
      </c>
      <c r="AP88" s="129" t="s">
        <v>3091</v>
      </c>
      <c r="AQ88" s="129" t="s">
        <v>3712</v>
      </c>
      <c r="AR88" s="129"/>
      <c r="AS88" s="129"/>
      <c r="AT88" s="129"/>
      <c r="AU88" s="129"/>
      <c r="AV88" s="129"/>
      <c r="AW88" s="129"/>
      <c r="AX88" s="129"/>
      <c r="AY88" s="129"/>
      <c r="AZ88" s="129"/>
      <c r="BA88" s="129"/>
      <c r="BB88" s="156"/>
      <c r="BC88" s="157">
        <v>-1</v>
      </c>
      <c r="BD88" s="157">
        <v>1</v>
      </c>
      <c r="BE88" s="157">
        <v>2</v>
      </c>
      <c r="BF88" s="157">
        <v>3</v>
      </c>
      <c r="BG88" s="157">
        <v>4</v>
      </c>
      <c r="BH88" s="157">
        <v>5</v>
      </c>
      <c r="BI88" s="157"/>
      <c r="BJ88" s="157"/>
      <c r="BK88" s="157"/>
      <c r="BL88" s="157"/>
      <c r="BM88" s="157"/>
      <c r="BN88" s="157"/>
      <c r="BO88" s="157"/>
      <c r="BP88" s="157"/>
      <c r="BQ88" s="157"/>
      <c r="BR88" s="157"/>
      <c r="BS88" s="157">
        <v>-1</v>
      </c>
      <c r="BT88" s="157">
        <v>1</v>
      </c>
      <c r="BU88" s="157">
        <v>2</v>
      </c>
      <c r="BV88" s="157">
        <v>3</v>
      </c>
      <c r="BW88" s="157">
        <v>4</v>
      </c>
      <c r="BX88" s="157">
        <v>5</v>
      </c>
      <c r="BY88" s="157"/>
      <c r="BZ88" s="157"/>
      <c r="CA88" s="157"/>
      <c r="CB88" s="157"/>
      <c r="CC88" s="157"/>
      <c r="CD88" s="157"/>
      <c r="CE88" s="157"/>
      <c r="CF88" s="157"/>
      <c r="CG88" s="157"/>
      <c r="CH88" s="157"/>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59" customFormat="1" ht="43.5" customHeight="1">
      <c r="B89" s="158" t="s">
        <v>2882</v>
      </c>
      <c r="C89" s="247" t="s">
        <v>4364</v>
      </c>
      <c r="D89" s="157" t="s">
        <v>3083</v>
      </c>
      <c r="E89" s="157" t="s">
        <v>3002</v>
      </c>
      <c r="F89" s="157"/>
      <c r="G89" s="157"/>
      <c r="H89" s="208" t="s">
        <v>4487</v>
      </c>
      <c r="I89" s="157" t="s">
        <v>2815</v>
      </c>
      <c r="J89" s="157" t="str">
        <f t="shared" si="28"/>
        <v>sel244</v>
      </c>
      <c r="K89" s="157" t="str">
        <f t="shared" si="32"/>
        <v>sel244</v>
      </c>
      <c r="L89" s="158"/>
      <c r="M89" s="158"/>
      <c r="N89" s="158"/>
      <c r="O89" s="157" t="s">
        <v>1914</v>
      </c>
      <c r="P89" s="158"/>
      <c r="Q89" s="158"/>
      <c r="R89" s="157">
        <v>-1</v>
      </c>
      <c r="T89" s="156"/>
      <c r="U89" s="157" t="str">
        <f t="shared" si="33"/>
        <v>sel244</v>
      </c>
      <c r="V89" s="209" t="s">
        <v>3579</v>
      </c>
      <c r="W89" s="209" t="s">
        <v>4689</v>
      </c>
      <c r="X89" s="209" t="s">
        <v>4690</v>
      </c>
      <c r="Y89" s="209" t="s">
        <v>4691</v>
      </c>
      <c r="Z89" s="209" t="s">
        <v>4692</v>
      </c>
      <c r="AA89" s="209" t="s">
        <v>4672</v>
      </c>
      <c r="AB89" s="209"/>
      <c r="AC89" s="209"/>
      <c r="AD89" s="209"/>
      <c r="AE89" s="209"/>
      <c r="AF89" s="209"/>
      <c r="AG89" s="209"/>
      <c r="AH89" s="209"/>
      <c r="AI89" s="275"/>
      <c r="AJ89" s="275"/>
      <c r="AK89" s="275"/>
      <c r="AL89" s="129" t="s">
        <v>3707</v>
      </c>
      <c r="AM89" s="129" t="s">
        <v>3088</v>
      </c>
      <c r="AN89" s="168" t="s">
        <v>3089</v>
      </c>
      <c r="AO89" s="129" t="s">
        <v>3090</v>
      </c>
      <c r="AP89" s="168" t="s">
        <v>3091</v>
      </c>
      <c r="AQ89" s="129" t="s">
        <v>3712</v>
      </c>
      <c r="AR89" s="129"/>
      <c r="AS89" s="129"/>
      <c r="AT89" s="129"/>
      <c r="AU89" s="129"/>
      <c r="AV89" s="129"/>
      <c r="AW89" s="129"/>
      <c r="AX89" s="129"/>
      <c r="AY89" s="129"/>
      <c r="AZ89" s="129"/>
      <c r="BA89" s="129"/>
      <c r="BB89" s="156"/>
      <c r="BC89" s="157">
        <v>-1</v>
      </c>
      <c r="BD89" s="157">
        <v>1</v>
      </c>
      <c r="BE89" s="157">
        <v>2</v>
      </c>
      <c r="BF89" s="157">
        <v>3</v>
      </c>
      <c r="BG89" s="157">
        <v>4</v>
      </c>
      <c r="BH89" s="157">
        <v>5</v>
      </c>
      <c r="BI89" s="157"/>
      <c r="BJ89" s="157"/>
      <c r="BK89" s="157"/>
      <c r="BL89" s="157"/>
      <c r="BM89" s="157"/>
      <c r="BN89" s="157"/>
      <c r="BO89" s="157"/>
      <c r="BP89" s="157"/>
      <c r="BQ89" s="157"/>
      <c r="BR89" s="157"/>
      <c r="BS89" s="157">
        <v>-1</v>
      </c>
      <c r="BT89" s="157">
        <v>1</v>
      </c>
      <c r="BU89" s="157">
        <v>2</v>
      </c>
      <c r="BV89" s="157">
        <v>3</v>
      </c>
      <c r="BW89" s="157">
        <v>4</v>
      </c>
      <c r="BX89" s="157">
        <v>5</v>
      </c>
      <c r="BY89" s="157"/>
      <c r="BZ89" s="157"/>
      <c r="CA89" s="157"/>
      <c r="CB89" s="157"/>
      <c r="CC89" s="157"/>
      <c r="CD89" s="157"/>
      <c r="CE89" s="157"/>
      <c r="CF89" s="157"/>
      <c r="CG89" s="157"/>
      <c r="CH89" s="157"/>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8" t="s">
        <v>4365</v>
      </c>
      <c r="D90" s="129" t="s">
        <v>3085</v>
      </c>
      <c r="E90" s="109" t="s">
        <v>3002</v>
      </c>
      <c r="F90" s="118" t="s">
        <v>818</v>
      </c>
      <c r="G90" s="129" t="s">
        <v>818</v>
      </c>
      <c r="H90" s="205" t="s">
        <v>4488</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5" t="s">
        <v>3579</v>
      </c>
      <c r="W90" s="205" t="s">
        <v>4693</v>
      </c>
      <c r="X90" s="211" t="s">
        <v>4694</v>
      </c>
      <c r="Y90" s="205" t="s">
        <v>4695</v>
      </c>
      <c r="Z90" s="205" t="s">
        <v>4696</v>
      </c>
      <c r="AA90" s="205"/>
      <c r="AB90" s="205"/>
      <c r="AC90" s="205"/>
      <c r="AD90" s="205"/>
      <c r="AE90" s="205"/>
      <c r="AF90" s="205"/>
      <c r="AG90" s="205"/>
      <c r="AH90" s="205"/>
      <c r="AI90" s="274"/>
      <c r="AJ90" s="274"/>
      <c r="AK90" s="274"/>
      <c r="AL90" s="129" t="s">
        <v>3707</v>
      </c>
      <c r="AM90" s="168"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1" t="s">
        <v>4366</v>
      </c>
      <c r="D91" s="129" t="s">
        <v>3086</v>
      </c>
      <c r="E91" s="109" t="s">
        <v>3002</v>
      </c>
      <c r="F91" s="118"/>
      <c r="G91" s="129"/>
      <c r="H91" s="205" t="s">
        <v>4489</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5" t="s">
        <v>3579</v>
      </c>
      <c r="W91" s="205" t="s">
        <v>4697</v>
      </c>
      <c r="X91" s="211" t="s">
        <v>5325</v>
      </c>
      <c r="Y91" s="205" t="s">
        <v>4698</v>
      </c>
      <c r="Z91" s="205" t="s">
        <v>5326</v>
      </c>
      <c r="AA91" s="205" t="s">
        <v>4699</v>
      </c>
      <c r="AB91" s="205" t="s">
        <v>4700</v>
      </c>
      <c r="AC91" s="205" t="s">
        <v>4701</v>
      </c>
      <c r="AD91" s="205" t="s">
        <v>4702</v>
      </c>
      <c r="AE91" s="205"/>
      <c r="AF91" s="205"/>
      <c r="AG91" s="205"/>
      <c r="AH91" s="205"/>
      <c r="AI91" s="274"/>
      <c r="AJ91" s="274"/>
      <c r="AK91" s="274"/>
      <c r="AL91" s="129" t="s">
        <v>3707</v>
      </c>
      <c r="AM91" s="129" t="s">
        <v>2770</v>
      </c>
      <c r="AN91" s="131" t="s">
        <v>2771</v>
      </c>
      <c r="AO91" s="168" t="s">
        <v>2772</v>
      </c>
      <c r="AP91" s="168" t="s">
        <v>2773</v>
      </c>
      <c r="AQ91" s="168"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1" t="s">
        <v>4367</v>
      </c>
      <c r="D92" s="129" t="s">
        <v>3087</v>
      </c>
      <c r="E92" s="109" t="s">
        <v>3002</v>
      </c>
      <c r="F92" s="118"/>
      <c r="G92" s="129"/>
      <c r="H92" s="205" t="s">
        <v>4490</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5" t="s">
        <v>3579</v>
      </c>
      <c r="W92" s="205" t="s">
        <v>4703</v>
      </c>
      <c r="X92" s="211" t="s">
        <v>4704</v>
      </c>
      <c r="Y92" s="205" t="s">
        <v>4705</v>
      </c>
      <c r="Z92" s="205" t="s">
        <v>4706</v>
      </c>
      <c r="AA92" s="205" t="s">
        <v>4707</v>
      </c>
      <c r="AB92" s="205" t="s">
        <v>5327</v>
      </c>
      <c r="AC92" s="205" t="s">
        <v>4708</v>
      </c>
      <c r="AD92" s="205" t="s">
        <v>5328</v>
      </c>
      <c r="AE92" s="205"/>
      <c r="AF92" s="205"/>
      <c r="AG92" s="205"/>
      <c r="AH92" s="205"/>
      <c r="AI92" s="274"/>
      <c r="AJ92" s="274"/>
      <c r="AK92" s="274"/>
      <c r="AL92" s="129" t="s">
        <v>3707</v>
      </c>
      <c r="AM92" s="129" t="s">
        <v>2778</v>
      </c>
      <c r="AN92" s="131" t="s">
        <v>2779</v>
      </c>
      <c r="AO92" s="168" t="s">
        <v>2780</v>
      </c>
      <c r="AP92" s="168" t="s">
        <v>2781</v>
      </c>
      <c r="AQ92" s="168"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8" t="s">
        <v>4368</v>
      </c>
      <c r="D93" s="129" t="s">
        <v>2360</v>
      </c>
      <c r="E93" s="109" t="s">
        <v>3002</v>
      </c>
      <c r="F93" s="118"/>
      <c r="G93" s="129"/>
      <c r="H93" s="205" t="s">
        <v>4491</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5" t="s">
        <v>3579</v>
      </c>
      <c r="W93" s="205" t="s">
        <v>4709</v>
      </c>
      <c r="X93" s="205" t="s">
        <v>5329</v>
      </c>
      <c r="Y93" s="205" t="s">
        <v>5330</v>
      </c>
      <c r="Z93" s="205" t="s">
        <v>4711</v>
      </c>
      <c r="AA93" s="205"/>
      <c r="AB93" s="205"/>
      <c r="AC93" s="205"/>
      <c r="AD93" s="205"/>
      <c r="AE93" s="205"/>
      <c r="AF93" s="205"/>
      <c r="AG93" s="205"/>
      <c r="AH93" s="205"/>
      <c r="AI93" s="274"/>
      <c r="AJ93" s="274"/>
      <c r="AK93" s="274"/>
      <c r="AL93" s="129" t="s">
        <v>3707</v>
      </c>
      <c r="AM93" s="168" t="s">
        <v>2337</v>
      </c>
      <c r="AN93" s="168" t="s">
        <v>3730</v>
      </c>
      <c r="AO93" s="168" t="s">
        <v>2338</v>
      </c>
      <c r="AP93" s="168" t="s">
        <v>3717</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8" t="s">
        <v>4369</v>
      </c>
      <c r="D94" s="129" t="s">
        <v>2331</v>
      </c>
      <c r="E94" s="109" t="s">
        <v>3002</v>
      </c>
      <c r="F94" s="118"/>
      <c r="G94" s="129"/>
      <c r="H94" s="205" t="s">
        <v>4492</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5" t="s">
        <v>3579</v>
      </c>
      <c r="W94" s="205" t="s">
        <v>4709</v>
      </c>
      <c r="X94" s="205" t="s">
        <v>4613</v>
      </c>
      <c r="Y94" s="205" t="s">
        <v>4710</v>
      </c>
      <c r="Z94" s="205" t="s">
        <v>4711</v>
      </c>
      <c r="AA94" s="205"/>
      <c r="AB94" s="205"/>
      <c r="AC94" s="205"/>
      <c r="AD94" s="205"/>
      <c r="AE94" s="205"/>
      <c r="AF94" s="205"/>
      <c r="AG94" s="205"/>
      <c r="AH94" s="205"/>
      <c r="AI94" s="274"/>
      <c r="AJ94" s="274"/>
      <c r="AK94" s="274"/>
      <c r="AL94" s="129" t="s">
        <v>3707</v>
      </c>
      <c r="AM94" s="168" t="s">
        <v>2337</v>
      </c>
      <c r="AN94" s="168" t="s">
        <v>3730</v>
      </c>
      <c r="AO94" s="168" t="s">
        <v>2338</v>
      </c>
      <c r="AP94" s="168" t="s">
        <v>3717</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1" t="s">
        <v>4370</v>
      </c>
      <c r="D95" s="129" t="s">
        <v>1959</v>
      </c>
      <c r="E95" s="109" t="s">
        <v>3003</v>
      </c>
      <c r="F95" s="118" t="s">
        <v>1949</v>
      </c>
      <c r="G95" s="129" t="s">
        <v>1949</v>
      </c>
      <c r="H95" s="205" t="s">
        <v>4493</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5" t="s">
        <v>3579</v>
      </c>
      <c r="W95" s="205" t="s">
        <v>3606</v>
      </c>
      <c r="X95" s="205" t="s">
        <v>3631</v>
      </c>
      <c r="Y95" s="205" t="s">
        <v>3632</v>
      </c>
      <c r="Z95" s="205" t="s">
        <v>3633</v>
      </c>
      <c r="AA95" s="205" t="s">
        <v>3634</v>
      </c>
      <c r="AB95" s="205" t="s">
        <v>3644</v>
      </c>
      <c r="AC95" s="205" t="s">
        <v>3645</v>
      </c>
      <c r="AD95" s="205" t="s">
        <v>3637</v>
      </c>
      <c r="AE95" s="205" t="s">
        <v>3638</v>
      </c>
      <c r="AF95" s="205" t="s">
        <v>3639</v>
      </c>
      <c r="AG95" s="205"/>
      <c r="AH95" s="205"/>
      <c r="AI95" s="274"/>
      <c r="AJ95" s="274"/>
      <c r="AK95" s="274"/>
      <c r="AL95" s="129" t="s">
        <v>3707</v>
      </c>
      <c r="AM95" s="168" t="s">
        <v>2023</v>
      </c>
      <c r="AN95" s="129" t="s">
        <v>1981</v>
      </c>
      <c r="AO95" s="129" t="s">
        <v>1982</v>
      </c>
      <c r="AP95" s="168" t="s">
        <v>1983</v>
      </c>
      <c r="AQ95" s="168" t="s">
        <v>1984</v>
      </c>
      <c r="AR95" s="168" t="s">
        <v>1985</v>
      </c>
      <c r="AS95" s="168"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8" t="s">
        <v>4371</v>
      </c>
      <c r="D96" s="129" t="s">
        <v>2811</v>
      </c>
      <c r="E96" s="109" t="s">
        <v>3003</v>
      </c>
      <c r="F96" s="118"/>
      <c r="G96" s="129"/>
      <c r="H96" s="205" t="s">
        <v>4494</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5" t="s">
        <v>3579</v>
      </c>
      <c r="W96" s="205" t="s">
        <v>3606</v>
      </c>
      <c r="X96" s="205" t="s">
        <v>4712</v>
      </c>
      <c r="Y96" s="205" t="s">
        <v>4713</v>
      </c>
      <c r="Z96" s="205" t="s">
        <v>4714</v>
      </c>
      <c r="AA96" s="205" t="s">
        <v>4715</v>
      </c>
      <c r="AB96" s="205"/>
      <c r="AC96" s="205"/>
      <c r="AD96" s="205"/>
      <c r="AE96" s="205"/>
      <c r="AF96" s="205"/>
      <c r="AG96" s="205"/>
      <c r="AH96" s="205"/>
      <c r="AI96" s="274"/>
      <c r="AJ96" s="274"/>
      <c r="AK96" s="274"/>
      <c r="AL96" s="129" t="s">
        <v>3707</v>
      </c>
      <c r="AM96" s="129" t="s">
        <v>3737</v>
      </c>
      <c r="AN96" s="129" t="s">
        <v>3383</v>
      </c>
      <c r="AO96" s="168" t="s">
        <v>3384</v>
      </c>
      <c r="AP96" s="168" t="s">
        <v>3385</v>
      </c>
      <c r="AQ96" s="168"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8" t="s">
        <v>4372</v>
      </c>
      <c r="D97" s="129" t="s">
        <v>1978</v>
      </c>
      <c r="E97" s="109" t="s">
        <v>3003</v>
      </c>
      <c r="F97" s="118" t="s">
        <v>1957</v>
      </c>
      <c r="G97" s="129" t="s">
        <v>1957</v>
      </c>
      <c r="H97" s="205" t="s">
        <v>4495</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5" t="s">
        <v>3579</v>
      </c>
      <c r="W97" s="211" t="s">
        <v>3647</v>
      </c>
      <c r="X97" s="205" t="s">
        <v>2053</v>
      </c>
      <c r="Y97" s="211" t="s">
        <v>2054</v>
      </c>
      <c r="Z97" s="205" t="s">
        <v>2082</v>
      </c>
      <c r="AA97" s="211" t="s">
        <v>2083</v>
      </c>
      <c r="AB97" s="205" t="s">
        <v>2084</v>
      </c>
      <c r="AC97" s="211" t="s">
        <v>2085</v>
      </c>
      <c r="AD97" s="205" t="s">
        <v>4716</v>
      </c>
      <c r="AE97" s="205"/>
      <c r="AF97" s="205"/>
      <c r="AG97" s="205"/>
      <c r="AH97" s="205"/>
      <c r="AI97" s="274"/>
      <c r="AJ97" s="274"/>
      <c r="AK97" s="274"/>
      <c r="AL97" s="129" t="s">
        <v>3738</v>
      </c>
      <c r="AM97" s="131" t="s">
        <v>2557</v>
      </c>
      <c r="AN97" s="129" t="s">
        <v>2053</v>
      </c>
      <c r="AO97" s="169" t="s">
        <v>2054</v>
      </c>
      <c r="AP97" s="168" t="s">
        <v>2082</v>
      </c>
      <c r="AQ97" s="169" t="s">
        <v>2083</v>
      </c>
      <c r="AR97" s="129" t="s">
        <v>2084</v>
      </c>
      <c r="AS97" s="131" t="s">
        <v>2085</v>
      </c>
      <c r="AT97" s="168"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8" t="s">
        <v>4373</v>
      </c>
      <c r="D98" s="129" t="s">
        <v>2693</v>
      </c>
      <c r="E98" s="109" t="s">
        <v>3003</v>
      </c>
      <c r="F98" s="118" t="s">
        <v>818</v>
      </c>
      <c r="G98" s="129" t="s">
        <v>818</v>
      </c>
      <c r="H98" s="205" t="s">
        <v>4496</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5" t="s">
        <v>3579</v>
      </c>
      <c r="W98" s="205" t="s">
        <v>3606</v>
      </c>
      <c r="X98" s="211" t="s">
        <v>3640</v>
      </c>
      <c r="Y98" s="205" t="s">
        <v>3623</v>
      </c>
      <c r="Z98" s="205" t="s">
        <v>3641</v>
      </c>
      <c r="AA98" s="205" t="s">
        <v>3624</v>
      </c>
      <c r="AB98" s="205" t="s">
        <v>3646</v>
      </c>
      <c r="AC98" s="205" t="s">
        <v>3625</v>
      </c>
      <c r="AD98" s="205"/>
      <c r="AE98" s="205"/>
      <c r="AF98" s="205"/>
      <c r="AG98" s="205"/>
      <c r="AH98" s="205"/>
      <c r="AI98" s="274"/>
      <c r="AJ98" s="274"/>
      <c r="AK98" s="274"/>
      <c r="AL98" s="129" t="s">
        <v>3707</v>
      </c>
      <c r="AM98" s="168" t="s">
        <v>2699</v>
      </c>
      <c r="AN98" s="131" t="s">
        <v>2695</v>
      </c>
      <c r="AO98" s="168" t="s">
        <v>2682</v>
      </c>
      <c r="AP98" s="168"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8" t="s">
        <v>4374</v>
      </c>
      <c r="D99" s="129" t="s">
        <v>3123</v>
      </c>
      <c r="E99" s="109" t="s">
        <v>3124</v>
      </c>
      <c r="F99" s="118"/>
      <c r="G99" s="129"/>
      <c r="H99" s="205" t="s">
        <v>4497</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5" t="s">
        <v>3579</v>
      </c>
      <c r="W99" s="205" t="s">
        <v>4717</v>
      </c>
      <c r="X99" s="205" t="s">
        <v>4718</v>
      </c>
      <c r="Y99" s="205" t="s">
        <v>4719</v>
      </c>
      <c r="Z99" s="205" t="s">
        <v>4720</v>
      </c>
      <c r="AA99" s="205" t="s">
        <v>4721</v>
      </c>
      <c r="AB99" s="205"/>
      <c r="AC99" s="205"/>
      <c r="AD99" s="205"/>
      <c r="AE99" s="205"/>
      <c r="AF99" s="205"/>
      <c r="AG99" s="205"/>
      <c r="AH99" s="205"/>
      <c r="AI99" s="274"/>
      <c r="AJ99" s="274"/>
      <c r="AK99" s="274"/>
      <c r="AL99" s="129" t="s">
        <v>3707</v>
      </c>
      <c r="AM99" s="168" t="s">
        <v>3122</v>
      </c>
      <c r="AN99" s="168" t="s">
        <v>2867</v>
      </c>
      <c r="AO99" s="168" t="s">
        <v>2868</v>
      </c>
      <c r="AP99" s="168" t="s">
        <v>2869</v>
      </c>
      <c r="AQ99" s="168"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8" t="s">
        <v>4375</v>
      </c>
      <c r="D100" s="129" t="s">
        <v>2743</v>
      </c>
      <c r="E100" s="109" t="s">
        <v>3003</v>
      </c>
      <c r="F100" s="118"/>
      <c r="G100" s="129"/>
      <c r="H100" s="205" t="s">
        <v>4498</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5" t="s">
        <v>3579</v>
      </c>
      <c r="W100" s="205" t="s">
        <v>4722</v>
      </c>
      <c r="X100" s="205" t="s">
        <v>4723</v>
      </c>
      <c r="Y100" s="205" t="s">
        <v>4724</v>
      </c>
      <c r="Z100" s="205" t="s">
        <v>4672</v>
      </c>
      <c r="AA100" s="205"/>
      <c r="AB100" s="205"/>
      <c r="AC100" s="205"/>
      <c r="AD100" s="205"/>
      <c r="AE100" s="205"/>
      <c r="AF100" s="205"/>
      <c r="AG100" s="205"/>
      <c r="AH100" s="205"/>
      <c r="AI100" s="274"/>
      <c r="AJ100" s="274"/>
      <c r="AK100" s="274"/>
      <c r="AL100" s="129" t="s">
        <v>3707</v>
      </c>
      <c r="AM100" s="168" t="s">
        <v>2562</v>
      </c>
      <c r="AN100" s="168" t="s">
        <v>2563</v>
      </c>
      <c r="AO100" s="168" t="s">
        <v>2564</v>
      </c>
      <c r="AP100" s="129" t="s">
        <v>3712</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8" t="s">
        <v>4376</v>
      </c>
      <c r="D101" s="129" t="s">
        <v>2335</v>
      </c>
      <c r="E101" s="109" t="s">
        <v>3003</v>
      </c>
      <c r="F101" s="118"/>
      <c r="G101" s="129"/>
      <c r="H101" s="205" t="s">
        <v>4499</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5" t="s">
        <v>3579</v>
      </c>
      <c r="W101" s="205" t="s">
        <v>4725</v>
      </c>
      <c r="X101" s="205" t="s">
        <v>4726</v>
      </c>
      <c r="Y101" s="205" t="s">
        <v>4727</v>
      </c>
      <c r="Z101" s="205" t="s">
        <v>4728</v>
      </c>
      <c r="AA101" s="205"/>
      <c r="AB101" s="205"/>
      <c r="AC101" s="205"/>
      <c r="AD101" s="205"/>
      <c r="AE101" s="205"/>
      <c r="AF101" s="205"/>
      <c r="AG101" s="205"/>
      <c r="AH101" s="205"/>
      <c r="AI101" s="274"/>
      <c r="AJ101" s="274"/>
      <c r="AK101" s="274"/>
      <c r="AL101" s="129" t="s">
        <v>3707</v>
      </c>
      <c r="AM101" s="168" t="s">
        <v>2337</v>
      </c>
      <c r="AN101" s="168" t="s">
        <v>3730</v>
      </c>
      <c r="AO101" s="168" t="s">
        <v>2338</v>
      </c>
      <c r="AP101" s="168" t="s">
        <v>3717</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8" t="s">
        <v>4377</v>
      </c>
      <c r="D102" s="129" t="s">
        <v>2333</v>
      </c>
      <c r="E102" s="109" t="s">
        <v>3003</v>
      </c>
      <c r="F102" s="118"/>
      <c r="G102" s="129"/>
      <c r="H102" s="205" t="s">
        <v>4500</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5" t="s">
        <v>3579</v>
      </c>
      <c r="W102" s="205" t="s">
        <v>4729</v>
      </c>
      <c r="X102" s="205" t="s">
        <v>5331</v>
      </c>
      <c r="Y102" s="205" t="s">
        <v>4730</v>
      </c>
      <c r="Z102" s="205" t="s">
        <v>3591</v>
      </c>
      <c r="AA102" s="205"/>
      <c r="AB102" s="205"/>
      <c r="AC102" s="205"/>
      <c r="AD102" s="205"/>
      <c r="AE102" s="205"/>
      <c r="AF102" s="205"/>
      <c r="AG102" s="205"/>
      <c r="AH102" s="205"/>
      <c r="AI102" s="274"/>
      <c r="AJ102" s="274"/>
      <c r="AK102" s="274"/>
      <c r="AL102" s="129" t="s">
        <v>3707</v>
      </c>
      <c r="AM102" s="168" t="s">
        <v>2337</v>
      </c>
      <c r="AN102" s="168" t="s">
        <v>3730</v>
      </c>
      <c r="AO102" s="168" t="s">
        <v>2338</v>
      </c>
      <c r="AP102" s="168" t="s">
        <v>3717</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8" t="s">
        <v>4378</v>
      </c>
      <c r="D103" s="129" t="s">
        <v>1959</v>
      </c>
      <c r="E103" s="109" t="s">
        <v>2990</v>
      </c>
      <c r="F103" s="118" t="s">
        <v>1949</v>
      </c>
      <c r="G103" s="129" t="s">
        <v>1949</v>
      </c>
      <c r="H103" s="205" t="s">
        <v>4501</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5" t="s">
        <v>3579</v>
      </c>
      <c r="W103" s="205" t="s">
        <v>3606</v>
      </c>
      <c r="X103" s="205" t="s">
        <v>3631</v>
      </c>
      <c r="Y103" s="205" t="s">
        <v>3632</v>
      </c>
      <c r="Z103" s="205" t="s">
        <v>3633</v>
      </c>
      <c r="AA103" s="205" t="s">
        <v>3634</v>
      </c>
      <c r="AB103" s="205" t="s">
        <v>3644</v>
      </c>
      <c r="AC103" s="205" t="s">
        <v>3645</v>
      </c>
      <c r="AD103" s="205" t="s">
        <v>3637</v>
      </c>
      <c r="AE103" s="205" t="s">
        <v>3638</v>
      </c>
      <c r="AF103" s="205" t="s">
        <v>3639</v>
      </c>
      <c r="AG103" s="205"/>
      <c r="AH103" s="205"/>
      <c r="AI103" s="274"/>
      <c r="AJ103" s="274"/>
      <c r="AK103" s="274"/>
      <c r="AL103" s="129" t="s">
        <v>3707</v>
      </c>
      <c r="AM103" s="129" t="s">
        <v>2023</v>
      </c>
      <c r="AN103" s="129" t="s">
        <v>1981</v>
      </c>
      <c r="AO103" s="168" t="s">
        <v>1982</v>
      </c>
      <c r="AP103" s="168" t="s">
        <v>1983</v>
      </c>
      <c r="AQ103" s="168" t="s">
        <v>1984</v>
      </c>
      <c r="AR103" s="168"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8" t="s">
        <v>4379</v>
      </c>
      <c r="D104" s="129" t="s">
        <v>2811</v>
      </c>
      <c r="E104" s="109" t="s">
        <v>2990</v>
      </c>
      <c r="F104" s="118"/>
      <c r="G104" s="129"/>
      <c r="H104" s="205" t="s">
        <v>4502</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5" t="s">
        <v>3579</v>
      </c>
      <c r="W104" s="205" t="s">
        <v>3606</v>
      </c>
      <c r="X104" s="205" t="s">
        <v>3631</v>
      </c>
      <c r="Y104" s="205" t="s">
        <v>3632</v>
      </c>
      <c r="Z104" s="205" t="s">
        <v>3633</v>
      </c>
      <c r="AA104" s="205" t="s">
        <v>3634</v>
      </c>
      <c r="AB104" s="205" t="s">
        <v>3644</v>
      </c>
      <c r="AC104" s="205" t="s">
        <v>3645</v>
      </c>
      <c r="AD104" s="205" t="s">
        <v>3637</v>
      </c>
      <c r="AE104" s="205" t="s">
        <v>3638</v>
      </c>
      <c r="AF104" s="205" t="s">
        <v>3639</v>
      </c>
      <c r="AG104" s="205"/>
      <c r="AH104" s="205"/>
      <c r="AI104" s="274"/>
      <c r="AJ104" s="274"/>
      <c r="AK104" s="274"/>
      <c r="AL104" s="129" t="s">
        <v>3707</v>
      </c>
      <c r="AM104" s="129" t="s">
        <v>2023</v>
      </c>
      <c r="AN104" s="129" t="s">
        <v>3383</v>
      </c>
      <c r="AO104" s="129" t="s">
        <v>3384</v>
      </c>
      <c r="AP104" s="168" t="s">
        <v>3385</v>
      </c>
      <c r="AQ104" s="168"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8" t="s">
        <v>4380</v>
      </c>
      <c r="D105" s="129" t="s">
        <v>1978</v>
      </c>
      <c r="E105" s="109" t="s">
        <v>2990</v>
      </c>
      <c r="F105" s="118" t="s">
        <v>1957</v>
      </c>
      <c r="G105" s="129" t="s">
        <v>1957</v>
      </c>
      <c r="H105" s="205" t="s">
        <v>4503</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5" t="s">
        <v>3579</v>
      </c>
      <c r="W105" s="211" t="s">
        <v>3647</v>
      </c>
      <c r="X105" s="205" t="s">
        <v>2053</v>
      </c>
      <c r="Y105" s="211" t="s">
        <v>2054</v>
      </c>
      <c r="Z105" s="205" t="s">
        <v>2082</v>
      </c>
      <c r="AA105" s="211" t="s">
        <v>2083</v>
      </c>
      <c r="AB105" s="205" t="s">
        <v>2084</v>
      </c>
      <c r="AC105" s="211" t="s">
        <v>2085</v>
      </c>
      <c r="AD105" s="205" t="s">
        <v>4716</v>
      </c>
      <c r="AE105" s="205"/>
      <c r="AF105" s="205"/>
      <c r="AG105" s="205"/>
      <c r="AH105" s="205"/>
      <c r="AI105" s="274"/>
      <c r="AJ105" s="274"/>
      <c r="AK105" s="274"/>
      <c r="AL105" s="129" t="s">
        <v>3738</v>
      </c>
      <c r="AM105" s="131" t="s">
        <v>2557</v>
      </c>
      <c r="AN105" s="129" t="s">
        <v>2053</v>
      </c>
      <c r="AO105" s="169" t="s">
        <v>2054</v>
      </c>
      <c r="AP105" s="168" t="s">
        <v>2082</v>
      </c>
      <c r="AQ105" s="169"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8" t="s">
        <v>4381</v>
      </c>
      <c r="D106" s="129" t="s">
        <v>2693</v>
      </c>
      <c r="E106" s="109" t="s">
        <v>2990</v>
      </c>
      <c r="F106" s="118" t="s">
        <v>818</v>
      </c>
      <c r="G106" s="129" t="s">
        <v>818</v>
      </c>
      <c r="H106" s="205" t="s">
        <v>4496</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5" t="s">
        <v>3579</v>
      </c>
      <c r="W106" s="205" t="s">
        <v>4731</v>
      </c>
      <c r="X106" s="211" t="s">
        <v>3640</v>
      </c>
      <c r="Y106" s="205" t="s">
        <v>3623</v>
      </c>
      <c r="Z106" s="205" t="s">
        <v>3641</v>
      </c>
      <c r="AA106" s="205" t="s">
        <v>3624</v>
      </c>
      <c r="AB106" s="205" t="s">
        <v>3646</v>
      </c>
      <c r="AC106" s="205" t="s">
        <v>3625</v>
      </c>
      <c r="AD106" s="205"/>
      <c r="AE106" s="205"/>
      <c r="AF106" s="205"/>
      <c r="AG106" s="205"/>
      <c r="AH106" s="205"/>
      <c r="AI106" s="274"/>
      <c r="AJ106" s="274"/>
      <c r="AK106" s="274"/>
      <c r="AL106" s="129" t="s">
        <v>3738</v>
      </c>
      <c r="AM106" s="129" t="s">
        <v>2699</v>
      </c>
      <c r="AN106" s="131" t="s">
        <v>2695</v>
      </c>
      <c r="AO106" s="168" t="s">
        <v>2682</v>
      </c>
      <c r="AP106" s="168"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8" t="s">
        <v>4382</v>
      </c>
      <c r="D107" s="129" t="s">
        <v>3123</v>
      </c>
      <c r="E107" s="109" t="s">
        <v>2990</v>
      </c>
      <c r="F107" s="118"/>
      <c r="G107" s="129"/>
      <c r="H107" s="205" t="s">
        <v>4504</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5" t="s">
        <v>3579</v>
      </c>
      <c r="W107" s="205" t="s">
        <v>3648</v>
      </c>
      <c r="X107" s="205" t="s">
        <v>3649</v>
      </c>
      <c r="Y107" s="205" t="s">
        <v>3650</v>
      </c>
      <c r="Z107" s="205" t="s">
        <v>3651</v>
      </c>
      <c r="AA107" s="205" t="s">
        <v>3652</v>
      </c>
      <c r="AB107" s="205"/>
      <c r="AC107" s="205"/>
      <c r="AD107" s="205"/>
      <c r="AE107" s="205"/>
      <c r="AF107" s="205"/>
      <c r="AG107" s="205"/>
      <c r="AH107" s="205"/>
      <c r="AI107" s="274"/>
      <c r="AJ107" s="274"/>
      <c r="AK107" s="274"/>
      <c r="AL107" s="129" t="s">
        <v>3738</v>
      </c>
      <c r="AM107" s="168" t="s">
        <v>3122</v>
      </c>
      <c r="AN107" s="168" t="s">
        <v>2867</v>
      </c>
      <c r="AO107" s="168" t="s">
        <v>2868</v>
      </c>
      <c r="AP107" s="168"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8" t="s">
        <v>4426</v>
      </c>
      <c r="D108" s="129" t="s">
        <v>2743</v>
      </c>
      <c r="E108" s="109" t="s">
        <v>2990</v>
      </c>
      <c r="F108" s="118"/>
      <c r="G108" s="129"/>
      <c r="H108" s="205" t="s">
        <v>4505</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5" t="s">
        <v>3579</v>
      </c>
      <c r="W108" s="205" t="s">
        <v>4722</v>
      </c>
      <c r="X108" s="205" t="s">
        <v>4723</v>
      </c>
      <c r="Y108" s="205" t="s">
        <v>4724</v>
      </c>
      <c r="Z108" s="205" t="s">
        <v>4672</v>
      </c>
      <c r="AA108" s="205"/>
      <c r="AB108" s="205"/>
      <c r="AC108" s="205"/>
      <c r="AD108" s="205"/>
      <c r="AE108" s="205"/>
      <c r="AF108" s="205"/>
      <c r="AG108" s="205"/>
      <c r="AH108" s="205"/>
      <c r="AI108" s="274"/>
      <c r="AJ108" s="274"/>
      <c r="AK108" s="274"/>
      <c r="AL108" s="129" t="s">
        <v>3738</v>
      </c>
      <c r="AM108" s="168" t="s">
        <v>2562</v>
      </c>
      <c r="AN108" s="168" t="s">
        <v>2563</v>
      </c>
      <c r="AO108" s="168" t="s">
        <v>2564</v>
      </c>
      <c r="AP108" s="168" t="s">
        <v>3739</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8" t="s">
        <v>4383</v>
      </c>
      <c r="D109" s="129" t="s">
        <v>2335</v>
      </c>
      <c r="E109" s="109" t="s">
        <v>2990</v>
      </c>
      <c r="F109" s="118"/>
      <c r="G109" s="129"/>
      <c r="H109" s="205" t="s">
        <v>4499</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5" t="s">
        <v>3579</v>
      </c>
      <c r="W109" s="205" t="s">
        <v>4725</v>
      </c>
      <c r="X109" s="205" t="s">
        <v>4726</v>
      </c>
      <c r="Y109" s="205" t="s">
        <v>4727</v>
      </c>
      <c r="Z109" s="205" t="s">
        <v>4728</v>
      </c>
      <c r="AA109" s="205"/>
      <c r="AB109" s="205"/>
      <c r="AC109" s="205"/>
      <c r="AD109" s="205"/>
      <c r="AE109" s="205"/>
      <c r="AF109" s="205"/>
      <c r="AG109" s="205"/>
      <c r="AH109" s="205"/>
      <c r="AI109" s="274"/>
      <c r="AJ109" s="274"/>
      <c r="AK109" s="274"/>
      <c r="AL109" s="129" t="s">
        <v>3738</v>
      </c>
      <c r="AM109" s="168" t="s">
        <v>2337</v>
      </c>
      <c r="AN109" s="168" t="s">
        <v>3740</v>
      </c>
      <c r="AO109" s="168" t="s">
        <v>2338</v>
      </c>
      <c r="AP109" s="168" t="s">
        <v>3741</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1" t="s">
        <v>4384</v>
      </c>
      <c r="D110" s="129" t="s">
        <v>2333</v>
      </c>
      <c r="E110" s="109" t="s">
        <v>2990</v>
      </c>
      <c r="F110" s="118"/>
      <c r="G110" s="129"/>
      <c r="H110" s="205" t="s">
        <v>4500</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5" t="s">
        <v>3579</v>
      </c>
      <c r="W110" s="205" t="s">
        <v>4729</v>
      </c>
      <c r="X110" s="205" t="s">
        <v>5332</v>
      </c>
      <c r="Y110" s="205" t="s">
        <v>4730</v>
      </c>
      <c r="Z110" s="205" t="s">
        <v>3591</v>
      </c>
      <c r="AA110" s="205"/>
      <c r="AB110" s="205"/>
      <c r="AC110" s="205"/>
      <c r="AD110" s="205"/>
      <c r="AE110" s="205"/>
      <c r="AF110" s="205"/>
      <c r="AG110" s="205"/>
      <c r="AH110" s="205"/>
      <c r="AI110" s="274"/>
      <c r="AJ110" s="274"/>
      <c r="AK110" s="274"/>
      <c r="AL110" s="129" t="s">
        <v>3738</v>
      </c>
      <c r="AM110" s="168" t="s">
        <v>2337</v>
      </c>
      <c r="AN110" s="168" t="s">
        <v>3740</v>
      </c>
      <c r="AO110" s="168" t="s">
        <v>2338</v>
      </c>
      <c r="AP110" s="168" t="s">
        <v>3741</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59" customFormat="1" ht="43.5" customHeight="1">
      <c r="A111" s="156"/>
      <c r="B111" s="158" t="s">
        <v>2888</v>
      </c>
      <c r="C111" s="204" t="s">
        <v>4385</v>
      </c>
      <c r="D111" s="157" t="s">
        <v>2511</v>
      </c>
      <c r="E111" s="157" t="s">
        <v>3049</v>
      </c>
      <c r="F111" s="157"/>
      <c r="G111" s="157"/>
      <c r="H111" s="208" t="s">
        <v>4506</v>
      </c>
      <c r="I111" s="157" t="s">
        <v>2510</v>
      </c>
      <c r="J111" s="157" t="str">
        <f t="shared" si="28"/>
        <v>sel281</v>
      </c>
      <c r="K111" s="157" t="str">
        <f t="shared" si="32"/>
        <v>sel281</v>
      </c>
      <c r="L111" s="158"/>
      <c r="M111" s="158"/>
      <c r="N111" s="158"/>
      <c r="O111" s="157" t="s">
        <v>1914</v>
      </c>
      <c r="P111" s="158"/>
      <c r="Q111" s="158"/>
      <c r="R111" s="157">
        <v>-1</v>
      </c>
      <c r="S111" s="156"/>
      <c r="T111" s="156"/>
      <c r="U111" s="157" t="str">
        <f t="shared" si="33"/>
        <v>sel281</v>
      </c>
      <c r="V111" s="208" t="s">
        <v>5333</v>
      </c>
      <c r="W111" s="208" t="s">
        <v>4565</v>
      </c>
      <c r="X111" s="215" t="s">
        <v>4566</v>
      </c>
      <c r="Y111" s="208"/>
      <c r="Z111" s="208"/>
      <c r="AA111" s="208"/>
      <c r="AB111" s="208"/>
      <c r="AC111" s="208"/>
      <c r="AD111" s="208"/>
      <c r="AE111" s="208"/>
      <c r="AF111" s="208"/>
      <c r="AG111" s="208"/>
      <c r="AH111" s="208"/>
      <c r="AI111" s="275"/>
      <c r="AJ111" s="275"/>
      <c r="AK111" s="275"/>
      <c r="AL111" s="129" t="s">
        <v>3738</v>
      </c>
      <c r="AM111" s="168" t="s">
        <v>3742</v>
      </c>
      <c r="AN111" s="169" t="s">
        <v>3743</v>
      </c>
      <c r="AO111" s="129"/>
      <c r="AP111" s="129"/>
      <c r="AQ111" s="129"/>
      <c r="AR111" s="129"/>
      <c r="AS111" s="129"/>
      <c r="AT111" s="129"/>
      <c r="AU111" s="129"/>
      <c r="AV111" s="129"/>
      <c r="AW111" s="129"/>
      <c r="AX111" s="129"/>
      <c r="AY111" s="129"/>
      <c r="AZ111" s="129"/>
      <c r="BA111" s="129"/>
      <c r="BB111" s="156"/>
      <c r="BC111" s="157">
        <v>-1</v>
      </c>
      <c r="BD111" s="157">
        <v>1</v>
      </c>
      <c r="BE111" s="157">
        <v>2</v>
      </c>
      <c r="BF111" s="157"/>
      <c r="BG111" s="157"/>
      <c r="BH111" s="157"/>
      <c r="BI111" s="157"/>
      <c r="BJ111" s="157"/>
      <c r="BK111" s="157"/>
      <c r="BL111" s="157"/>
      <c r="BM111" s="157"/>
      <c r="BN111" s="157"/>
      <c r="BO111" s="157"/>
      <c r="BP111" s="157"/>
      <c r="BQ111" s="157"/>
      <c r="BR111" s="157"/>
      <c r="BS111" s="157">
        <v>-1</v>
      </c>
      <c r="BT111" s="157">
        <v>1</v>
      </c>
      <c r="BU111" s="157">
        <v>2</v>
      </c>
      <c r="BV111" s="157"/>
      <c r="BW111" s="157"/>
      <c r="BX111" s="157"/>
      <c r="BY111" s="157"/>
      <c r="BZ111" s="157"/>
      <c r="CA111" s="157"/>
      <c r="CB111" s="157"/>
      <c r="CC111" s="157"/>
      <c r="CD111" s="157"/>
      <c r="CE111" s="157"/>
      <c r="CF111" s="157"/>
      <c r="CG111" s="157"/>
      <c r="CH111" s="157"/>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59" customFormat="1" ht="43.5" customHeight="1">
      <c r="A112" s="156"/>
      <c r="B112" s="158" t="s">
        <v>2889</v>
      </c>
      <c r="C112" s="204" t="s">
        <v>4386</v>
      </c>
      <c r="D112" s="157" t="s">
        <v>2512</v>
      </c>
      <c r="E112" s="157" t="s">
        <v>3049</v>
      </c>
      <c r="F112" s="157"/>
      <c r="G112" s="157"/>
      <c r="H112" s="208" t="s">
        <v>4507</v>
      </c>
      <c r="I112" s="157" t="s">
        <v>2513</v>
      </c>
      <c r="J112" s="157" t="str">
        <f t="shared" si="28"/>
        <v>sel282</v>
      </c>
      <c r="K112" s="157" t="str">
        <f t="shared" si="32"/>
        <v>sel282</v>
      </c>
      <c r="L112" s="158"/>
      <c r="M112" s="158"/>
      <c r="N112" s="158"/>
      <c r="O112" s="157" t="s">
        <v>1914</v>
      </c>
      <c r="P112" s="158"/>
      <c r="Q112" s="158"/>
      <c r="R112" s="157">
        <v>-1</v>
      </c>
      <c r="S112" s="156"/>
      <c r="T112" s="156"/>
      <c r="U112" s="157" t="str">
        <f t="shared" si="33"/>
        <v>sel282</v>
      </c>
      <c r="V112" s="208" t="s">
        <v>3579</v>
      </c>
      <c r="W112" s="208" t="s">
        <v>4732</v>
      </c>
      <c r="X112" s="208" t="s">
        <v>4733</v>
      </c>
      <c r="Y112" s="208" t="s">
        <v>4734</v>
      </c>
      <c r="Z112" s="208" t="s">
        <v>4735</v>
      </c>
      <c r="AA112" s="208" t="s">
        <v>4736</v>
      </c>
      <c r="AB112" s="208"/>
      <c r="AC112" s="208"/>
      <c r="AD112" s="208"/>
      <c r="AE112" s="208"/>
      <c r="AF112" s="208"/>
      <c r="AG112" s="208"/>
      <c r="AH112" s="208"/>
      <c r="AI112" s="275"/>
      <c r="AJ112" s="275"/>
      <c r="AK112" s="275"/>
      <c r="AL112" s="129" t="s">
        <v>3738</v>
      </c>
      <c r="AM112" s="168"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6"/>
      <c r="BC112" s="157">
        <v>-1</v>
      </c>
      <c r="BD112" s="157">
        <v>1</v>
      </c>
      <c r="BE112" s="157">
        <v>2</v>
      </c>
      <c r="BF112" s="157">
        <v>3</v>
      </c>
      <c r="BG112" s="157">
        <v>4</v>
      </c>
      <c r="BH112" s="157">
        <v>5</v>
      </c>
      <c r="BI112" s="157">
        <v>6</v>
      </c>
      <c r="BJ112" s="157"/>
      <c r="BK112" s="157"/>
      <c r="BL112" s="157"/>
      <c r="BM112" s="157"/>
      <c r="BN112" s="157"/>
      <c r="BO112" s="157"/>
      <c r="BP112" s="157"/>
      <c r="BQ112" s="157"/>
      <c r="BR112" s="157"/>
      <c r="BS112" s="157">
        <v>-1</v>
      </c>
      <c r="BT112" s="157">
        <v>1</v>
      </c>
      <c r="BU112" s="157">
        <v>2</v>
      </c>
      <c r="BV112" s="157">
        <v>3</v>
      </c>
      <c r="BW112" s="157">
        <v>4</v>
      </c>
      <c r="BX112" s="157">
        <v>5</v>
      </c>
      <c r="BY112" s="157">
        <v>6</v>
      </c>
      <c r="BZ112" s="157"/>
      <c r="CA112" s="157"/>
      <c r="CB112" s="157"/>
      <c r="CC112" s="157"/>
      <c r="CD112" s="157"/>
      <c r="CE112" s="157"/>
      <c r="CF112" s="157"/>
      <c r="CG112" s="157"/>
      <c r="CH112" s="157"/>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59" customFormat="1" ht="43.5" customHeight="1">
      <c r="A113" s="156"/>
      <c r="B113" s="158" t="s">
        <v>2890</v>
      </c>
      <c r="C113" s="200" t="s">
        <v>3561</v>
      </c>
      <c r="D113" s="157" t="s">
        <v>2551</v>
      </c>
      <c r="E113" s="157" t="s">
        <v>3049</v>
      </c>
      <c r="F113" s="157"/>
      <c r="G113" s="157"/>
      <c r="H113" s="207"/>
      <c r="I113" s="157" t="s">
        <v>2535</v>
      </c>
      <c r="J113" s="157" t="str">
        <f t="shared" si="28"/>
        <v>sel283</v>
      </c>
      <c r="K113" s="157" t="str">
        <f t="shared" si="32"/>
        <v>sel283</v>
      </c>
      <c r="L113" s="158"/>
      <c r="M113" s="158"/>
      <c r="N113" s="158"/>
      <c r="O113" s="157" t="s">
        <v>1914</v>
      </c>
      <c r="P113" s="158"/>
      <c r="Q113" s="158"/>
      <c r="R113" s="157">
        <v>-1</v>
      </c>
      <c r="S113" s="156"/>
      <c r="T113" s="156"/>
      <c r="U113" s="157" t="str">
        <f t="shared" si="33"/>
        <v>sel283</v>
      </c>
      <c r="V113" s="207" t="s">
        <v>3579</v>
      </c>
      <c r="W113" s="207"/>
      <c r="X113" s="207"/>
      <c r="Y113" s="207"/>
      <c r="Z113" s="207"/>
      <c r="AA113" s="207"/>
      <c r="AB113" s="207"/>
      <c r="AC113" s="207"/>
      <c r="AD113" s="207"/>
      <c r="AE113" s="207"/>
      <c r="AF113" s="207"/>
      <c r="AG113" s="207"/>
      <c r="AH113" s="207"/>
      <c r="AI113" s="275"/>
      <c r="AJ113" s="275"/>
      <c r="AK113" s="275"/>
      <c r="AL113" s="129" t="s">
        <v>3738</v>
      </c>
      <c r="AM113" s="168" t="s">
        <v>2536</v>
      </c>
      <c r="AN113" s="129" t="s">
        <v>2537</v>
      </c>
      <c r="AO113" s="129"/>
      <c r="AP113" s="129"/>
      <c r="AQ113" s="129"/>
      <c r="AR113" s="129"/>
      <c r="AS113" s="129"/>
      <c r="AT113" s="129"/>
      <c r="AU113" s="129"/>
      <c r="AV113" s="129"/>
      <c r="AW113" s="129"/>
      <c r="AX113" s="129"/>
      <c r="AY113" s="129"/>
      <c r="AZ113" s="129"/>
      <c r="BA113" s="129"/>
      <c r="BB113" s="156"/>
      <c r="BC113" s="157">
        <v>-1</v>
      </c>
      <c r="BD113" s="157">
        <v>1</v>
      </c>
      <c r="BE113" s="157">
        <v>2</v>
      </c>
      <c r="BF113" s="157"/>
      <c r="BG113" s="157"/>
      <c r="BH113" s="157"/>
      <c r="BI113" s="157"/>
      <c r="BJ113" s="157"/>
      <c r="BK113" s="157"/>
      <c r="BL113" s="157"/>
      <c r="BM113" s="157"/>
      <c r="BN113" s="157"/>
      <c r="BO113" s="157"/>
      <c r="BP113" s="157"/>
      <c r="BQ113" s="157"/>
      <c r="BR113" s="157"/>
      <c r="BS113" s="157">
        <v>-1</v>
      </c>
      <c r="BT113" s="157">
        <v>1</v>
      </c>
      <c r="BU113" s="157">
        <v>2</v>
      </c>
      <c r="BV113" s="157"/>
      <c r="BW113" s="157"/>
      <c r="BX113" s="157"/>
      <c r="BY113" s="157"/>
      <c r="BZ113" s="157"/>
      <c r="CA113" s="157"/>
      <c r="CB113" s="157"/>
      <c r="CC113" s="157"/>
      <c r="CD113" s="157"/>
      <c r="CE113" s="157"/>
      <c r="CF113" s="157"/>
      <c r="CG113" s="157"/>
      <c r="CH113" s="157"/>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59" customFormat="1" ht="43.5" customHeight="1">
      <c r="A114" s="156"/>
      <c r="B114" s="158" t="s">
        <v>2891</v>
      </c>
      <c r="C114" s="204" t="s">
        <v>4387</v>
      </c>
      <c r="D114" s="157" t="s">
        <v>2538</v>
      </c>
      <c r="E114" s="157" t="s">
        <v>3049</v>
      </c>
      <c r="F114" s="157"/>
      <c r="G114" s="157"/>
      <c r="H114" s="208" t="s">
        <v>4508</v>
      </c>
      <c r="I114" s="157" t="s">
        <v>2539</v>
      </c>
      <c r="J114" s="157" t="str">
        <f t="shared" si="28"/>
        <v>sel284</v>
      </c>
      <c r="K114" s="157" t="str">
        <f t="shared" si="32"/>
        <v>sel284</v>
      </c>
      <c r="L114" s="158"/>
      <c r="M114" s="158"/>
      <c r="N114" s="158"/>
      <c r="O114" s="157" t="s">
        <v>1914</v>
      </c>
      <c r="P114" s="158"/>
      <c r="Q114" s="158"/>
      <c r="R114" s="157">
        <v>-1</v>
      </c>
      <c r="S114" s="156"/>
      <c r="T114" s="156"/>
      <c r="U114" s="157" t="str">
        <f t="shared" si="33"/>
        <v>sel284</v>
      </c>
      <c r="V114" s="208" t="s">
        <v>3579</v>
      </c>
      <c r="W114" s="208" t="s">
        <v>4737</v>
      </c>
      <c r="X114" s="208" t="s">
        <v>4678</v>
      </c>
      <c r="Y114" s="208" t="s">
        <v>4679</v>
      </c>
      <c r="Z114" s="208" t="s">
        <v>4680</v>
      </c>
      <c r="AA114" s="208" t="s">
        <v>4681</v>
      </c>
      <c r="AB114" s="208" t="s">
        <v>4682</v>
      </c>
      <c r="AC114" s="208" t="s">
        <v>4683</v>
      </c>
      <c r="AD114" s="208" t="s">
        <v>4738</v>
      </c>
      <c r="AE114" s="208"/>
      <c r="AF114" s="208"/>
      <c r="AG114" s="208"/>
      <c r="AH114" s="208"/>
      <c r="AI114" s="275"/>
      <c r="AJ114" s="275"/>
      <c r="AK114" s="275"/>
      <c r="AL114" s="129" t="s">
        <v>3738</v>
      </c>
      <c r="AM114" s="168" t="s">
        <v>3744</v>
      </c>
      <c r="AN114" s="129" t="s">
        <v>3745</v>
      </c>
      <c r="AO114" s="129" t="s">
        <v>3746</v>
      </c>
      <c r="AP114" s="129" t="s">
        <v>3747</v>
      </c>
      <c r="AQ114" s="129" t="s">
        <v>3748</v>
      </c>
      <c r="AR114" s="129" t="s">
        <v>3749</v>
      </c>
      <c r="AS114" s="168" t="s">
        <v>3750</v>
      </c>
      <c r="AT114" s="168" t="s">
        <v>3751</v>
      </c>
      <c r="AU114" s="129"/>
      <c r="AV114" s="129"/>
      <c r="AW114" s="129"/>
      <c r="AX114" s="129"/>
      <c r="AY114" s="129"/>
      <c r="AZ114" s="129"/>
      <c r="BA114" s="129"/>
      <c r="BB114" s="156"/>
      <c r="BC114" s="157">
        <v>-1</v>
      </c>
      <c r="BD114" s="157">
        <v>0</v>
      </c>
      <c r="BE114" s="157">
        <v>1</v>
      </c>
      <c r="BF114" s="157">
        <v>2</v>
      </c>
      <c r="BG114" s="157">
        <v>3</v>
      </c>
      <c r="BH114" s="157">
        <v>4</v>
      </c>
      <c r="BI114" s="157">
        <v>5</v>
      </c>
      <c r="BJ114" s="157">
        <v>6</v>
      </c>
      <c r="BK114" s="157">
        <v>8</v>
      </c>
      <c r="BL114" s="157"/>
      <c r="BM114" s="157"/>
      <c r="BN114" s="157"/>
      <c r="BO114" s="157"/>
      <c r="BP114" s="157"/>
      <c r="BQ114" s="157"/>
      <c r="BR114" s="157"/>
      <c r="BS114" s="157">
        <v>-1</v>
      </c>
      <c r="BT114" s="157">
        <v>0</v>
      </c>
      <c r="BU114" s="157">
        <v>1</v>
      </c>
      <c r="BV114" s="157">
        <v>2</v>
      </c>
      <c r="BW114" s="157">
        <v>3</v>
      </c>
      <c r="BX114" s="157">
        <v>4</v>
      </c>
      <c r="BY114" s="157">
        <v>5</v>
      </c>
      <c r="BZ114" s="157">
        <v>6</v>
      </c>
      <c r="CA114" s="157">
        <v>8</v>
      </c>
      <c r="CB114" s="157"/>
      <c r="CC114" s="157"/>
      <c r="CD114" s="157"/>
      <c r="CE114" s="157"/>
      <c r="CF114" s="157"/>
      <c r="CG114" s="157"/>
      <c r="CH114" s="157"/>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8" t="s">
        <v>4388</v>
      </c>
      <c r="D115" s="129" t="s">
        <v>2540</v>
      </c>
      <c r="E115" s="109" t="s">
        <v>3002</v>
      </c>
      <c r="F115" s="118"/>
      <c r="G115" s="129"/>
      <c r="H115" s="205" t="s">
        <v>4509</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5" t="s">
        <v>3579</v>
      </c>
      <c r="W115" s="205" t="s">
        <v>3593</v>
      </c>
      <c r="X115" s="211" t="s">
        <v>3594</v>
      </c>
      <c r="Y115" s="205"/>
      <c r="Z115" s="205"/>
      <c r="AA115" s="205"/>
      <c r="AB115" s="205"/>
      <c r="AC115" s="205"/>
      <c r="AD115" s="205"/>
      <c r="AE115" s="205"/>
      <c r="AF115" s="205"/>
      <c r="AG115" s="205"/>
      <c r="AH115" s="205"/>
      <c r="AI115" s="274"/>
      <c r="AJ115" s="274"/>
      <c r="AK115" s="274"/>
      <c r="AL115" s="129" t="s">
        <v>3738</v>
      </c>
      <c r="AM115" s="129" t="s">
        <v>3742</v>
      </c>
      <c r="AN115" s="169" t="s">
        <v>3743</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59" customFormat="1" ht="43.5" customHeight="1">
      <c r="A116" s="156"/>
      <c r="B116" s="158" t="s">
        <v>2893</v>
      </c>
      <c r="C116" s="200" t="s">
        <v>3561</v>
      </c>
      <c r="D116" s="157" t="s">
        <v>2514</v>
      </c>
      <c r="E116" s="157" t="s">
        <v>3049</v>
      </c>
      <c r="F116" s="157"/>
      <c r="G116" s="157"/>
      <c r="H116" s="207"/>
      <c r="I116" s="157" t="s">
        <v>2515</v>
      </c>
      <c r="J116" s="157" t="str">
        <f t="shared" si="28"/>
        <v>sel286</v>
      </c>
      <c r="K116" s="157" t="str">
        <f t="shared" si="32"/>
        <v>sel286</v>
      </c>
      <c r="L116" s="158"/>
      <c r="M116" s="158"/>
      <c r="N116" s="158"/>
      <c r="O116" s="157" t="s">
        <v>1914</v>
      </c>
      <c r="P116" s="158"/>
      <c r="Q116" s="158"/>
      <c r="R116" s="157">
        <v>-1</v>
      </c>
      <c r="S116" s="156"/>
      <c r="T116" s="156"/>
      <c r="U116" s="157" t="str">
        <f t="shared" si="33"/>
        <v>sel286</v>
      </c>
      <c r="V116" s="207"/>
      <c r="W116" s="207"/>
      <c r="X116" s="210"/>
      <c r="Y116" s="207"/>
      <c r="Z116" s="207"/>
      <c r="AA116" s="207"/>
      <c r="AB116" s="207"/>
      <c r="AC116" s="207"/>
      <c r="AD116" s="207"/>
      <c r="AE116" s="207"/>
      <c r="AF116" s="207"/>
      <c r="AG116" s="207"/>
      <c r="AH116" s="207"/>
      <c r="AI116" s="275"/>
      <c r="AJ116" s="275"/>
      <c r="AK116" s="275"/>
      <c r="AL116" s="129" t="s">
        <v>3738</v>
      </c>
      <c r="AM116" s="129" t="s">
        <v>3742</v>
      </c>
      <c r="AN116" s="169" t="s">
        <v>3743</v>
      </c>
      <c r="AO116" s="129"/>
      <c r="AP116" s="129"/>
      <c r="AQ116" s="129"/>
      <c r="AR116" s="129"/>
      <c r="AS116" s="129"/>
      <c r="AT116" s="129"/>
      <c r="AU116" s="129"/>
      <c r="AV116" s="129"/>
      <c r="AW116" s="129"/>
      <c r="AX116" s="129"/>
      <c r="AY116" s="129"/>
      <c r="AZ116" s="129"/>
      <c r="BA116" s="129"/>
      <c r="BB116" s="156"/>
      <c r="BC116" s="157">
        <v>-1</v>
      </c>
      <c r="BD116" s="157">
        <v>1</v>
      </c>
      <c r="BE116" s="157">
        <v>2</v>
      </c>
      <c r="BF116" s="157"/>
      <c r="BG116" s="157"/>
      <c r="BH116" s="157"/>
      <c r="BI116" s="157"/>
      <c r="BJ116" s="157"/>
      <c r="BK116" s="157"/>
      <c r="BL116" s="157"/>
      <c r="BM116" s="157"/>
      <c r="BN116" s="157"/>
      <c r="BO116" s="157"/>
      <c r="BP116" s="157"/>
      <c r="BQ116" s="157"/>
      <c r="BR116" s="157"/>
      <c r="BS116" s="157">
        <v>-1</v>
      </c>
      <c r="BT116" s="157">
        <v>1</v>
      </c>
      <c r="BU116" s="157">
        <v>2</v>
      </c>
      <c r="BV116" s="157"/>
      <c r="BW116" s="157"/>
      <c r="BX116" s="157"/>
      <c r="BY116" s="157"/>
      <c r="BZ116" s="157"/>
      <c r="CA116" s="157"/>
      <c r="CB116" s="157"/>
      <c r="CC116" s="157"/>
      <c r="CD116" s="157"/>
      <c r="CE116" s="157"/>
      <c r="CF116" s="157"/>
      <c r="CG116" s="157"/>
      <c r="CH116" s="157"/>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59" customFormat="1" ht="43.5" customHeight="1">
      <c r="A117" s="156"/>
      <c r="B117" s="158" t="s">
        <v>2894</v>
      </c>
      <c r="C117" s="200" t="s">
        <v>3561</v>
      </c>
      <c r="D117" s="157" t="s">
        <v>2516</v>
      </c>
      <c r="E117" s="157" t="s">
        <v>3049</v>
      </c>
      <c r="F117" s="157"/>
      <c r="G117" s="157"/>
      <c r="H117" s="207"/>
      <c r="I117" s="157" t="s">
        <v>2517</v>
      </c>
      <c r="J117" s="157" t="str">
        <f t="shared" si="28"/>
        <v>sel287</v>
      </c>
      <c r="K117" s="157" t="str">
        <f t="shared" si="32"/>
        <v>sel287</v>
      </c>
      <c r="L117" s="158"/>
      <c r="M117" s="158"/>
      <c r="N117" s="158"/>
      <c r="O117" s="157" t="s">
        <v>1914</v>
      </c>
      <c r="P117" s="158"/>
      <c r="Q117" s="158"/>
      <c r="R117" s="157">
        <v>-1</v>
      </c>
      <c r="S117" s="156"/>
      <c r="T117" s="156"/>
      <c r="U117" s="157" t="str">
        <f t="shared" si="33"/>
        <v>sel287</v>
      </c>
      <c r="V117" s="207"/>
      <c r="W117" s="207"/>
      <c r="X117" s="207"/>
      <c r="Y117" s="207"/>
      <c r="Z117" s="207"/>
      <c r="AA117" s="207"/>
      <c r="AB117" s="207"/>
      <c r="AC117" s="207"/>
      <c r="AD117" s="207"/>
      <c r="AE117" s="207"/>
      <c r="AF117" s="207"/>
      <c r="AG117" s="207"/>
      <c r="AH117" s="207"/>
      <c r="AI117" s="275"/>
      <c r="AJ117" s="275"/>
      <c r="AK117" s="275"/>
      <c r="AL117" s="129" t="s">
        <v>3738</v>
      </c>
      <c r="AM117" s="168"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6"/>
      <c r="BC117" s="157">
        <v>-1</v>
      </c>
      <c r="BD117" s="157">
        <v>1</v>
      </c>
      <c r="BE117" s="157">
        <v>2</v>
      </c>
      <c r="BF117" s="157">
        <v>3</v>
      </c>
      <c r="BG117" s="157">
        <v>4</v>
      </c>
      <c r="BH117" s="157">
        <v>5</v>
      </c>
      <c r="BI117" s="157">
        <v>6</v>
      </c>
      <c r="BJ117" s="157"/>
      <c r="BK117" s="157"/>
      <c r="BL117" s="157"/>
      <c r="BM117" s="157"/>
      <c r="BN117" s="157"/>
      <c r="BO117" s="157"/>
      <c r="BP117" s="157"/>
      <c r="BQ117" s="157"/>
      <c r="BR117" s="157"/>
      <c r="BS117" s="157">
        <v>-1</v>
      </c>
      <c r="BT117" s="157">
        <v>1</v>
      </c>
      <c r="BU117" s="157">
        <v>2</v>
      </c>
      <c r="BV117" s="157">
        <v>3</v>
      </c>
      <c r="BW117" s="157">
        <v>4</v>
      </c>
      <c r="BX117" s="157">
        <v>5</v>
      </c>
      <c r="BY117" s="157">
        <v>6</v>
      </c>
      <c r="BZ117" s="157"/>
      <c r="CA117" s="157"/>
      <c r="CB117" s="157"/>
      <c r="CC117" s="157"/>
      <c r="CD117" s="157"/>
      <c r="CE117" s="157"/>
      <c r="CF117" s="157"/>
      <c r="CG117" s="157"/>
      <c r="CH117" s="157"/>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59" customFormat="1" ht="43.5" customHeight="1">
      <c r="A118" s="156"/>
      <c r="B118" s="158" t="s">
        <v>2895</v>
      </c>
      <c r="C118" s="200" t="s">
        <v>3561</v>
      </c>
      <c r="D118" s="157" t="s">
        <v>2518</v>
      </c>
      <c r="E118" s="157" t="s">
        <v>3049</v>
      </c>
      <c r="F118" s="157"/>
      <c r="G118" s="157"/>
      <c r="H118" s="207"/>
      <c r="I118" s="157" t="s">
        <v>2518</v>
      </c>
      <c r="J118" s="157" t="str">
        <f t="shared" si="28"/>
        <v>sel288</v>
      </c>
      <c r="K118" s="157" t="str">
        <f t="shared" si="32"/>
        <v>sel288</v>
      </c>
      <c r="L118" s="158"/>
      <c r="M118" s="158"/>
      <c r="N118" s="158"/>
      <c r="O118" s="157" t="s">
        <v>1914</v>
      </c>
      <c r="P118" s="158"/>
      <c r="Q118" s="158"/>
      <c r="R118" s="157">
        <v>-1</v>
      </c>
      <c r="S118" s="156"/>
      <c r="T118" s="156"/>
      <c r="U118" s="157" t="str">
        <f t="shared" si="33"/>
        <v>sel288</v>
      </c>
      <c r="V118" s="207"/>
      <c r="W118" s="207"/>
      <c r="X118" s="210"/>
      <c r="Y118" s="207"/>
      <c r="Z118" s="207"/>
      <c r="AA118" s="207"/>
      <c r="AB118" s="207"/>
      <c r="AC118" s="207"/>
      <c r="AD118" s="207"/>
      <c r="AE118" s="207"/>
      <c r="AF118" s="207"/>
      <c r="AG118" s="207"/>
      <c r="AH118" s="207"/>
      <c r="AI118" s="275"/>
      <c r="AJ118" s="275"/>
      <c r="AK118" s="275"/>
      <c r="AL118" s="129" t="s">
        <v>3738</v>
      </c>
      <c r="AM118" s="129" t="s">
        <v>3752</v>
      </c>
      <c r="AN118" s="131" t="s">
        <v>3753</v>
      </c>
      <c r="AO118" s="129" t="s">
        <v>3754</v>
      </c>
      <c r="AP118" s="129" t="s">
        <v>3755</v>
      </c>
      <c r="AQ118" s="129" t="s">
        <v>3756</v>
      </c>
      <c r="AR118" s="129" t="s">
        <v>3757</v>
      </c>
      <c r="AS118" s="129" t="s">
        <v>3758</v>
      </c>
      <c r="AT118" s="129" t="s">
        <v>3759</v>
      </c>
      <c r="AU118" s="129"/>
      <c r="AV118" s="129"/>
      <c r="AW118" s="129"/>
      <c r="AX118" s="129"/>
      <c r="AY118" s="129"/>
      <c r="AZ118" s="129"/>
      <c r="BA118" s="129"/>
      <c r="BB118" s="156"/>
      <c r="BC118" s="157">
        <v>-1</v>
      </c>
      <c r="BD118" s="157">
        <v>3</v>
      </c>
      <c r="BE118" s="157">
        <v>7</v>
      </c>
      <c r="BF118" s="157">
        <v>10</v>
      </c>
      <c r="BG118" s="157">
        <v>15</v>
      </c>
      <c r="BH118" s="157">
        <v>30</v>
      </c>
      <c r="BI118" s="157">
        <v>50</v>
      </c>
      <c r="BJ118" s="157">
        <v>65</v>
      </c>
      <c r="BK118" s="157">
        <v>100</v>
      </c>
      <c r="BL118" s="157"/>
      <c r="BM118" s="157"/>
      <c r="BN118" s="157"/>
      <c r="BO118" s="157"/>
      <c r="BP118" s="157"/>
      <c r="BQ118" s="157"/>
      <c r="BR118" s="157"/>
      <c r="BS118" s="157">
        <v>-1</v>
      </c>
      <c r="BT118" s="157">
        <v>3</v>
      </c>
      <c r="BU118" s="157">
        <v>7</v>
      </c>
      <c r="BV118" s="157">
        <v>10</v>
      </c>
      <c r="BW118" s="157">
        <v>15</v>
      </c>
      <c r="BX118" s="157">
        <v>30</v>
      </c>
      <c r="BY118" s="157">
        <v>50</v>
      </c>
      <c r="BZ118" s="157">
        <v>65</v>
      </c>
      <c r="CA118" s="157">
        <v>100</v>
      </c>
      <c r="CB118" s="157"/>
      <c r="CC118" s="157"/>
      <c r="CD118" s="157"/>
      <c r="CE118" s="157"/>
      <c r="CF118" s="157"/>
      <c r="CG118" s="157"/>
      <c r="CH118" s="157"/>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59" customFormat="1" ht="43.5" customHeight="1">
      <c r="A119" s="156"/>
      <c r="B119" s="158" t="s">
        <v>2896</v>
      </c>
      <c r="C119" s="200" t="s">
        <v>3561</v>
      </c>
      <c r="D119" s="157" t="s">
        <v>2534</v>
      </c>
      <c r="E119" s="157" t="s">
        <v>3049</v>
      </c>
      <c r="F119" s="157"/>
      <c r="G119" s="157"/>
      <c r="H119" s="207"/>
      <c r="I119" s="157" t="s">
        <v>2533</v>
      </c>
      <c r="J119" s="157" t="str">
        <f t="shared" si="28"/>
        <v>sel289</v>
      </c>
      <c r="K119" s="157" t="str">
        <f t="shared" si="32"/>
        <v>sel289</v>
      </c>
      <c r="L119" s="158"/>
      <c r="M119" s="158"/>
      <c r="N119" s="158"/>
      <c r="O119" s="157" t="s">
        <v>1914</v>
      </c>
      <c r="P119" s="158"/>
      <c r="Q119" s="158"/>
      <c r="R119" s="157">
        <v>-1</v>
      </c>
      <c r="S119" s="156"/>
      <c r="T119" s="156"/>
      <c r="U119" s="157" t="str">
        <f t="shared" si="33"/>
        <v>sel289</v>
      </c>
      <c r="V119" s="207"/>
      <c r="W119" s="207"/>
      <c r="X119" s="210"/>
      <c r="Y119" s="207"/>
      <c r="Z119" s="207"/>
      <c r="AA119" s="207"/>
      <c r="AB119" s="207"/>
      <c r="AC119" s="207"/>
      <c r="AD119" s="207"/>
      <c r="AE119" s="207"/>
      <c r="AF119" s="207"/>
      <c r="AG119" s="207"/>
      <c r="AH119" s="207"/>
      <c r="AI119" s="275"/>
      <c r="AJ119" s="275"/>
      <c r="AK119" s="275"/>
      <c r="AL119" s="129" t="s">
        <v>3738</v>
      </c>
      <c r="AM119" s="129" t="s">
        <v>3760</v>
      </c>
      <c r="AN119" s="131" t="s">
        <v>3761</v>
      </c>
      <c r="AO119" s="129" t="s">
        <v>3762</v>
      </c>
      <c r="AP119" s="129" t="s">
        <v>3763</v>
      </c>
      <c r="AQ119" s="129" t="s">
        <v>3764</v>
      </c>
      <c r="AR119" s="129" t="s">
        <v>3765</v>
      </c>
      <c r="AS119" s="129"/>
      <c r="AT119" s="129"/>
      <c r="AU119" s="129"/>
      <c r="AV119" s="129"/>
      <c r="AW119" s="129"/>
      <c r="AX119" s="129"/>
      <c r="AY119" s="129"/>
      <c r="AZ119" s="129"/>
      <c r="BA119" s="129"/>
      <c r="BB119" s="156"/>
      <c r="BC119" s="157">
        <v>-1</v>
      </c>
      <c r="BD119" s="157">
        <v>2</v>
      </c>
      <c r="BE119" s="157">
        <v>6</v>
      </c>
      <c r="BF119" s="157">
        <v>12</v>
      </c>
      <c r="BG119" s="157">
        <v>30</v>
      </c>
      <c r="BH119" s="157">
        <v>50</v>
      </c>
      <c r="BI119" s="157">
        <v>100</v>
      </c>
      <c r="BJ119" s="157"/>
      <c r="BK119" s="157"/>
      <c r="BL119" s="157"/>
      <c r="BM119" s="157"/>
      <c r="BN119" s="157"/>
      <c r="BO119" s="157"/>
      <c r="BP119" s="157"/>
      <c r="BQ119" s="157"/>
      <c r="BR119" s="157"/>
      <c r="BS119" s="157">
        <v>-1</v>
      </c>
      <c r="BT119" s="157">
        <v>2</v>
      </c>
      <c r="BU119" s="157">
        <v>6</v>
      </c>
      <c r="BV119" s="157">
        <v>12</v>
      </c>
      <c r="BW119" s="157">
        <v>30</v>
      </c>
      <c r="BX119" s="157">
        <v>50</v>
      </c>
      <c r="BY119" s="157">
        <v>100</v>
      </c>
      <c r="BZ119" s="157"/>
      <c r="CA119" s="157"/>
      <c r="CB119" s="157"/>
      <c r="CC119" s="157"/>
      <c r="CD119" s="157"/>
      <c r="CE119" s="157"/>
      <c r="CF119" s="157"/>
      <c r="CG119" s="157"/>
      <c r="CH119" s="157"/>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59" customFormat="1" ht="43.5" customHeight="1">
      <c r="A120" s="156"/>
      <c r="B120" s="158" t="s">
        <v>2897</v>
      </c>
      <c r="C120" s="200" t="s">
        <v>3561</v>
      </c>
      <c r="D120" s="157" t="s">
        <v>2542</v>
      </c>
      <c r="E120" s="157" t="s">
        <v>3049</v>
      </c>
      <c r="F120" s="157"/>
      <c r="G120" s="157"/>
      <c r="H120" s="207"/>
      <c r="I120" s="157" t="s">
        <v>2543</v>
      </c>
      <c r="J120" s="157" t="str">
        <f t="shared" si="28"/>
        <v>sel290</v>
      </c>
      <c r="K120" s="157" t="str">
        <f t="shared" si="32"/>
        <v>sel290</v>
      </c>
      <c r="L120" s="158"/>
      <c r="M120" s="158"/>
      <c r="N120" s="158"/>
      <c r="O120" s="157" t="s">
        <v>1914</v>
      </c>
      <c r="P120" s="158"/>
      <c r="Q120" s="158"/>
      <c r="R120" s="157">
        <v>-1</v>
      </c>
      <c r="S120" s="156"/>
      <c r="T120" s="156"/>
      <c r="U120" s="157" t="str">
        <f t="shared" si="33"/>
        <v>sel290</v>
      </c>
      <c r="V120" s="207"/>
      <c r="W120" s="207"/>
      <c r="X120" s="207"/>
      <c r="Y120" s="210"/>
      <c r="Z120" s="207"/>
      <c r="AA120" s="207"/>
      <c r="AB120" s="207"/>
      <c r="AC120" s="207"/>
      <c r="AD120" s="207"/>
      <c r="AE120" s="207"/>
      <c r="AF120" s="207"/>
      <c r="AG120" s="207"/>
      <c r="AH120" s="207"/>
      <c r="AI120" s="275"/>
      <c r="AJ120" s="275"/>
      <c r="AK120" s="275"/>
      <c r="AL120" s="129" t="s">
        <v>3738</v>
      </c>
      <c r="AM120" s="129" t="s">
        <v>3742</v>
      </c>
      <c r="AN120" s="168" t="s">
        <v>3743</v>
      </c>
      <c r="AO120" s="131"/>
      <c r="AP120" s="129"/>
      <c r="AQ120" s="129"/>
      <c r="AR120" s="129"/>
      <c r="AS120" s="129"/>
      <c r="AT120" s="129"/>
      <c r="AU120" s="129"/>
      <c r="AV120" s="129"/>
      <c r="AW120" s="129"/>
      <c r="AX120" s="129"/>
      <c r="AY120" s="129"/>
      <c r="AZ120" s="129"/>
      <c r="BA120" s="129"/>
      <c r="BB120" s="156"/>
      <c r="BC120" s="157">
        <v>-1</v>
      </c>
      <c r="BD120" s="157">
        <v>1</v>
      </c>
      <c r="BE120" s="157">
        <v>2</v>
      </c>
      <c r="BF120" s="157"/>
      <c r="BG120" s="157"/>
      <c r="BH120" s="157"/>
      <c r="BI120" s="157"/>
      <c r="BJ120" s="157"/>
      <c r="BK120" s="157"/>
      <c r="BL120" s="157"/>
      <c r="BM120" s="157"/>
      <c r="BN120" s="157"/>
      <c r="BO120" s="157"/>
      <c r="BP120" s="157"/>
      <c r="BQ120" s="157"/>
      <c r="BR120" s="157"/>
      <c r="BS120" s="157">
        <v>-1</v>
      </c>
      <c r="BT120" s="157">
        <v>1</v>
      </c>
      <c r="BU120" s="157">
        <v>2</v>
      </c>
      <c r="BV120" s="157"/>
      <c r="BW120" s="157"/>
      <c r="BX120" s="157"/>
      <c r="BY120" s="157"/>
      <c r="BZ120" s="157"/>
      <c r="CA120" s="157"/>
      <c r="CB120" s="157"/>
      <c r="CC120" s="157"/>
      <c r="CD120" s="157"/>
      <c r="CE120" s="157"/>
      <c r="CF120" s="157"/>
      <c r="CG120" s="157"/>
      <c r="CH120" s="157"/>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59" customFormat="1" ht="43.5" customHeight="1">
      <c r="A121" s="156"/>
      <c r="B121" s="158" t="s">
        <v>2898</v>
      </c>
      <c r="C121" s="200" t="s">
        <v>3561</v>
      </c>
      <c r="D121" s="157" t="s">
        <v>2545</v>
      </c>
      <c r="E121" s="157" t="s">
        <v>3049</v>
      </c>
      <c r="F121" s="157"/>
      <c r="G121" s="157"/>
      <c r="H121" s="207"/>
      <c r="I121" s="157" t="s">
        <v>2545</v>
      </c>
      <c r="J121" s="157" t="str">
        <f t="shared" si="28"/>
        <v>sel291</v>
      </c>
      <c r="K121" s="157" t="str">
        <f t="shared" si="32"/>
        <v>sel291</v>
      </c>
      <c r="L121" s="158"/>
      <c r="M121" s="158"/>
      <c r="N121" s="158"/>
      <c r="O121" s="157" t="s">
        <v>1914</v>
      </c>
      <c r="P121" s="158"/>
      <c r="Q121" s="158"/>
      <c r="R121" s="157">
        <v>-1</v>
      </c>
      <c r="S121" s="156"/>
      <c r="T121" s="156"/>
      <c r="U121" s="157" t="str">
        <f t="shared" si="33"/>
        <v>sel291</v>
      </c>
      <c r="V121" s="207"/>
      <c r="W121" s="207"/>
      <c r="X121" s="207"/>
      <c r="Y121" s="210"/>
      <c r="Z121" s="207"/>
      <c r="AA121" s="207"/>
      <c r="AB121" s="207"/>
      <c r="AC121" s="207"/>
      <c r="AD121" s="207"/>
      <c r="AE121" s="207"/>
      <c r="AF121" s="207"/>
      <c r="AG121" s="207"/>
      <c r="AH121" s="207"/>
      <c r="AI121" s="275"/>
      <c r="AJ121" s="275"/>
      <c r="AK121" s="275"/>
      <c r="AL121" s="129" t="s">
        <v>3738</v>
      </c>
      <c r="AM121" s="129" t="s">
        <v>3766</v>
      </c>
      <c r="AN121" s="129" t="s">
        <v>3767</v>
      </c>
      <c r="AO121" s="131"/>
      <c r="AP121" s="129"/>
      <c r="AQ121" s="129"/>
      <c r="AR121" s="129"/>
      <c r="AS121" s="129"/>
      <c r="AT121" s="129"/>
      <c r="AU121" s="129"/>
      <c r="AV121" s="129"/>
      <c r="AW121" s="129"/>
      <c r="AX121" s="129"/>
      <c r="AY121" s="129"/>
      <c r="AZ121" s="129"/>
      <c r="BA121" s="129"/>
      <c r="BB121" s="156"/>
      <c r="BC121" s="157">
        <v>-1</v>
      </c>
      <c r="BD121" s="157">
        <v>10</v>
      </c>
      <c r="BE121" s="157">
        <v>30</v>
      </c>
      <c r="BF121" s="157"/>
      <c r="BG121" s="157"/>
      <c r="BH121" s="157"/>
      <c r="BI121" s="157"/>
      <c r="BJ121" s="157"/>
      <c r="BK121" s="157"/>
      <c r="BL121" s="157"/>
      <c r="BM121" s="157"/>
      <c r="BN121" s="157"/>
      <c r="BO121" s="157"/>
      <c r="BP121" s="157"/>
      <c r="BQ121" s="157"/>
      <c r="BR121" s="157"/>
      <c r="BS121" s="157">
        <v>-1</v>
      </c>
      <c r="BT121" s="157">
        <v>10</v>
      </c>
      <c r="BU121" s="157">
        <v>30</v>
      </c>
      <c r="BV121" s="157"/>
      <c r="BW121" s="157"/>
      <c r="BX121" s="157"/>
      <c r="BY121" s="157"/>
      <c r="BZ121" s="157"/>
      <c r="CA121" s="157"/>
      <c r="CB121" s="157"/>
      <c r="CC121" s="157"/>
      <c r="CD121" s="157"/>
      <c r="CE121" s="157"/>
      <c r="CF121" s="157"/>
      <c r="CG121" s="157"/>
      <c r="CH121" s="157"/>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59" customFormat="1" ht="43.5" customHeight="1">
      <c r="A122" s="156"/>
      <c r="B122" s="158" t="s">
        <v>2899</v>
      </c>
      <c r="C122" s="200" t="s">
        <v>3561</v>
      </c>
      <c r="D122" s="157" t="s">
        <v>2546</v>
      </c>
      <c r="E122" s="157" t="s">
        <v>3049</v>
      </c>
      <c r="F122" s="157"/>
      <c r="G122" s="157"/>
      <c r="H122" s="207"/>
      <c r="I122" s="157" t="s">
        <v>2546</v>
      </c>
      <c r="J122" s="157" t="str">
        <f t="shared" si="28"/>
        <v>sel292</v>
      </c>
      <c r="K122" s="157" t="str">
        <f t="shared" si="32"/>
        <v>sel292</v>
      </c>
      <c r="L122" s="158"/>
      <c r="M122" s="158"/>
      <c r="N122" s="158"/>
      <c r="O122" s="157" t="s">
        <v>1914</v>
      </c>
      <c r="P122" s="158"/>
      <c r="Q122" s="158"/>
      <c r="R122" s="157">
        <v>-1</v>
      </c>
      <c r="S122" s="156"/>
      <c r="T122" s="156"/>
      <c r="U122" s="157" t="str">
        <f t="shared" si="33"/>
        <v>sel292</v>
      </c>
      <c r="V122" s="207"/>
      <c r="W122" s="207"/>
      <c r="X122" s="207"/>
      <c r="Y122" s="210"/>
      <c r="Z122" s="207"/>
      <c r="AA122" s="207"/>
      <c r="AB122" s="207"/>
      <c r="AC122" s="207"/>
      <c r="AD122" s="207"/>
      <c r="AE122" s="207"/>
      <c r="AF122" s="207"/>
      <c r="AG122" s="207"/>
      <c r="AH122" s="207"/>
      <c r="AI122" s="275"/>
      <c r="AJ122" s="275"/>
      <c r="AK122" s="275"/>
      <c r="AL122" s="129" t="s">
        <v>3738</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6"/>
      <c r="BC122" s="157">
        <v>-1</v>
      </c>
      <c r="BD122" s="157">
        <v>1</v>
      </c>
      <c r="BE122" s="157">
        <v>2</v>
      </c>
      <c r="BF122" s="157">
        <v>3</v>
      </c>
      <c r="BG122" s="157">
        <v>4</v>
      </c>
      <c r="BH122" s="157">
        <v>5</v>
      </c>
      <c r="BI122" s="157">
        <v>6</v>
      </c>
      <c r="BJ122" s="157"/>
      <c r="BK122" s="157"/>
      <c r="BL122" s="157"/>
      <c r="BM122" s="157"/>
      <c r="BN122" s="157"/>
      <c r="BO122" s="157"/>
      <c r="BP122" s="157"/>
      <c r="BQ122" s="157"/>
      <c r="BR122" s="157"/>
      <c r="BS122" s="157">
        <v>-1</v>
      </c>
      <c r="BT122" s="157">
        <v>1</v>
      </c>
      <c r="BU122" s="157">
        <v>2</v>
      </c>
      <c r="BV122" s="157">
        <v>3</v>
      </c>
      <c r="BW122" s="157">
        <v>4</v>
      </c>
      <c r="BX122" s="157">
        <v>5</v>
      </c>
      <c r="BY122" s="157">
        <v>6</v>
      </c>
      <c r="BZ122" s="157"/>
      <c r="CA122" s="157"/>
      <c r="CB122" s="157"/>
      <c r="CC122" s="157"/>
      <c r="CD122" s="157"/>
      <c r="CE122" s="157"/>
      <c r="CF122" s="157"/>
      <c r="CG122" s="157"/>
      <c r="CH122" s="157"/>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59" customFormat="1" ht="43.5" customHeight="1">
      <c r="A123" s="156"/>
      <c r="B123" s="158" t="s">
        <v>2900</v>
      </c>
      <c r="C123" s="200" t="s">
        <v>3561</v>
      </c>
      <c r="D123" s="157" t="s">
        <v>2549</v>
      </c>
      <c r="E123" s="157" t="s">
        <v>3049</v>
      </c>
      <c r="F123" s="157"/>
      <c r="G123" s="157"/>
      <c r="H123" s="207"/>
      <c r="I123" s="157" t="s">
        <v>2550</v>
      </c>
      <c r="J123" s="157" t="str">
        <f t="shared" si="28"/>
        <v>sel293</v>
      </c>
      <c r="K123" s="157" t="str">
        <f t="shared" si="32"/>
        <v>sel293</v>
      </c>
      <c r="L123" s="158"/>
      <c r="M123" s="158"/>
      <c r="N123" s="158"/>
      <c r="O123" s="157" t="s">
        <v>1914</v>
      </c>
      <c r="P123" s="158"/>
      <c r="Q123" s="158"/>
      <c r="R123" s="157">
        <v>-1</v>
      </c>
      <c r="S123" s="156"/>
      <c r="T123" s="156"/>
      <c r="U123" s="157" t="str">
        <f t="shared" ref="U123:U127" si="35">J123</f>
        <v>sel293</v>
      </c>
      <c r="V123" s="207"/>
      <c r="W123" s="207"/>
      <c r="X123" s="210"/>
      <c r="Y123" s="207"/>
      <c r="Z123" s="207"/>
      <c r="AA123" s="207"/>
      <c r="AB123" s="207"/>
      <c r="AC123" s="207"/>
      <c r="AD123" s="207"/>
      <c r="AE123" s="207"/>
      <c r="AF123" s="207"/>
      <c r="AG123" s="207"/>
      <c r="AH123" s="207"/>
      <c r="AI123" s="275"/>
      <c r="AJ123" s="275"/>
      <c r="AK123" s="275"/>
      <c r="AL123" s="129" t="s">
        <v>3738</v>
      </c>
      <c r="AM123" s="129" t="s">
        <v>3760</v>
      </c>
      <c r="AN123" s="131" t="s">
        <v>3761</v>
      </c>
      <c r="AO123" s="129" t="s">
        <v>3762</v>
      </c>
      <c r="AP123" s="129" t="s">
        <v>3763</v>
      </c>
      <c r="AQ123" s="129" t="s">
        <v>3764</v>
      </c>
      <c r="AR123" s="129" t="s">
        <v>3765</v>
      </c>
      <c r="AS123" s="129"/>
      <c r="AT123" s="129"/>
      <c r="AU123" s="129"/>
      <c r="AV123" s="129"/>
      <c r="AW123" s="129"/>
      <c r="AX123" s="129"/>
      <c r="AY123" s="129"/>
      <c r="AZ123" s="129"/>
      <c r="BA123" s="129"/>
      <c r="BB123" s="156"/>
      <c r="BC123" s="157">
        <v>-1</v>
      </c>
      <c r="BD123" s="157">
        <v>2</v>
      </c>
      <c r="BE123" s="157">
        <v>6</v>
      </c>
      <c r="BF123" s="157">
        <v>15</v>
      </c>
      <c r="BG123" s="157">
        <v>30</v>
      </c>
      <c r="BH123" s="157">
        <v>50</v>
      </c>
      <c r="BI123" s="157">
        <v>100</v>
      </c>
      <c r="BJ123" s="157"/>
      <c r="BK123" s="157"/>
      <c r="BL123" s="157"/>
      <c r="BM123" s="157"/>
      <c r="BN123" s="157"/>
      <c r="BO123" s="157"/>
      <c r="BP123" s="157"/>
      <c r="BQ123" s="157"/>
      <c r="BR123" s="157"/>
      <c r="BS123" s="157">
        <v>-1</v>
      </c>
      <c r="BT123" s="157">
        <v>2</v>
      </c>
      <c r="BU123" s="157">
        <v>6</v>
      </c>
      <c r="BV123" s="157">
        <v>15</v>
      </c>
      <c r="BW123" s="157">
        <v>30</v>
      </c>
      <c r="BX123" s="157">
        <v>50</v>
      </c>
      <c r="BY123" s="157">
        <v>100</v>
      </c>
      <c r="BZ123" s="157"/>
      <c r="CA123" s="157"/>
      <c r="CB123" s="157"/>
      <c r="CC123" s="157"/>
      <c r="CD123" s="157"/>
      <c r="CE123" s="157"/>
      <c r="CF123" s="157"/>
      <c r="CG123" s="157"/>
      <c r="CH123" s="157"/>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59" customFormat="1" ht="43.5" customHeight="1">
      <c r="A124" s="156"/>
      <c r="B124" s="158" t="s">
        <v>2901</v>
      </c>
      <c r="C124" s="200" t="s">
        <v>3561</v>
      </c>
      <c r="D124" s="157" t="s">
        <v>2553</v>
      </c>
      <c r="E124" s="157" t="s">
        <v>3049</v>
      </c>
      <c r="F124" s="157"/>
      <c r="G124" s="157"/>
      <c r="H124" s="207"/>
      <c r="I124" s="157" t="s">
        <v>2553</v>
      </c>
      <c r="J124" s="157" t="str">
        <f t="shared" si="28"/>
        <v>sel294</v>
      </c>
      <c r="K124" s="157" t="str">
        <f t="shared" si="32"/>
        <v>sel294</v>
      </c>
      <c r="L124" s="158"/>
      <c r="M124" s="158"/>
      <c r="N124" s="158"/>
      <c r="O124" s="157" t="s">
        <v>1914</v>
      </c>
      <c r="P124" s="158"/>
      <c r="Q124" s="158"/>
      <c r="R124" s="157">
        <v>-1</v>
      </c>
      <c r="S124" s="156"/>
      <c r="T124" s="156"/>
      <c r="U124" s="157" t="str">
        <f t="shared" si="35"/>
        <v>sel294</v>
      </c>
      <c r="V124" s="207"/>
      <c r="W124" s="207"/>
      <c r="X124" s="210"/>
      <c r="Y124" s="207"/>
      <c r="Z124" s="207"/>
      <c r="AA124" s="207"/>
      <c r="AB124" s="207"/>
      <c r="AC124" s="207"/>
      <c r="AD124" s="207"/>
      <c r="AE124" s="207"/>
      <c r="AF124" s="207"/>
      <c r="AG124" s="207"/>
      <c r="AH124" s="207"/>
      <c r="AI124" s="275"/>
      <c r="AJ124" s="275"/>
      <c r="AK124" s="275"/>
      <c r="AL124" s="129" t="s">
        <v>3738</v>
      </c>
      <c r="AM124" s="129" t="s">
        <v>1999</v>
      </c>
      <c r="AN124" s="169" t="s">
        <v>2000</v>
      </c>
      <c r="AO124" s="129" t="s">
        <v>2467</v>
      </c>
      <c r="AP124" s="129"/>
      <c r="AQ124" s="129"/>
      <c r="AR124" s="129"/>
      <c r="AS124" s="129"/>
      <c r="AT124" s="129"/>
      <c r="AU124" s="129"/>
      <c r="AV124" s="129"/>
      <c r="AW124" s="129"/>
      <c r="AX124" s="129"/>
      <c r="AY124" s="129"/>
      <c r="AZ124" s="129"/>
      <c r="BA124" s="129"/>
      <c r="BB124" s="156"/>
      <c r="BC124" s="157">
        <v>-1</v>
      </c>
      <c r="BD124" s="157">
        <v>1</v>
      </c>
      <c r="BE124" s="157">
        <v>2</v>
      </c>
      <c r="BF124" s="157">
        <v>3</v>
      </c>
      <c r="BG124" s="157"/>
      <c r="BH124" s="157"/>
      <c r="BI124" s="157"/>
      <c r="BJ124" s="157"/>
      <c r="BK124" s="157"/>
      <c r="BL124" s="157"/>
      <c r="BM124" s="157"/>
      <c r="BN124" s="157"/>
      <c r="BO124" s="157"/>
      <c r="BP124" s="157"/>
      <c r="BQ124" s="157"/>
      <c r="BR124" s="157"/>
      <c r="BS124" s="157">
        <v>-1</v>
      </c>
      <c r="BT124" s="157">
        <v>1</v>
      </c>
      <c r="BU124" s="157">
        <v>2</v>
      </c>
      <c r="BV124" s="157">
        <v>3</v>
      </c>
      <c r="BW124" s="157"/>
      <c r="BX124" s="157"/>
      <c r="BY124" s="157"/>
      <c r="BZ124" s="157"/>
      <c r="CA124" s="157"/>
      <c r="CB124" s="157"/>
      <c r="CC124" s="157"/>
      <c r="CD124" s="157"/>
      <c r="CE124" s="157"/>
      <c r="CF124" s="157"/>
      <c r="CG124" s="157"/>
      <c r="CH124" s="157"/>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59" customFormat="1" ht="43.5" customHeight="1">
      <c r="A125" s="156"/>
      <c r="B125" s="158" t="s">
        <v>2902</v>
      </c>
      <c r="C125" s="200" t="s">
        <v>3561</v>
      </c>
      <c r="D125" s="157" t="s">
        <v>2552</v>
      </c>
      <c r="E125" s="157" t="s">
        <v>3049</v>
      </c>
      <c r="F125" s="157"/>
      <c r="G125" s="157"/>
      <c r="H125" s="207"/>
      <c r="I125" s="157" t="s">
        <v>2552</v>
      </c>
      <c r="J125" s="157" t="str">
        <f t="shared" si="28"/>
        <v>sel295</v>
      </c>
      <c r="K125" s="157" t="str">
        <f t="shared" si="32"/>
        <v>sel295</v>
      </c>
      <c r="L125" s="158"/>
      <c r="M125" s="158"/>
      <c r="N125" s="158"/>
      <c r="O125" s="157" t="s">
        <v>1914</v>
      </c>
      <c r="P125" s="158"/>
      <c r="Q125" s="158"/>
      <c r="R125" s="157">
        <v>-1</v>
      </c>
      <c r="S125" s="156"/>
      <c r="T125" s="156"/>
      <c r="U125" s="157" t="str">
        <f t="shared" si="35"/>
        <v>sel295</v>
      </c>
      <c r="V125" s="207"/>
      <c r="W125" s="207"/>
      <c r="X125" s="210"/>
      <c r="Y125" s="207"/>
      <c r="Z125" s="207"/>
      <c r="AA125" s="207"/>
      <c r="AB125" s="207"/>
      <c r="AC125" s="207"/>
      <c r="AD125" s="207"/>
      <c r="AE125" s="207"/>
      <c r="AF125" s="207"/>
      <c r="AG125" s="207"/>
      <c r="AH125" s="207"/>
      <c r="AI125" s="275"/>
      <c r="AJ125" s="275"/>
      <c r="AK125" s="275"/>
      <c r="AL125" s="129" t="s">
        <v>3738</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6"/>
      <c r="BC125" s="157">
        <v>-1</v>
      </c>
      <c r="BD125" s="157">
        <v>1</v>
      </c>
      <c r="BE125" s="157">
        <v>2</v>
      </c>
      <c r="BF125" s="157">
        <v>3</v>
      </c>
      <c r="BG125" s="157">
        <v>4</v>
      </c>
      <c r="BH125" s="157">
        <v>5</v>
      </c>
      <c r="BI125" s="157">
        <v>6</v>
      </c>
      <c r="BJ125" s="157"/>
      <c r="BK125" s="157"/>
      <c r="BL125" s="157"/>
      <c r="BM125" s="157"/>
      <c r="BN125" s="157"/>
      <c r="BO125" s="157"/>
      <c r="BP125" s="157"/>
      <c r="BQ125" s="157"/>
      <c r="BR125" s="157"/>
      <c r="BS125" s="157">
        <v>-1</v>
      </c>
      <c r="BT125" s="157">
        <v>1</v>
      </c>
      <c r="BU125" s="157">
        <v>2</v>
      </c>
      <c r="BV125" s="157">
        <v>3</v>
      </c>
      <c r="BW125" s="157">
        <v>4</v>
      </c>
      <c r="BX125" s="157">
        <v>5</v>
      </c>
      <c r="BY125" s="157">
        <v>6</v>
      </c>
      <c r="BZ125" s="157"/>
      <c r="CA125" s="157"/>
      <c r="CB125" s="157"/>
      <c r="CC125" s="157"/>
      <c r="CD125" s="157"/>
      <c r="CE125" s="157"/>
      <c r="CF125" s="157"/>
      <c r="CG125" s="157"/>
      <c r="CH125" s="157"/>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8" t="s">
        <v>4389</v>
      </c>
      <c r="D126" s="129" t="s">
        <v>2747</v>
      </c>
      <c r="E126" s="111" t="s">
        <v>1968</v>
      </c>
      <c r="F126" s="118"/>
      <c r="G126" s="129"/>
      <c r="H126" s="205" t="s">
        <v>4510</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5" t="s">
        <v>3579</v>
      </c>
      <c r="W126" s="205" t="s">
        <v>3606</v>
      </c>
      <c r="X126" s="205" t="s">
        <v>4739</v>
      </c>
      <c r="Y126" s="205" t="s">
        <v>4740</v>
      </c>
      <c r="Z126" s="205" t="s">
        <v>4741</v>
      </c>
      <c r="AA126" s="205" t="s">
        <v>3653</v>
      </c>
      <c r="AB126" s="205"/>
      <c r="AC126" s="205"/>
      <c r="AD126" s="205"/>
      <c r="AE126" s="205"/>
      <c r="AF126" s="205"/>
      <c r="AG126" s="205"/>
      <c r="AH126" s="205"/>
      <c r="AI126" s="274"/>
      <c r="AJ126" s="274"/>
      <c r="AK126" s="274"/>
      <c r="AL126" s="129" t="s">
        <v>3738</v>
      </c>
      <c r="AM126" s="168" t="s">
        <v>2023</v>
      </c>
      <c r="AN126" s="168" t="s">
        <v>2075</v>
      </c>
      <c r="AO126" s="168"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8" t="s">
        <v>3568</v>
      </c>
      <c r="D127" s="129" t="s">
        <v>2746</v>
      </c>
      <c r="E127" s="111" t="s">
        <v>1968</v>
      </c>
      <c r="F127" s="118"/>
      <c r="G127" s="129"/>
      <c r="H127" s="205" t="s">
        <v>4511</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5" t="s">
        <v>3579</v>
      </c>
      <c r="W127" s="205" t="s">
        <v>3654</v>
      </c>
      <c r="X127" s="205" t="s">
        <v>3545</v>
      </c>
      <c r="Y127" s="205" t="s">
        <v>4637</v>
      </c>
      <c r="Z127" s="205" t="s">
        <v>3590</v>
      </c>
      <c r="AA127" s="205" t="s">
        <v>4742</v>
      </c>
      <c r="AB127" s="205"/>
      <c r="AC127" s="205"/>
      <c r="AD127" s="205"/>
      <c r="AE127" s="205"/>
      <c r="AF127" s="205"/>
      <c r="AG127" s="205"/>
      <c r="AH127" s="205"/>
      <c r="AI127" s="274"/>
      <c r="AJ127" s="274"/>
      <c r="AK127" s="274"/>
      <c r="AL127" s="129" t="s">
        <v>3738</v>
      </c>
      <c r="AM127" s="129" t="s">
        <v>2745</v>
      </c>
      <c r="AN127" s="168" t="s">
        <v>2529</v>
      </c>
      <c r="AO127" s="129" t="s">
        <v>2042</v>
      </c>
      <c r="AP127" s="129" t="s">
        <v>2467</v>
      </c>
      <c r="AQ127" s="168"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8" t="s">
        <v>4390</v>
      </c>
      <c r="D128" s="129" t="s">
        <v>2911</v>
      </c>
      <c r="E128" s="111" t="s">
        <v>1968</v>
      </c>
      <c r="F128" s="118"/>
      <c r="G128" s="129"/>
      <c r="H128" s="205" t="s">
        <v>4512</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5" t="s">
        <v>3579</v>
      </c>
      <c r="W128" s="205" t="s">
        <v>4743</v>
      </c>
      <c r="X128" s="205" t="s">
        <v>4744</v>
      </c>
      <c r="Y128" s="205" t="s">
        <v>4745</v>
      </c>
      <c r="Z128" s="205" t="s">
        <v>4746</v>
      </c>
      <c r="AA128" s="205" t="s">
        <v>3590</v>
      </c>
      <c r="AB128" s="205"/>
      <c r="AC128" s="205"/>
      <c r="AD128" s="205"/>
      <c r="AE128" s="205"/>
      <c r="AF128" s="205"/>
      <c r="AG128" s="205"/>
      <c r="AH128" s="205"/>
      <c r="AI128" s="274"/>
      <c r="AJ128" s="274"/>
      <c r="AK128" s="274"/>
      <c r="AL128" s="129" t="s">
        <v>3738</v>
      </c>
      <c r="AM128" s="168" t="s">
        <v>2913</v>
      </c>
      <c r="AN128" s="168" t="s">
        <v>2914</v>
      </c>
      <c r="AO128" s="168" t="s">
        <v>2915</v>
      </c>
      <c r="AP128" s="168" t="s">
        <v>2916</v>
      </c>
      <c r="AQ128" s="129" t="s">
        <v>3739</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8" t="s">
        <v>3569</v>
      </c>
      <c r="D129" s="129" t="s">
        <v>2920</v>
      </c>
      <c r="E129" s="111" t="s">
        <v>1968</v>
      </c>
      <c r="F129" s="118"/>
      <c r="G129" s="129"/>
      <c r="H129" s="205" t="s">
        <v>4513</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5" t="s">
        <v>3579</v>
      </c>
      <c r="W129" s="205" t="s">
        <v>4747</v>
      </c>
      <c r="X129" s="205" t="s">
        <v>4748</v>
      </c>
      <c r="Y129" s="205" t="s">
        <v>4749</v>
      </c>
      <c r="Z129" s="205" t="s">
        <v>4750</v>
      </c>
      <c r="AA129" s="205" t="s">
        <v>5334</v>
      </c>
      <c r="AB129" s="205"/>
      <c r="AC129" s="205"/>
      <c r="AD129" s="205"/>
      <c r="AE129" s="205"/>
      <c r="AF129" s="205"/>
      <c r="AG129" s="205"/>
      <c r="AH129" s="205"/>
      <c r="AI129" s="274"/>
      <c r="AJ129" s="274"/>
      <c r="AK129" s="274"/>
      <c r="AL129" s="129" t="s">
        <v>3738</v>
      </c>
      <c r="AM129" s="129" t="s">
        <v>2922</v>
      </c>
      <c r="AN129" s="168" t="s">
        <v>2923</v>
      </c>
      <c r="AO129" s="168" t="s">
        <v>2924</v>
      </c>
      <c r="AP129" s="129" t="s">
        <v>2925</v>
      </c>
      <c r="AQ129" s="168" t="s">
        <v>3739</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8" t="s">
        <v>4391</v>
      </c>
      <c r="D130" s="129" t="s">
        <v>2919</v>
      </c>
      <c r="E130" s="111" t="s">
        <v>1968</v>
      </c>
      <c r="F130" s="118" t="s">
        <v>1667</v>
      </c>
      <c r="G130" s="129" t="s">
        <v>1667</v>
      </c>
      <c r="H130" s="205" t="s">
        <v>4514</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5" t="s">
        <v>3579</v>
      </c>
      <c r="W130" s="205" t="s">
        <v>4751</v>
      </c>
      <c r="X130" s="205" t="s">
        <v>4614</v>
      </c>
      <c r="Y130" s="205" t="s">
        <v>3655</v>
      </c>
      <c r="Z130" s="205" t="s">
        <v>3656</v>
      </c>
      <c r="AA130" s="205" t="s">
        <v>3657</v>
      </c>
      <c r="AB130" s="205" t="s">
        <v>3631</v>
      </c>
      <c r="AC130" s="205" t="s">
        <v>4752</v>
      </c>
      <c r="AD130" s="205" t="s">
        <v>3590</v>
      </c>
      <c r="AE130" s="205"/>
      <c r="AF130" s="205"/>
      <c r="AG130" s="205"/>
      <c r="AH130" s="205"/>
      <c r="AI130" s="274"/>
      <c r="AJ130" s="274"/>
      <c r="AK130" s="274"/>
      <c r="AL130" s="129" t="s">
        <v>3707</v>
      </c>
      <c r="AM130" s="168" t="s">
        <v>2927</v>
      </c>
      <c r="AN130" s="129" t="s">
        <v>2928</v>
      </c>
      <c r="AO130" s="168" t="s">
        <v>2929</v>
      </c>
      <c r="AP130" s="168" t="s">
        <v>2931</v>
      </c>
      <c r="AQ130" s="129" t="s">
        <v>2930</v>
      </c>
      <c r="AR130" s="129" t="s">
        <v>473</v>
      </c>
      <c r="AS130" s="168" t="s">
        <v>2932</v>
      </c>
      <c r="AT130" s="168" t="s">
        <v>3712</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8" t="s">
        <v>4392</v>
      </c>
      <c r="D131" s="129" t="s">
        <v>2356</v>
      </c>
      <c r="E131" s="109" t="s">
        <v>1945</v>
      </c>
      <c r="F131" s="118" t="s">
        <v>1907</v>
      </c>
      <c r="G131" s="129" t="s">
        <v>1907</v>
      </c>
      <c r="H131" s="205" t="s">
        <v>4515</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5" t="s">
        <v>3579</v>
      </c>
      <c r="W131" s="205" t="s">
        <v>3658</v>
      </c>
      <c r="X131" s="205" t="s">
        <v>3659</v>
      </c>
      <c r="Y131" s="205" t="s">
        <v>3660</v>
      </c>
      <c r="Z131" s="205"/>
      <c r="AA131" s="205"/>
      <c r="AB131" s="205"/>
      <c r="AC131" s="205"/>
      <c r="AD131" s="205"/>
      <c r="AE131" s="205"/>
      <c r="AF131" s="205"/>
      <c r="AG131" s="205"/>
      <c r="AH131" s="205"/>
      <c r="AI131" s="274"/>
      <c r="AJ131" s="274"/>
      <c r="AK131" s="274"/>
      <c r="AL131" s="129" t="s">
        <v>3707</v>
      </c>
      <c r="AM131" s="129" t="s">
        <v>2033</v>
      </c>
      <c r="AN131" s="168" t="s">
        <v>1141</v>
      </c>
      <c r="AO131" s="168" t="s">
        <v>3768</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8" t="s">
        <v>4393</v>
      </c>
      <c r="D132" s="129" t="s">
        <v>2361</v>
      </c>
      <c r="E132" s="109" t="s">
        <v>1945</v>
      </c>
      <c r="F132" s="118"/>
      <c r="G132" s="129"/>
      <c r="H132" s="205" t="s">
        <v>4516</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5" t="s">
        <v>3579</v>
      </c>
      <c r="W132" s="205" t="s">
        <v>4753</v>
      </c>
      <c r="X132" s="205" t="s">
        <v>4754</v>
      </c>
      <c r="Y132" s="205" t="s">
        <v>4755</v>
      </c>
      <c r="Z132" s="205" t="s">
        <v>4756</v>
      </c>
      <c r="AA132" s="205"/>
      <c r="AB132" s="205"/>
      <c r="AC132" s="205"/>
      <c r="AD132" s="205"/>
      <c r="AE132" s="205"/>
      <c r="AF132" s="205"/>
      <c r="AG132" s="205"/>
      <c r="AH132" s="205"/>
      <c r="AI132" s="274"/>
      <c r="AJ132" s="274"/>
      <c r="AK132" s="274"/>
      <c r="AL132" s="129" t="s">
        <v>2544</v>
      </c>
      <c r="AM132" s="129" t="s">
        <v>2700</v>
      </c>
      <c r="AN132" s="168" t="s">
        <v>2701</v>
      </c>
      <c r="AO132" s="168" t="s">
        <v>2702</v>
      </c>
      <c r="AP132" s="168"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7</v>
      </c>
      <c r="CK132" s="109">
        <v>0</v>
      </c>
      <c r="CL132" s="109">
        <v>1</v>
      </c>
      <c r="CM132" s="109">
        <v>1</v>
      </c>
      <c r="CN132" s="109">
        <v>0</v>
      </c>
      <c r="CO132" s="109">
        <v>2</v>
      </c>
      <c r="CP132" s="109">
        <v>1</v>
      </c>
      <c r="CQ132" s="109">
        <v>1</v>
      </c>
      <c r="CR132" s="109"/>
      <c r="CS132" s="109"/>
      <c r="CT132" s="109"/>
      <c r="CU132" s="109"/>
      <c r="CV132" s="109"/>
      <c r="CW132" s="109"/>
      <c r="CX132" s="109"/>
      <c r="CY132" s="109"/>
      <c r="CZ132" s="109">
        <v>7</v>
      </c>
      <c r="DA132" s="109">
        <v>0</v>
      </c>
      <c r="DB132" s="109">
        <v>1</v>
      </c>
      <c r="DC132" s="109">
        <v>1</v>
      </c>
      <c r="DD132" s="109">
        <v>0</v>
      </c>
      <c r="DE132" s="109">
        <v>2</v>
      </c>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d11t:"7",d11p:"0",d12t:"1",d12p:"1",d13t:"0",d13p:"2",d1w:"1",d1d:"1", d21t:"",d21p:"",d22t:"",d22p:"",d23t:"",d23p:"",d2w:"",d2d:"", d31t:"7",d31p:"0",d32t:"1",d32p:"1",d33t:"0",d33p:"2",d3w:"1",d3d:"1"};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1" t="s">
        <v>4394</v>
      </c>
      <c r="D133" s="129" t="s">
        <v>1924</v>
      </c>
      <c r="E133" s="109" t="s">
        <v>1923</v>
      </c>
      <c r="F133" s="118"/>
      <c r="G133" s="129"/>
      <c r="H133" s="205" t="s">
        <v>4517</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5" t="s">
        <v>3579</v>
      </c>
      <c r="W133" s="205" t="s">
        <v>4757</v>
      </c>
      <c r="X133" s="205" t="s">
        <v>4758</v>
      </c>
      <c r="Y133" s="205" t="s">
        <v>3661</v>
      </c>
      <c r="Z133" s="205" t="s">
        <v>3662</v>
      </c>
      <c r="AA133" s="205" t="s">
        <v>3663</v>
      </c>
      <c r="AB133" s="205" t="s">
        <v>3664</v>
      </c>
      <c r="AC133" s="205" t="s">
        <v>3665</v>
      </c>
      <c r="AD133" s="205"/>
      <c r="AE133" s="205"/>
      <c r="AF133" s="205"/>
      <c r="AG133" s="205"/>
      <c r="AH133" s="205"/>
      <c r="AI133" s="274"/>
      <c r="AJ133" s="274"/>
      <c r="AK133" s="274"/>
      <c r="AL133" s="129" t="s">
        <v>3707</v>
      </c>
      <c r="AM133" s="129" t="s">
        <v>1137</v>
      </c>
      <c r="AN133" s="129" t="s">
        <v>1138</v>
      </c>
      <c r="AO133" s="129" t="s">
        <v>1135</v>
      </c>
      <c r="AP133" s="129" t="s">
        <v>3769</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8" t="s">
        <v>3570</v>
      </c>
      <c r="D134" s="129" t="s">
        <v>624</v>
      </c>
      <c r="E134" s="109" t="s">
        <v>1923</v>
      </c>
      <c r="F134" s="118"/>
      <c r="G134" s="129"/>
      <c r="H134" s="205" t="s">
        <v>4518</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5" t="s">
        <v>3579</v>
      </c>
      <c r="W134" s="205" t="s">
        <v>5335</v>
      </c>
      <c r="X134" s="205" t="s">
        <v>5336</v>
      </c>
      <c r="Y134" s="205" t="s">
        <v>3666</v>
      </c>
      <c r="Z134" s="205" t="s">
        <v>4759</v>
      </c>
      <c r="AA134" s="205" t="s">
        <v>3667</v>
      </c>
      <c r="AB134" s="205" t="s">
        <v>4760</v>
      </c>
      <c r="AC134" s="205"/>
      <c r="AD134" s="205"/>
      <c r="AE134" s="205"/>
      <c r="AF134" s="205"/>
      <c r="AG134" s="205"/>
      <c r="AH134" s="205"/>
      <c r="AI134" s="274"/>
      <c r="AJ134" s="274"/>
      <c r="AK134" s="274"/>
      <c r="AL134" s="129" t="s">
        <v>3714</v>
      </c>
      <c r="AM134" s="129" t="s">
        <v>2091</v>
      </c>
      <c r="AN134" s="168" t="s">
        <v>2093</v>
      </c>
      <c r="AO134" s="168" t="s">
        <v>1141</v>
      </c>
      <c r="AP134" s="129" t="s">
        <v>2092</v>
      </c>
      <c r="AQ134" s="168" t="s">
        <v>3770</v>
      </c>
      <c r="AR134" s="168"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8" t="s">
        <v>4395</v>
      </c>
      <c r="D135" s="129" t="s">
        <v>1925</v>
      </c>
      <c r="E135" s="109" t="s">
        <v>1923</v>
      </c>
      <c r="F135" s="118" t="s">
        <v>1907</v>
      </c>
      <c r="G135" s="129" t="s">
        <v>1907</v>
      </c>
      <c r="H135" s="205" t="s">
        <v>4519</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5" t="s">
        <v>3579</v>
      </c>
      <c r="W135" s="205" t="s">
        <v>3668</v>
      </c>
      <c r="X135" s="205" t="s">
        <v>3669</v>
      </c>
      <c r="Y135" s="205" t="s">
        <v>3670</v>
      </c>
      <c r="Z135" s="205" t="s">
        <v>3671</v>
      </c>
      <c r="AA135" s="205" t="s">
        <v>3672</v>
      </c>
      <c r="AB135" s="205" t="s">
        <v>3673</v>
      </c>
      <c r="AC135" s="205" t="s">
        <v>3674</v>
      </c>
      <c r="AD135" s="205" t="s">
        <v>3675</v>
      </c>
      <c r="AE135" s="205" t="s">
        <v>3676</v>
      </c>
      <c r="AF135" s="205"/>
      <c r="AG135" s="205"/>
      <c r="AH135" s="205"/>
      <c r="AI135" s="274"/>
      <c r="AJ135" s="274"/>
      <c r="AK135" s="274"/>
      <c r="AL135" s="129" t="s">
        <v>3714</v>
      </c>
      <c r="AM135" s="129" t="s">
        <v>3771</v>
      </c>
      <c r="AN135" s="129" t="s">
        <v>3772</v>
      </c>
      <c r="AO135" s="129" t="s">
        <v>3773</v>
      </c>
      <c r="AP135" s="168" t="s">
        <v>3774</v>
      </c>
      <c r="AQ135" s="168" t="s">
        <v>3775</v>
      </c>
      <c r="AR135" s="129" t="s">
        <v>3776</v>
      </c>
      <c r="AS135" s="129" t="s">
        <v>3777</v>
      </c>
      <c r="AT135" s="129" t="s">
        <v>3778</v>
      </c>
      <c r="AU135" s="129" t="s">
        <v>3779</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8" t="s">
        <v>4396</v>
      </c>
      <c r="D136" s="129" t="s">
        <v>1926</v>
      </c>
      <c r="E136" s="109" t="s">
        <v>1923</v>
      </c>
      <c r="F136" s="118" t="s">
        <v>1927</v>
      </c>
      <c r="G136" s="129" t="s">
        <v>1927</v>
      </c>
      <c r="H136" s="205" t="s">
        <v>4520</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5" t="s">
        <v>3579</v>
      </c>
      <c r="W136" s="205" t="s">
        <v>4571</v>
      </c>
      <c r="X136" s="205" t="s">
        <v>4572</v>
      </c>
      <c r="Y136" s="205" t="s">
        <v>5337</v>
      </c>
      <c r="Z136" s="205" t="s">
        <v>4574</v>
      </c>
      <c r="AA136" s="205" t="s">
        <v>5338</v>
      </c>
      <c r="AB136" s="205" t="s">
        <v>4761</v>
      </c>
      <c r="AC136" s="205" t="s">
        <v>5339</v>
      </c>
      <c r="AD136" s="205" t="s">
        <v>5340</v>
      </c>
      <c r="AE136" s="205" t="s">
        <v>5341</v>
      </c>
      <c r="AF136" s="205" t="s">
        <v>4762</v>
      </c>
      <c r="AG136" s="205"/>
      <c r="AH136" s="205"/>
      <c r="AI136" s="274"/>
      <c r="AJ136" s="274"/>
      <c r="AK136" s="274"/>
      <c r="AL136" s="129" t="s">
        <v>3714</v>
      </c>
      <c r="AM136" s="129" t="s">
        <v>2095</v>
      </c>
      <c r="AN136" s="168" t="s">
        <v>2096</v>
      </c>
      <c r="AO136" s="168" t="s">
        <v>2097</v>
      </c>
      <c r="AP136" s="168"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8" t="s">
        <v>4397</v>
      </c>
      <c r="D137" s="129" t="s">
        <v>2089</v>
      </c>
      <c r="E137" s="109" t="s">
        <v>1923</v>
      </c>
      <c r="F137" s="118" t="s">
        <v>1928</v>
      </c>
      <c r="G137" s="129" t="s">
        <v>1928</v>
      </c>
      <c r="H137" s="205" t="s">
        <v>4521</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5" t="s">
        <v>3579</v>
      </c>
      <c r="W137" s="205" t="s">
        <v>3606</v>
      </c>
      <c r="X137" s="205" t="s">
        <v>3631</v>
      </c>
      <c r="Y137" s="205" t="s">
        <v>3632</v>
      </c>
      <c r="Z137" s="205" t="s">
        <v>3633</v>
      </c>
      <c r="AA137" s="205" t="s">
        <v>3634</v>
      </c>
      <c r="AB137" s="205" t="s">
        <v>3644</v>
      </c>
      <c r="AC137" s="205" t="s">
        <v>3645</v>
      </c>
      <c r="AD137" s="205" t="s">
        <v>3637</v>
      </c>
      <c r="AE137" s="205" t="s">
        <v>3638</v>
      </c>
      <c r="AF137" s="205" t="s">
        <v>3639</v>
      </c>
      <c r="AG137" s="205"/>
      <c r="AH137" s="205"/>
      <c r="AI137" s="274"/>
      <c r="AJ137" s="274"/>
      <c r="AK137" s="274"/>
      <c r="AL137" s="129" t="s">
        <v>3714</v>
      </c>
      <c r="AM137" s="129" t="s">
        <v>2023</v>
      </c>
      <c r="AN137" s="129" t="s">
        <v>1981</v>
      </c>
      <c r="AO137" s="129" t="s">
        <v>1982</v>
      </c>
      <c r="AP137" s="129" t="s">
        <v>1983</v>
      </c>
      <c r="AQ137" s="168" t="s">
        <v>1984</v>
      </c>
      <c r="AR137" s="168" t="s">
        <v>1985</v>
      </c>
      <c r="AS137" s="168"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8" t="s">
        <v>4398</v>
      </c>
      <c r="D138" s="129" t="s">
        <v>1948</v>
      </c>
      <c r="E138" s="109" t="s">
        <v>1947</v>
      </c>
      <c r="F138" s="118" t="s">
        <v>1949</v>
      </c>
      <c r="G138" s="129" t="s">
        <v>1949</v>
      </c>
      <c r="H138" s="205" t="s">
        <v>4522</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5" t="s">
        <v>3579</v>
      </c>
      <c r="W138" s="205" t="s">
        <v>5132</v>
      </c>
      <c r="X138" s="205" t="s">
        <v>3632</v>
      </c>
      <c r="Y138" s="205" t="s">
        <v>3634</v>
      </c>
      <c r="Z138" s="205" t="s">
        <v>3644</v>
      </c>
      <c r="AA138" s="205" t="s">
        <v>3645</v>
      </c>
      <c r="AB138" s="205" t="s">
        <v>3637</v>
      </c>
      <c r="AC138" s="205" t="s">
        <v>3638</v>
      </c>
      <c r="AD138" s="205" t="s">
        <v>3639</v>
      </c>
      <c r="AE138" s="205" t="s">
        <v>3677</v>
      </c>
      <c r="AF138" s="205" t="s">
        <v>3678</v>
      </c>
      <c r="AG138" s="205"/>
      <c r="AH138" s="205"/>
      <c r="AI138" s="274"/>
      <c r="AJ138" s="274"/>
      <c r="AK138" s="274"/>
      <c r="AL138" s="129" t="s">
        <v>3714</v>
      </c>
      <c r="AM138" s="129" t="s">
        <v>2023</v>
      </c>
      <c r="AN138" s="129" t="s">
        <v>1982</v>
      </c>
      <c r="AO138" s="168" t="s">
        <v>1984</v>
      </c>
      <c r="AP138" s="168" t="s">
        <v>1985</v>
      </c>
      <c r="AQ138" s="168" t="s">
        <v>1986</v>
      </c>
      <c r="AR138" s="168"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8" t="s">
        <v>3571</v>
      </c>
      <c r="D139" s="129" t="s">
        <v>2940</v>
      </c>
      <c r="E139" s="109" t="s">
        <v>2942</v>
      </c>
      <c r="F139" s="118" t="s">
        <v>1445</v>
      </c>
      <c r="G139" s="129" t="s">
        <v>1445</v>
      </c>
      <c r="H139" s="205" t="s">
        <v>4523</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5" t="s">
        <v>3579</v>
      </c>
      <c r="W139" s="205" t="s">
        <v>4763</v>
      </c>
      <c r="X139" s="205" t="s">
        <v>4764</v>
      </c>
      <c r="Y139" s="205" t="s">
        <v>4765</v>
      </c>
      <c r="Z139" s="216" t="s">
        <v>4766</v>
      </c>
      <c r="AA139" s="205" t="s">
        <v>4767</v>
      </c>
      <c r="AB139" s="205" t="s">
        <v>4768</v>
      </c>
      <c r="AC139" s="205" t="s">
        <v>4769</v>
      </c>
      <c r="AD139" s="205"/>
      <c r="AE139" s="205"/>
      <c r="AF139" s="205"/>
      <c r="AG139" s="205"/>
      <c r="AH139" s="205"/>
      <c r="AI139" s="274"/>
      <c r="AJ139" s="274"/>
      <c r="AK139" s="274"/>
      <c r="AL139" s="129" t="s">
        <v>3714</v>
      </c>
      <c r="AM139" s="129" t="s">
        <v>3780</v>
      </c>
      <c r="AN139" s="129" t="s">
        <v>2433</v>
      </c>
      <c r="AO139" s="168" t="s">
        <v>3781</v>
      </c>
      <c r="AP139" s="168" t="s">
        <v>3782</v>
      </c>
      <c r="AQ139" s="168" t="s">
        <v>3783</v>
      </c>
      <c r="AR139" s="129" t="s">
        <v>3784</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1" t="s">
        <v>4399</v>
      </c>
      <c r="D140" s="129" t="s">
        <v>2428</v>
      </c>
      <c r="E140" s="109" t="s">
        <v>2942</v>
      </c>
      <c r="F140" s="118" t="s">
        <v>834</v>
      </c>
      <c r="G140" s="129" t="s">
        <v>834</v>
      </c>
      <c r="H140" s="205" t="s">
        <v>4524</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5" t="s">
        <v>3579</v>
      </c>
      <c r="W140" s="205" t="s">
        <v>4742</v>
      </c>
      <c r="X140" s="211" t="s">
        <v>4770</v>
      </c>
      <c r="Y140" s="205" t="s">
        <v>4771</v>
      </c>
      <c r="Z140" s="205" t="s">
        <v>4772</v>
      </c>
      <c r="AA140" s="205" t="s">
        <v>4773</v>
      </c>
      <c r="AB140" s="205" t="s">
        <v>4774</v>
      </c>
      <c r="AC140" s="205" t="s">
        <v>4775</v>
      </c>
      <c r="AD140" s="205" t="s">
        <v>4776</v>
      </c>
      <c r="AE140" s="205" t="s">
        <v>3589</v>
      </c>
      <c r="AF140" s="205"/>
      <c r="AG140" s="205"/>
      <c r="AH140" s="205"/>
      <c r="AI140" s="274"/>
      <c r="AJ140" s="274"/>
      <c r="AK140" s="274"/>
      <c r="AL140" s="129" t="s">
        <v>3714</v>
      </c>
      <c r="AM140" s="129" t="s">
        <v>2078</v>
      </c>
      <c r="AN140" s="169" t="s">
        <v>2434</v>
      </c>
      <c r="AO140" s="168" t="s">
        <v>2435</v>
      </c>
      <c r="AP140" s="168" t="s">
        <v>2436</v>
      </c>
      <c r="AQ140" s="168"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1" t="s">
        <v>4400</v>
      </c>
      <c r="D141" s="129" t="s">
        <v>1948</v>
      </c>
      <c r="E141" s="109" t="s">
        <v>2942</v>
      </c>
      <c r="F141" s="118" t="s">
        <v>834</v>
      </c>
      <c r="G141" s="129" t="s">
        <v>834</v>
      </c>
      <c r="H141" s="205" t="s">
        <v>4525</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5" t="s">
        <v>3579</v>
      </c>
      <c r="W141" s="205" t="s">
        <v>4737</v>
      </c>
      <c r="X141" s="205" t="s">
        <v>3632</v>
      </c>
      <c r="Y141" s="205" t="s">
        <v>3634</v>
      </c>
      <c r="Z141" s="205" t="s">
        <v>3644</v>
      </c>
      <c r="AA141" s="205" t="s">
        <v>3645</v>
      </c>
      <c r="AB141" s="205" t="s">
        <v>3637</v>
      </c>
      <c r="AC141" s="205" t="s">
        <v>3638</v>
      </c>
      <c r="AD141" s="205" t="s">
        <v>3639</v>
      </c>
      <c r="AE141" s="205"/>
      <c r="AF141" s="205"/>
      <c r="AG141" s="205"/>
      <c r="AH141" s="205"/>
      <c r="AI141" s="274"/>
      <c r="AJ141" s="274"/>
      <c r="AK141" s="274"/>
      <c r="AL141" s="129" t="s">
        <v>3714</v>
      </c>
      <c r="AM141" s="129" t="s">
        <v>2023</v>
      </c>
      <c r="AN141" s="129" t="s">
        <v>1982</v>
      </c>
      <c r="AO141" s="168" t="s">
        <v>1984</v>
      </c>
      <c r="AP141" s="168" t="s">
        <v>1985</v>
      </c>
      <c r="AQ141" s="168"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8" t="s">
        <v>4401</v>
      </c>
      <c r="D142" s="129" t="s">
        <v>1973</v>
      </c>
      <c r="E142" s="109" t="s">
        <v>1971</v>
      </c>
      <c r="F142" s="118" t="s">
        <v>1974</v>
      </c>
      <c r="G142" s="129" t="s">
        <v>1974</v>
      </c>
      <c r="H142" s="205" t="s">
        <v>4526</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5" t="s">
        <v>3579</v>
      </c>
      <c r="W142" s="205" t="s">
        <v>4742</v>
      </c>
      <c r="X142" s="205" t="s">
        <v>3679</v>
      </c>
      <c r="Y142" s="205" t="s">
        <v>3680</v>
      </c>
      <c r="Z142" s="205" t="s">
        <v>3681</v>
      </c>
      <c r="AA142" s="205" t="s">
        <v>3682</v>
      </c>
      <c r="AB142" s="205" t="s">
        <v>3683</v>
      </c>
      <c r="AC142" s="205"/>
      <c r="AD142" s="205"/>
      <c r="AE142" s="205"/>
      <c r="AF142" s="205"/>
      <c r="AG142" s="205"/>
      <c r="AH142" s="205"/>
      <c r="AI142" s="274"/>
      <c r="AJ142" s="274"/>
      <c r="AK142" s="274"/>
      <c r="AL142" s="129" t="s">
        <v>3714</v>
      </c>
      <c r="AM142" s="129" t="s">
        <v>2078</v>
      </c>
      <c r="AN142" s="168" t="s">
        <v>2079</v>
      </c>
      <c r="AO142" s="168"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8" t="s">
        <v>4402</v>
      </c>
      <c r="D143" s="129" t="s">
        <v>2429</v>
      </c>
      <c r="E143" s="109" t="s">
        <v>2943</v>
      </c>
      <c r="F143" s="118" t="s">
        <v>834</v>
      </c>
      <c r="G143" s="129" t="s">
        <v>834</v>
      </c>
      <c r="H143" s="205" t="s">
        <v>4527</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5" t="s">
        <v>3579</v>
      </c>
      <c r="W143" s="205" t="s">
        <v>4742</v>
      </c>
      <c r="X143" s="205" t="s">
        <v>4770</v>
      </c>
      <c r="Y143" s="205" t="s">
        <v>4771</v>
      </c>
      <c r="Z143" s="205" t="s">
        <v>4772</v>
      </c>
      <c r="AA143" s="205" t="s">
        <v>4773</v>
      </c>
      <c r="AB143" s="205" t="s">
        <v>4774</v>
      </c>
      <c r="AC143" s="205" t="s">
        <v>4775</v>
      </c>
      <c r="AD143" s="205" t="s">
        <v>4776</v>
      </c>
      <c r="AE143" s="205" t="s">
        <v>3589</v>
      </c>
      <c r="AF143" s="205"/>
      <c r="AG143" s="205"/>
      <c r="AH143" s="205"/>
      <c r="AI143" s="274"/>
      <c r="AJ143" s="274"/>
      <c r="AK143" s="274"/>
      <c r="AL143" s="129" t="s">
        <v>3714</v>
      </c>
      <c r="AM143" s="129" t="s">
        <v>3785</v>
      </c>
      <c r="AN143" s="168" t="s">
        <v>2280</v>
      </c>
      <c r="AO143" s="168" t="s">
        <v>2281</v>
      </c>
      <c r="AP143" s="168" t="s">
        <v>2282</v>
      </c>
      <c r="AQ143" s="168" t="s">
        <v>2283</v>
      </c>
      <c r="AR143" s="168" t="s">
        <v>2284</v>
      </c>
      <c r="AS143" s="168" t="s">
        <v>2285</v>
      </c>
      <c r="AT143" s="168" t="s">
        <v>2286</v>
      </c>
      <c r="AU143" s="129" t="s">
        <v>2287</v>
      </c>
      <c r="AV143" s="129"/>
      <c r="AW143" s="129"/>
      <c r="AX143" s="129"/>
      <c r="AY143" s="129"/>
      <c r="AZ143" s="129"/>
      <c r="BA143" s="129"/>
      <c r="BB143" s="73"/>
      <c r="BC143" s="118">
        <v>-1</v>
      </c>
      <c r="BD143" s="118">
        <v>0</v>
      </c>
      <c r="BE143" s="118">
        <v>0</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'0', '2', '4', '6', '8', '12', '17', '25', '', '', '', '', '', '' ];</v>
      </c>
    </row>
    <row r="144" spans="1:124" s="83" customFormat="1" ht="43.5" customHeight="1">
      <c r="A144" s="73"/>
      <c r="B144" s="110" t="s">
        <v>2945</v>
      </c>
      <c r="C144" s="198" t="s">
        <v>3572</v>
      </c>
      <c r="D144" s="129" t="s">
        <v>2641</v>
      </c>
      <c r="E144" s="109" t="s">
        <v>2943</v>
      </c>
      <c r="F144" s="118"/>
      <c r="G144" s="129"/>
      <c r="H144" s="205" t="s">
        <v>4528</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5" t="s">
        <v>3579</v>
      </c>
      <c r="W144" s="205" t="s">
        <v>3552</v>
      </c>
      <c r="X144" s="205" t="s">
        <v>4777</v>
      </c>
      <c r="Y144" s="205"/>
      <c r="Z144" s="205"/>
      <c r="AA144" s="205"/>
      <c r="AB144" s="205"/>
      <c r="AC144" s="205"/>
      <c r="AD144" s="205"/>
      <c r="AE144" s="205"/>
      <c r="AF144" s="205"/>
      <c r="AG144" s="205"/>
      <c r="AH144" s="205"/>
      <c r="AI144" s="274"/>
      <c r="AJ144" s="274"/>
      <c r="AK144" s="274"/>
      <c r="AL144" s="129" t="s">
        <v>3714</v>
      </c>
      <c r="AM144" s="168"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1" t="s">
        <v>4403</v>
      </c>
      <c r="D145" s="129" t="s">
        <v>2642</v>
      </c>
      <c r="E145" s="109" t="s">
        <v>2943</v>
      </c>
      <c r="F145" s="118"/>
      <c r="G145" s="129"/>
      <c r="H145" s="205" t="s">
        <v>4529</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5" t="s">
        <v>3579</v>
      </c>
      <c r="W145" s="205" t="s">
        <v>4778</v>
      </c>
      <c r="X145" s="205" t="s">
        <v>5342</v>
      </c>
      <c r="Y145" s="205" t="s">
        <v>5343</v>
      </c>
      <c r="Z145" s="205" t="s">
        <v>4779</v>
      </c>
      <c r="AA145" s="205" t="s">
        <v>5344</v>
      </c>
      <c r="AB145" s="205" t="s">
        <v>4780</v>
      </c>
      <c r="AC145" s="205"/>
      <c r="AD145" s="205"/>
      <c r="AE145" s="205"/>
      <c r="AF145" s="205"/>
      <c r="AG145" s="205"/>
      <c r="AH145" s="205"/>
      <c r="AI145" s="274"/>
      <c r="AJ145" s="274"/>
      <c r="AK145" s="274"/>
      <c r="AL145" s="129" t="s">
        <v>3714</v>
      </c>
      <c r="AM145" s="168" t="s">
        <v>2648</v>
      </c>
      <c r="AN145" s="129" t="s">
        <v>3786</v>
      </c>
      <c r="AO145" s="129" t="s">
        <v>3787</v>
      </c>
      <c r="AP145" s="129" t="s">
        <v>3788</v>
      </c>
      <c r="AQ145" s="168" t="s">
        <v>3789</v>
      </c>
      <c r="AR145" s="168"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8" t="s">
        <v>3573</v>
      </c>
      <c r="D146" s="129" t="s">
        <v>2655</v>
      </c>
      <c r="E146" s="109" t="s">
        <v>2943</v>
      </c>
      <c r="F146" s="118"/>
      <c r="G146" s="129"/>
      <c r="H146" s="205" t="s">
        <v>4530</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5" t="s">
        <v>3579</v>
      </c>
      <c r="W146" s="205" t="s">
        <v>5345</v>
      </c>
      <c r="X146" s="205" t="s">
        <v>4781</v>
      </c>
      <c r="Y146" s="205" t="s">
        <v>4782</v>
      </c>
      <c r="Z146" s="205" t="s">
        <v>4672</v>
      </c>
      <c r="AA146" s="205"/>
      <c r="AB146" s="205"/>
      <c r="AC146" s="205"/>
      <c r="AD146" s="205"/>
      <c r="AE146" s="205"/>
      <c r="AF146" s="205"/>
      <c r="AG146" s="205"/>
      <c r="AH146" s="205"/>
      <c r="AI146" s="274"/>
      <c r="AJ146" s="274"/>
      <c r="AK146" s="274"/>
      <c r="AL146" s="129" t="s">
        <v>3714</v>
      </c>
      <c r="AM146" s="129" t="s">
        <v>2650</v>
      </c>
      <c r="AN146" s="168" t="s">
        <v>2651</v>
      </c>
      <c r="AO146" s="168" t="s">
        <v>2652</v>
      </c>
      <c r="AP146" s="168" t="s">
        <v>3790</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8" t="s">
        <v>4404</v>
      </c>
      <c r="D147" s="129" t="s">
        <v>2643</v>
      </c>
      <c r="E147" s="109" t="s">
        <v>2943</v>
      </c>
      <c r="F147" s="118"/>
      <c r="G147" s="129"/>
      <c r="H147" s="205" t="s">
        <v>4531</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5" t="s">
        <v>3579</v>
      </c>
      <c r="W147" s="205" t="s">
        <v>4783</v>
      </c>
      <c r="X147" s="205" t="s">
        <v>4784</v>
      </c>
      <c r="Y147" s="205" t="s">
        <v>4785</v>
      </c>
      <c r="Z147" s="205" t="s">
        <v>3590</v>
      </c>
      <c r="AA147" s="205"/>
      <c r="AB147" s="205"/>
      <c r="AC147" s="205"/>
      <c r="AD147" s="205"/>
      <c r="AE147" s="205"/>
      <c r="AF147" s="205"/>
      <c r="AG147" s="205"/>
      <c r="AH147" s="205"/>
      <c r="AI147" s="274"/>
      <c r="AJ147" s="274"/>
      <c r="AK147" s="274"/>
      <c r="AL147" s="129" t="s">
        <v>3791</v>
      </c>
      <c r="AM147" s="168" t="s">
        <v>2654</v>
      </c>
      <c r="AN147" s="168" t="s">
        <v>3792</v>
      </c>
      <c r="AO147" s="168" t="s">
        <v>3793</v>
      </c>
      <c r="AP147" s="168" t="s">
        <v>3790</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1" t="s">
        <v>4405</v>
      </c>
      <c r="D148" s="129" t="s">
        <v>3081</v>
      </c>
      <c r="E148" s="109" t="s">
        <v>2943</v>
      </c>
      <c r="F148" s="118"/>
      <c r="G148" s="129"/>
      <c r="H148" s="205" t="s">
        <v>4532</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5" t="s">
        <v>3579</v>
      </c>
      <c r="W148" s="205" t="s">
        <v>4565</v>
      </c>
      <c r="X148" s="205" t="s">
        <v>4566</v>
      </c>
      <c r="Y148" s="205" t="s">
        <v>3590</v>
      </c>
      <c r="Z148" s="205"/>
      <c r="AA148" s="205"/>
      <c r="AB148" s="205"/>
      <c r="AC148" s="205"/>
      <c r="AD148" s="205"/>
      <c r="AE148" s="205"/>
      <c r="AF148" s="205"/>
      <c r="AG148" s="205"/>
      <c r="AH148" s="205"/>
      <c r="AI148" s="274"/>
      <c r="AJ148" s="274"/>
      <c r="AK148" s="274"/>
      <c r="AL148" s="129" t="s">
        <v>3791</v>
      </c>
      <c r="AM148" s="168" t="s">
        <v>3794</v>
      </c>
      <c r="AN148" s="168" t="s">
        <v>3793</v>
      </c>
      <c r="AO148" s="168" t="s">
        <v>3790</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8" t="s">
        <v>4406</v>
      </c>
      <c r="D149" s="129" t="s">
        <v>2500</v>
      </c>
      <c r="E149" s="109" t="s">
        <v>2430</v>
      </c>
      <c r="F149" s="118"/>
      <c r="G149" s="129"/>
      <c r="H149" s="205" t="s">
        <v>4533</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5" t="s">
        <v>3579</v>
      </c>
      <c r="W149" s="205" t="s">
        <v>3684</v>
      </c>
      <c r="X149" s="205" t="s">
        <v>3685</v>
      </c>
      <c r="Y149" s="205" t="s">
        <v>3590</v>
      </c>
      <c r="Z149" s="205"/>
      <c r="AA149" s="205"/>
      <c r="AB149" s="205"/>
      <c r="AC149" s="205"/>
      <c r="AD149" s="205"/>
      <c r="AE149" s="205"/>
      <c r="AF149" s="205"/>
      <c r="AG149" s="205"/>
      <c r="AH149" s="205"/>
      <c r="AI149" s="274"/>
      <c r="AJ149" s="274"/>
      <c r="AK149" s="274"/>
      <c r="AL149" s="129" t="s">
        <v>3791</v>
      </c>
      <c r="AM149" s="168" t="s">
        <v>3795</v>
      </c>
      <c r="AN149" s="168" t="s">
        <v>2502</v>
      </c>
      <c r="AO149" s="129" t="s">
        <v>3790</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8" t="s">
        <v>4407</v>
      </c>
      <c r="D150" s="129" t="s">
        <v>2431</v>
      </c>
      <c r="E150" s="109" t="s">
        <v>2430</v>
      </c>
      <c r="F150" s="118" t="s">
        <v>2432</v>
      </c>
      <c r="G150" s="129" t="s">
        <v>2432</v>
      </c>
      <c r="H150" s="205" t="s">
        <v>4534</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5" t="s">
        <v>3579</v>
      </c>
      <c r="W150" s="205" t="s">
        <v>4786</v>
      </c>
      <c r="X150" s="205" t="s">
        <v>4787</v>
      </c>
      <c r="Y150" s="205" t="s">
        <v>4788</v>
      </c>
      <c r="Z150" s="205" t="s">
        <v>4789</v>
      </c>
      <c r="AA150" s="205" t="s">
        <v>4790</v>
      </c>
      <c r="AB150" s="205" t="s">
        <v>4791</v>
      </c>
      <c r="AC150" s="205"/>
      <c r="AD150" s="205"/>
      <c r="AE150" s="205"/>
      <c r="AF150" s="205"/>
      <c r="AG150" s="205"/>
      <c r="AH150" s="205"/>
      <c r="AI150" s="274"/>
      <c r="AJ150" s="274"/>
      <c r="AK150" s="274"/>
      <c r="AL150" s="129" t="s">
        <v>3791</v>
      </c>
      <c r="AM150" s="168" t="s">
        <v>2478</v>
      </c>
      <c r="AN150" s="129" t="s">
        <v>2479</v>
      </c>
      <c r="AO150" s="129" t="s">
        <v>2480</v>
      </c>
      <c r="AP150" s="168" t="s">
        <v>2481</v>
      </c>
      <c r="AQ150" s="168" t="s">
        <v>2482</v>
      </c>
      <c r="AR150" s="168"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8" t="s">
        <v>4408</v>
      </c>
      <c r="D151" s="129" t="s">
        <v>2704</v>
      </c>
      <c r="E151" s="109" t="s">
        <v>2955</v>
      </c>
      <c r="F151" s="118"/>
      <c r="G151" s="129"/>
      <c r="H151" s="205" t="s">
        <v>4535</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5" t="s">
        <v>3579</v>
      </c>
      <c r="W151" s="205" t="s">
        <v>4792</v>
      </c>
      <c r="X151" s="205" t="s">
        <v>4793</v>
      </c>
      <c r="Y151" s="205" t="s">
        <v>4794</v>
      </c>
      <c r="Z151" s="205" t="s">
        <v>4795</v>
      </c>
      <c r="AA151" s="205"/>
      <c r="AB151" s="205"/>
      <c r="AC151" s="205"/>
      <c r="AD151" s="205"/>
      <c r="AE151" s="205"/>
      <c r="AF151" s="205"/>
      <c r="AG151" s="205"/>
      <c r="AH151" s="205"/>
      <c r="AI151" s="274"/>
      <c r="AJ151" s="274"/>
      <c r="AK151" s="274"/>
      <c r="AL151" s="129" t="s">
        <v>3791</v>
      </c>
      <c r="AM151" s="168" t="s">
        <v>3796</v>
      </c>
      <c r="AN151" s="129" t="s">
        <v>3797</v>
      </c>
      <c r="AO151" s="168" t="s">
        <v>3798</v>
      </c>
      <c r="AP151" s="129" t="s">
        <v>3799</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8" t="s">
        <v>5114</v>
      </c>
      <c r="D152" s="129" t="s">
        <v>2359</v>
      </c>
      <c r="E152" s="109" t="s">
        <v>2951</v>
      </c>
      <c r="F152" s="118"/>
      <c r="G152" s="129"/>
      <c r="H152" s="205" t="s">
        <v>4536</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5" t="s">
        <v>3579</v>
      </c>
      <c r="W152" s="205" t="s">
        <v>4792</v>
      </c>
      <c r="X152" s="205" t="s">
        <v>4793</v>
      </c>
      <c r="Y152" s="205" t="s">
        <v>4794</v>
      </c>
      <c r="Z152" s="205" t="s">
        <v>4795</v>
      </c>
      <c r="AA152" s="205"/>
      <c r="AB152" s="205"/>
      <c r="AC152" s="205"/>
      <c r="AD152" s="205"/>
      <c r="AE152" s="205"/>
      <c r="AF152" s="205"/>
      <c r="AG152" s="205"/>
      <c r="AH152" s="205"/>
      <c r="AI152" s="274"/>
      <c r="AJ152" s="274"/>
      <c r="AK152" s="274"/>
      <c r="AL152" s="129" t="s">
        <v>3791</v>
      </c>
      <c r="AM152" s="168" t="s">
        <v>3796</v>
      </c>
      <c r="AN152" s="129" t="s">
        <v>3797</v>
      </c>
      <c r="AO152" s="168" t="s">
        <v>3798</v>
      </c>
      <c r="AP152" s="168" t="s">
        <v>3799</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1" t="s">
        <v>4409</v>
      </c>
      <c r="D153" s="129" t="s">
        <v>3080</v>
      </c>
      <c r="E153" s="109" t="s">
        <v>2951</v>
      </c>
      <c r="F153" s="118"/>
      <c r="G153" s="129"/>
      <c r="H153" s="205" t="s">
        <v>4537</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5" t="s">
        <v>3579</v>
      </c>
      <c r="W153" s="205" t="s">
        <v>3593</v>
      </c>
      <c r="X153" s="205" t="s">
        <v>3594</v>
      </c>
      <c r="Y153" s="205" t="s">
        <v>3590</v>
      </c>
      <c r="Z153" s="205"/>
      <c r="AA153" s="205"/>
      <c r="AB153" s="205"/>
      <c r="AC153" s="205"/>
      <c r="AD153" s="205"/>
      <c r="AE153" s="205"/>
      <c r="AF153" s="205"/>
      <c r="AG153" s="205"/>
      <c r="AH153" s="205"/>
      <c r="AI153" s="274"/>
      <c r="AJ153" s="274"/>
      <c r="AK153" s="274"/>
      <c r="AL153" s="129" t="s">
        <v>3791</v>
      </c>
      <c r="AM153" s="168" t="s">
        <v>3800</v>
      </c>
      <c r="AN153" s="168" t="s">
        <v>3801</v>
      </c>
      <c r="AO153" s="168" t="s">
        <v>3790</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8" t="s">
        <v>4410</v>
      </c>
      <c r="D154" s="129" t="s">
        <v>2621</v>
      </c>
      <c r="E154" s="109" t="s">
        <v>2741</v>
      </c>
      <c r="F154" s="118"/>
      <c r="G154" s="129"/>
      <c r="H154" s="205" t="s">
        <v>4538</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5" t="s">
        <v>3579</v>
      </c>
      <c r="W154" s="205" t="s">
        <v>4742</v>
      </c>
      <c r="X154" s="205" t="s">
        <v>4796</v>
      </c>
      <c r="Y154" s="205" t="s">
        <v>4797</v>
      </c>
      <c r="Z154" s="205" t="s">
        <v>4798</v>
      </c>
      <c r="AA154" s="205" t="s">
        <v>4799</v>
      </c>
      <c r="AB154" s="205" t="s">
        <v>4800</v>
      </c>
      <c r="AC154" s="205"/>
      <c r="AD154" s="205"/>
      <c r="AE154" s="205"/>
      <c r="AF154" s="205"/>
      <c r="AG154" s="205"/>
      <c r="AH154" s="205"/>
      <c r="AI154" s="274"/>
      <c r="AJ154" s="274"/>
      <c r="AK154" s="274"/>
      <c r="AL154" s="129" t="s">
        <v>3791</v>
      </c>
      <c r="AM154" s="168" t="s">
        <v>418</v>
      </c>
      <c r="AN154" s="168" t="s">
        <v>403</v>
      </c>
      <c r="AO154" s="168" t="s">
        <v>404</v>
      </c>
      <c r="AP154" s="168" t="s">
        <v>405</v>
      </c>
      <c r="AQ154" s="168"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1" t="s">
        <v>4411</v>
      </c>
      <c r="D155" s="129" t="s">
        <v>2623</v>
      </c>
      <c r="E155" s="109" t="s">
        <v>2741</v>
      </c>
      <c r="F155" s="118"/>
      <c r="G155" s="129"/>
      <c r="H155" s="205" t="s">
        <v>4539</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5" t="s">
        <v>3579</v>
      </c>
      <c r="W155" s="205" t="s">
        <v>3643</v>
      </c>
      <c r="X155" s="205" t="s">
        <v>4796</v>
      </c>
      <c r="Y155" s="205" t="s">
        <v>4797</v>
      </c>
      <c r="Z155" s="205" t="s">
        <v>4798</v>
      </c>
      <c r="AA155" s="205" t="s">
        <v>4799</v>
      </c>
      <c r="AB155" s="205" t="s">
        <v>4801</v>
      </c>
      <c r="AC155" s="205"/>
      <c r="AD155" s="205"/>
      <c r="AE155" s="205"/>
      <c r="AF155" s="205"/>
      <c r="AG155" s="205"/>
      <c r="AH155" s="205"/>
      <c r="AI155" s="274"/>
      <c r="AJ155" s="274"/>
      <c r="AK155" s="274"/>
      <c r="AL155" s="129" t="s">
        <v>3791</v>
      </c>
      <c r="AM155" s="168" t="s">
        <v>418</v>
      </c>
      <c r="AN155" s="168"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8" t="s">
        <v>3574</v>
      </c>
      <c r="D156" s="129" t="s">
        <v>2484</v>
      </c>
      <c r="E156" s="109" t="s">
        <v>3012</v>
      </c>
      <c r="F156" s="118"/>
      <c r="G156" s="129"/>
      <c r="H156" s="205" t="s">
        <v>4540</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5" t="s">
        <v>3579</v>
      </c>
      <c r="W156" s="205" t="s">
        <v>4802</v>
      </c>
      <c r="X156" s="205" t="s">
        <v>4803</v>
      </c>
      <c r="Y156" s="205" t="s">
        <v>4804</v>
      </c>
      <c r="Z156" s="205" t="s">
        <v>3686</v>
      </c>
      <c r="AA156" s="205" t="s">
        <v>5346</v>
      </c>
      <c r="AB156" s="205" t="s">
        <v>4805</v>
      </c>
      <c r="AC156" s="205"/>
      <c r="AD156" s="205"/>
      <c r="AE156" s="205"/>
      <c r="AF156" s="205"/>
      <c r="AG156" s="205"/>
      <c r="AH156" s="205"/>
      <c r="AI156" s="274"/>
      <c r="AJ156" s="274"/>
      <c r="AK156" s="274"/>
      <c r="AL156" s="129" t="s">
        <v>3791</v>
      </c>
      <c r="AM156" s="168" t="s">
        <v>2617</v>
      </c>
      <c r="AN156" s="168" t="s">
        <v>2618</v>
      </c>
      <c r="AO156" s="168" t="s">
        <v>3802</v>
      </c>
      <c r="AP156" s="129" t="s">
        <v>3803</v>
      </c>
      <c r="AQ156" s="129" t="s">
        <v>2345</v>
      </c>
      <c r="AR156" s="168" t="s">
        <v>3804</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8" t="s">
        <v>4412</v>
      </c>
      <c r="D157" s="129" t="s">
        <v>923</v>
      </c>
      <c r="E157" s="109" t="s">
        <v>3012</v>
      </c>
      <c r="F157" s="118"/>
      <c r="G157" s="129"/>
      <c r="H157" s="205" t="s">
        <v>4541</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5" t="s">
        <v>3579</v>
      </c>
      <c r="W157" s="205" t="s">
        <v>3687</v>
      </c>
      <c r="X157" s="205" t="s">
        <v>5347</v>
      </c>
      <c r="Y157" s="205" t="s">
        <v>4806</v>
      </c>
      <c r="Z157" s="205" t="s">
        <v>5348</v>
      </c>
      <c r="AA157" s="205" t="s">
        <v>5349</v>
      </c>
      <c r="AB157" s="205" t="s">
        <v>5350</v>
      </c>
      <c r="AC157" s="205" t="s">
        <v>4807</v>
      </c>
      <c r="AD157" s="205" t="s">
        <v>3688</v>
      </c>
      <c r="AE157" s="205" t="s">
        <v>3592</v>
      </c>
      <c r="AF157" s="205"/>
      <c r="AG157" s="205"/>
      <c r="AH157" s="205"/>
      <c r="AI157" s="274"/>
      <c r="AJ157" s="274"/>
      <c r="AK157" s="274"/>
      <c r="AL157" s="129" t="s">
        <v>3791</v>
      </c>
      <c r="AM157" s="129" t="s">
        <v>2619</v>
      </c>
      <c r="AN157" s="129" t="s">
        <v>3805</v>
      </c>
      <c r="AO157" s="168" t="s">
        <v>3806</v>
      </c>
      <c r="AP157" s="168" t="s">
        <v>3807</v>
      </c>
      <c r="AQ157" s="168" t="s">
        <v>3808</v>
      </c>
      <c r="AR157" s="168" t="s">
        <v>3809</v>
      </c>
      <c r="AS157" s="168" t="s">
        <v>3810</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0" t="s">
        <v>5313</v>
      </c>
      <c r="D158" s="129" t="s">
        <v>2753</v>
      </c>
      <c r="E158" s="109" t="s">
        <v>3012</v>
      </c>
      <c r="F158" s="118"/>
      <c r="G158" s="129"/>
      <c r="H158" s="207" t="s">
        <v>3578</v>
      </c>
      <c r="I158" s="129" t="s">
        <v>2754</v>
      </c>
      <c r="J158" s="118" t="str">
        <f t="shared" si="37"/>
        <v/>
      </c>
      <c r="K158" s="129"/>
      <c r="L158" s="110"/>
      <c r="M158" s="110"/>
      <c r="N158" s="110"/>
      <c r="O158" s="109" t="s">
        <v>1913</v>
      </c>
      <c r="P158" s="110"/>
      <c r="Q158" s="110"/>
      <c r="R158" s="109"/>
      <c r="S158" s="73"/>
      <c r="T158" s="90"/>
      <c r="U158" s="112"/>
      <c r="V158" s="207"/>
      <c r="W158" s="207"/>
      <c r="X158" s="207"/>
      <c r="Y158" s="207"/>
      <c r="Z158" s="207"/>
      <c r="AA158" s="207"/>
      <c r="AB158" s="207"/>
      <c r="AC158" s="207"/>
      <c r="AD158" s="207"/>
      <c r="AE158" s="207"/>
      <c r="AF158" s="207"/>
      <c r="AG158" s="207"/>
      <c r="AH158" s="207"/>
      <c r="AI158" s="274"/>
      <c r="AJ158" s="274"/>
      <c r="AK158" s="274"/>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1" t="s">
        <v>4413</v>
      </c>
      <c r="D159" s="129" t="s">
        <v>3082</v>
      </c>
      <c r="E159" s="109" t="s">
        <v>2742</v>
      </c>
      <c r="F159" s="118"/>
      <c r="G159" s="129"/>
      <c r="H159" s="205" t="s">
        <v>4542</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5" t="s">
        <v>3579</v>
      </c>
      <c r="W159" s="205" t="s">
        <v>3593</v>
      </c>
      <c r="X159" s="205" t="s">
        <v>3594</v>
      </c>
      <c r="Y159" s="205" t="s">
        <v>3590</v>
      </c>
      <c r="Z159" s="205"/>
      <c r="AA159" s="205"/>
      <c r="AB159" s="205"/>
      <c r="AC159" s="205"/>
      <c r="AD159" s="205"/>
      <c r="AE159" s="205"/>
      <c r="AF159" s="205"/>
      <c r="AG159" s="205"/>
      <c r="AH159" s="205"/>
      <c r="AI159" s="274"/>
      <c r="AJ159" s="274"/>
      <c r="AK159" s="274"/>
      <c r="AL159" s="129" t="s">
        <v>3791</v>
      </c>
      <c r="AM159" s="168" t="s">
        <v>3800</v>
      </c>
      <c r="AN159" s="129" t="s">
        <v>3801</v>
      </c>
      <c r="AO159" s="168" t="s">
        <v>3790</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0" t="s">
        <v>5314</v>
      </c>
      <c r="D160" s="129" t="s">
        <v>2627</v>
      </c>
      <c r="E160" s="109" t="s">
        <v>2997</v>
      </c>
      <c r="F160" s="118"/>
      <c r="G160" s="129"/>
      <c r="H160" s="207" t="s">
        <v>4543</v>
      </c>
      <c r="I160" s="129" t="s">
        <v>2755</v>
      </c>
      <c r="J160" s="118" t="str">
        <f t="shared" si="37"/>
        <v/>
      </c>
      <c r="K160" s="129"/>
      <c r="L160" s="110"/>
      <c r="M160" s="110"/>
      <c r="N160" s="110"/>
      <c r="O160" s="109" t="s">
        <v>1913</v>
      </c>
      <c r="P160" s="110"/>
      <c r="Q160" s="110"/>
      <c r="R160" s="109"/>
      <c r="S160" s="73"/>
      <c r="T160" s="90"/>
      <c r="U160" s="112"/>
      <c r="V160" s="207" t="s">
        <v>3579</v>
      </c>
      <c r="W160" s="207"/>
      <c r="X160" s="207"/>
      <c r="Y160" s="207"/>
      <c r="Z160" s="207"/>
      <c r="AA160" s="207"/>
      <c r="AB160" s="207"/>
      <c r="AC160" s="207"/>
      <c r="AD160" s="207"/>
      <c r="AE160" s="207"/>
      <c r="AF160" s="207"/>
      <c r="AG160" s="207"/>
      <c r="AH160" s="207"/>
      <c r="AI160" s="274"/>
      <c r="AJ160" s="274"/>
      <c r="AK160" s="274"/>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1" t="s">
        <v>4414</v>
      </c>
      <c r="D161" s="129" t="s">
        <v>2628</v>
      </c>
      <c r="E161" s="109" t="s">
        <v>2997</v>
      </c>
      <c r="F161" s="118"/>
      <c r="G161" s="129"/>
      <c r="H161" s="205" t="s">
        <v>4544</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5" t="s">
        <v>3579</v>
      </c>
      <c r="W161" s="205" t="s">
        <v>3689</v>
      </c>
      <c r="X161" s="205" t="s">
        <v>4808</v>
      </c>
      <c r="Y161" s="205" t="s">
        <v>5351</v>
      </c>
      <c r="Z161" s="205" t="s">
        <v>4809</v>
      </c>
      <c r="AA161" s="205" t="s">
        <v>4810</v>
      </c>
      <c r="AB161" s="205" t="s">
        <v>4811</v>
      </c>
      <c r="AC161" s="205" t="s">
        <v>4812</v>
      </c>
      <c r="AD161" s="205" t="s">
        <v>4813</v>
      </c>
      <c r="AE161" s="205" t="s">
        <v>4814</v>
      </c>
      <c r="AF161" s="205" t="s">
        <v>4815</v>
      </c>
      <c r="AG161" s="205"/>
      <c r="AH161" s="205"/>
      <c r="AI161" s="274"/>
      <c r="AJ161" s="274"/>
      <c r="AK161" s="274"/>
      <c r="AL161" s="129" t="s">
        <v>3791</v>
      </c>
      <c r="AM161" s="168" t="s">
        <v>2067</v>
      </c>
      <c r="AN161" s="168" t="s">
        <v>2629</v>
      </c>
      <c r="AO161" s="168" t="s">
        <v>2630</v>
      </c>
      <c r="AP161" s="168"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8" t="s">
        <v>3575</v>
      </c>
      <c r="D162" s="129" t="s">
        <v>2640</v>
      </c>
      <c r="E162" s="109" t="s">
        <v>2997</v>
      </c>
      <c r="F162" s="118" t="s">
        <v>436</v>
      </c>
      <c r="G162" s="129" t="s">
        <v>436</v>
      </c>
      <c r="H162" s="205" t="s">
        <v>4545</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5" t="s">
        <v>3579</v>
      </c>
      <c r="W162" s="205" t="s">
        <v>3690</v>
      </c>
      <c r="X162" s="205" t="s">
        <v>3691</v>
      </c>
      <c r="Y162" s="205" t="s">
        <v>3692</v>
      </c>
      <c r="Z162" s="205" t="s">
        <v>3693</v>
      </c>
      <c r="AA162" s="205" t="s">
        <v>3694</v>
      </c>
      <c r="AB162" s="205" t="s">
        <v>3695</v>
      </c>
      <c r="AC162" s="205" t="s">
        <v>3696</v>
      </c>
      <c r="AD162" s="205" t="s">
        <v>3697</v>
      </c>
      <c r="AE162" s="205" t="s">
        <v>3698</v>
      </c>
      <c r="AF162" s="205" t="s">
        <v>3699</v>
      </c>
      <c r="AG162" s="205" t="s">
        <v>3700</v>
      </c>
      <c r="AH162" s="205" t="s">
        <v>3701</v>
      </c>
      <c r="AI162" s="274"/>
      <c r="AJ162" s="274"/>
      <c r="AK162" s="274"/>
      <c r="AL162" s="129" t="s">
        <v>3791</v>
      </c>
      <c r="AM162" s="129" t="s">
        <v>3811</v>
      </c>
      <c r="AN162" s="129" t="s">
        <v>3812</v>
      </c>
      <c r="AO162" s="168" t="s">
        <v>3813</v>
      </c>
      <c r="AP162" s="168" t="s">
        <v>3814</v>
      </c>
      <c r="AQ162" s="168" t="s">
        <v>3815</v>
      </c>
      <c r="AR162" s="168" t="s">
        <v>3816</v>
      </c>
      <c r="AS162" s="129" t="s">
        <v>3817</v>
      </c>
      <c r="AT162" s="129" t="s">
        <v>3818</v>
      </c>
      <c r="AU162" s="129" t="s">
        <v>3819</v>
      </c>
      <c r="AV162" s="129" t="s">
        <v>3820</v>
      </c>
      <c r="AW162" s="129" t="s">
        <v>3821</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8" t="s">
        <v>4415</v>
      </c>
      <c r="D163" s="129" t="s">
        <v>2635</v>
      </c>
      <c r="E163" s="109" t="s">
        <v>2997</v>
      </c>
      <c r="F163" s="118"/>
      <c r="G163" s="129"/>
      <c r="H163" s="205" t="s">
        <v>4546</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5" t="s">
        <v>3579</v>
      </c>
      <c r="W163" s="205" t="s">
        <v>4816</v>
      </c>
      <c r="X163" s="205" t="s">
        <v>4817</v>
      </c>
      <c r="Y163" s="205" t="s">
        <v>4818</v>
      </c>
      <c r="Z163" s="205" t="s">
        <v>4819</v>
      </c>
      <c r="AA163" s="205" t="s">
        <v>4820</v>
      </c>
      <c r="AB163" s="205"/>
      <c r="AC163" s="205"/>
      <c r="AD163" s="205"/>
      <c r="AE163" s="205"/>
      <c r="AF163" s="205"/>
      <c r="AG163" s="205"/>
      <c r="AH163" s="205"/>
      <c r="AI163" s="274"/>
      <c r="AJ163" s="274"/>
      <c r="AK163" s="274"/>
      <c r="AL163" s="129" t="s">
        <v>3791</v>
      </c>
      <c r="AM163" s="168" t="s">
        <v>845</v>
      </c>
      <c r="AN163" s="168" t="s">
        <v>846</v>
      </c>
      <c r="AO163" s="168"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8" t="s">
        <v>4416</v>
      </c>
      <c r="D164" s="129" t="s">
        <v>3018</v>
      </c>
      <c r="E164" s="109" t="s">
        <v>2741</v>
      </c>
      <c r="F164" s="118"/>
      <c r="G164" s="129"/>
      <c r="H164" s="205" t="s">
        <v>4547</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5" t="s">
        <v>3579</v>
      </c>
      <c r="W164" s="205" t="s">
        <v>4565</v>
      </c>
      <c r="X164" s="205" t="s">
        <v>5352</v>
      </c>
      <c r="Y164" s="205" t="s">
        <v>4566</v>
      </c>
      <c r="Z164" s="205"/>
      <c r="AA164" s="205"/>
      <c r="AB164" s="205"/>
      <c r="AC164" s="205"/>
      <c r="AD164" s="205"/>
      <c r="AE164" s="205"/>
      <c r="AF164" s="205"/>
      <c r="AG164" s="205"/>
      <c r="AH164" s="205"/>
      <c r="AI164" s="274"/>
      <c r="AJ164" s="274"/>
      <c r="AK164" s="274"/>
      <c r="AL164" s="129" t="s">
        <v>3791</v>
      </c>
      <c r="AM164" s="168" t="s">
        <v>2728</v>
      </c>
      <c r="AN164" s="129" t="s">
        <v>2729</v>
      </c>
      <c r="AO164" s="168"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8" t="s">
        <v>4417</v>
      </c>
      <c r="D165" s="129" t="s">
        <v>3019</v>
      </c>
      <c r="E165" s="109" t="s">
        <v>2741</v>
      </c>
      <c r="F165" s="118"/>
      <c r="G165" s="129"/>
      <c r="H165" s="205" t="s">
        <v>4548</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5" t="s">
        <v>3579</v>
      </c>
      <c r="W165" s="205" t="s">
        <v>4565</v>
      </c>
      <c r="X165" s="205" t="s">
        <v>5353</v>
      </c>
      <c r="Y165" s="205" t="s">
        <v>4566</v>
      </c>
      <c r="Z165" s="205"/>
      <c r="AA165" s="205"/>
      <c r="AB165" s="205"/>
      <c r="AC165" s="205"/>
      <c r="AD165" s="205"/>
      <c r="AE165" s="205"/>
      <c r="AF165" s="205"/>
      <c r="AG165" s="205"/>
      <c r="AH165" s="205"/>
      <c r="AI165" s="274"/>
      <c r="AJ165" s="274"/>
      <c r="AK165" s="274"/>
      <c r="AL165" s="129" t="s">
        <v>3791</v>
      </c>
      <c r="AM165" s="168" t="s">
        <v>2728</v>
      </c>
      <c r="AN165" s="168" t="s">
        <v>2729</v>
      </c>
      <c r="AO165" s="168"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8" t="s">
        <v>4418</v>
      </c>
      <c r="D166" s="129" t="s">
        <v>2720</v>
      </c>
      <c r="E166" s="109" t="s">
        <v>2741</v>
      </c>
      <c r="F166" s="118"/>
      <c r="G166" s="129"/>
      <c r="H166" s="205" t="s">
        <v>4549</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5" t="s">
        <v>3579</v>
      </c>
      <c r="W166" s="205" t="s">
        <v>4565</v>
      </c>
      <c r="X166" s="205" t="s">
        <v>5354</v>
      </c>
      <c r="Y166" s="205" t="s">
        <v>4566</v>
      </c>
      <c r="Z166" s="205"/>
      <c r="AA166" s="205"/>
      <c r="AB166" s="205"/>
      <c r="AC166" s="205"/>
      <c r="AD166" s="205"/>
      <c r="AE166" s="205"/>
      <c r="AF166" s="205"/>
      <c r="AG166" s="205"/>
      <c r="AH166" s="205"/>
      <c r="AI166" s="274"/>
      <c r="AJ166" s="274"/>
      <c r="AK166" s="274"/>
      <c r="AL166" s="129" t="s">
        <v>3791</v>
      </c>
      <c r="AM166" s="168" t="s">
        <v>2728</v>
      </c>
      <c r="AN166" s="168" t="s">
        <v>2729</v>
      </c>
      <c r="AO166" s="168"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8" t="s">
        <v>4419</v>
      </c>
      <c r="D167" s="129" t="s">
        <v>2721</v>
      </c>
      <c r="E167" s="109" t="s">
        <v>2741</v>
      </c>
      <c r="F167" s="118"/>
      <c r="G167" s="129"/>
      <c r="H167" s="205" t="s">
        <v>4550</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5" t="s">
        <v>3579</v>
      </c>
      <c r="W167" s="205" t="s">
        <v>4565</v>
      </c>
      <c r="X167" s="205" t="s">
        <v>5331</v>
      </c>
      <c r="Y167" s="205" t="s">
        <v>4566</v>
      </c>
      <c r="Z167" s="205"/>
      <c r="AA167" s="205"/>
      <c r="AB167" s="205"/>
      <c r="AC167" s="205"/>
      <c r="AD167" s="205"/>
      <c r="AE167" s="205"/>
      <c r="AF167" s="205"/>
      <c r="AG167" s="205"/>
      <c r="AH167" s="205"/>
      <c r="AI167" s="274"/>
      <c r="AJ167" s="274"/>
      <c r="AK167" s="274"/>
      <c r="AL167" s="129" t="s">
        <v>3791</v>
      </c>
      <c r="AM167" s="168" t="s">
        <v>2728</v>
      </c>
      <c r="AN167" s="168" t="s">
        <v>2729</v>
      </c>
      <c r="AO167" s="168"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1" t="s">
        <v>4427</v>
      </c>
      <c r="D168" s="129" t="s">
        <v>2722</v>
      </c>
      <c r="E168" s="109" t="s">
        <v>2741</v>
      </c>
      <c r="F168" s="118"/>
      <c r="G168" s="129"/>
      <c r="H168" s="205" t="s">
        <v>4551</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5" t="s">
        <v>3579</v>
      </c>
      <c r="W168" s="205" t="s">
        <v>4565</v>
      </c>
      <c r="X168" s="205" t="s">
        <v>5354</v>
      </c>
      <c r="Y168" s="205" t="s">
        <v>4566</v>
      </c>
      <c r="Z168" s="205"/>
      <c r="AA168" s="205"/>
      <c r="AB168" s="205"/>
      <c r="AC168" s="205"/>
      <c r="AD168" s="205"/>
      <c r="AE168" s="205"/>
      <c r="AF168" s="205"/>
      <c r="AG168" s="205"/>
      <c r="AH168" s="205"/>
      <c r="AI168" s="274"/>
      <c r="AJ168" s="274"/>
      <c r="AK168" s="274"/>
      <c r="AL168" s="129" t="s">
        <v>3791</v>
      </c>
      <c r="AM168" s="168" t="s">
        <v>2728</v>
      </c>
      <c r="AN168" s="168" t="s">
        <v>2729</v>
      </c>
      <c r="AO168" s="168"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1" t="s">
        <v>4420</v>
      </c>
      <c r="D169" s="129" t="s">
        <v>3023</v>
      </c>
      <c r="E169" s="109" t="s">
        <v>2741</v>
      </c>
      <c r="F169" s="118"/>
      <c r="G169" s="129"/>
      <c r="H169" s="205" t="s">
        <v>4552</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5" t="s">
        <v>3579</v>
      </c>
      <c r="W169" s="205" t="s">
        <v>4565</v>
      </c>
      <c r="X169" s="205" t="s">
        <v>5355</v>
      </c>
      <c r="Y169" s="205" t="s">
        <v>4566</v>
      </c>
      <c r="Z169" s="205"/>
      <c r="AA169" s="205"/>
      <c r="AB169" s="205"/>
      <c r="AC169" s="205"/>
      <c r="AD169" s="205"/>
      <c r="AE169" s="205"/>
      <c r="AF169" s="205"/>
      <c r="AG169" s="205"/>
      <c r="AH169" s="205"/>
      <c r="AI169" s="274"/>
      <c r="AJ169" s="274"/>
      <c r="AK169" s="274"/>
      <c r="AL169" s="129" t="s">
        <v>3791</v>
      </c>
      <c r="AM169" s="168" t="s">
        <v>2728</v>
      </c>
      <c r="AN169" s="168" t="s">
        <v>2729</v>
      </c>
      <c r="AO169" s="168"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8" t="s">
        <v>4421</v>
      </c>
      <c r="D170" s="129" t="s">
        <v>3020</v>
      </c>
      <c r="E170" s="109" t="s">
        <v>2179</v>
      </c>
      <c r="F170" s="118"/>
      <c r="G170" s="129"/>
      <c r="H170" s="205" t="s">
        <v>4553</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5" t="s">
        <v>3579</v>
      </c>
      <c r="W170" s="205" t="s">
        <v>4565</v>
      </c>
      <c r="X170" s="205" t="s">
        <v>4613</v>
      </c>
      <c r="Y170" s="205" t="s">
        <v>4566</v>
      </c>
      <c r="Z170" s="205"/>
      <c r="AA170" s="205"/>
      <c r="AB170" s="205"/>
      <c r="AC170" s="205"/>
      <c r="AD170" s="205"/>
      <c r="AE170" s="205"/>
      <c r="AF170" s="205"/>
      <c r="AG170" s="205"/>
      <c r="AH170" s="205"/>
      <c r="AI170" s="274"/>
      <c r="AJ170" s="274"/>
      <c r="AK170" s="274"/>
      <c r="AL170" s="129" t="s">
        <v>3791</v>
      </c>
      <c r="AM170" s="168" t="s">
        <v>2728</v>
      </c>
      <c r="AN170" s="168" t="s">
        <v>2729</v>
      </c>
      <c r="AO170" s="168"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1" t="s">
        <v>4422</v>
      </c>
      <c r="D171" s="129" t="s">
        <v>3021</v>
      </c>
      <c r="E171" s="109" t="s">
        <v>2179</v>
      </c>
      <c r="F171" s="119"/>
      <c r="G171" s="130"/>
      <c r="H171" s="205" t="s">
        <v>4554</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5" t="s">
        <v>3579</v>
      </c>
      <c r="W171" s="205" t="s">
        <v>4565</v>
      </c>
      <c r="X171" s="205" t="s">
        <v>4613</v>
      </c>
      <c r="Y171" s="205" t="s">
        <v>4566</v>
      </c>
      <c r="Z171" s="205"/>
      <c r="AA171" s="205"/>
      <c r="AB171" s="205"/>
      <c r="AC171" s="205"/>
      <c r="AD171" s="205"/>
      <c r="AE171" s="205"/>
      <c r="AF171" s="205"/>
      <c r="AG171" s="205"/>
      <c r="AH171" s="205"/>
      <c r="AI171" s="274"/>
      <c r="AJ171" s="274"/>
      <c r="AK171" s="274"/>
      <c r="AL171" s="129" t="s">
        <v>3791</v>
      </c>
      <c r="AM171" s="168" t="s">
        <v>2728</v>
      </c>
      <c r="AN171" s="168" t="s">
        <v>2729</v>
      </c>
      <c r="AO171" s="168"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1" t="s">
        <v>4423</v>
      </c>
      <c r="D172" s="129" t="s">
        <v>3022</v>
      </c>
      <c r="E172" s="109" t="s">
        <v>2179</v>
      </c>
      <c r="F172" s="119"/>
      <c r="G172" s="130"/>
      <c r="H172" s="205" t="s">
        <v>4555</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5" t="s">
        <v>3579</v>
      </c>
      <c r="W172" s="205" t="s">
        <v>4565</v>
      </c>
      <c r="X172" s="205" t="s">
        <v>4613</v>
      </c>
      <c r="Y172" s="205" t="s">
        <v>4566</v>
      </c>
      <c r="Z172" s="205"/>
      <c r="AA172" s="205"/>
      <c r="AB172" s="205"/>
      <c r="AC172" s="205"/>
      <c r="AD172" s="205"/>
      <c r="AE172" s="205"/>
      <c r="AF172" s="205"/>
      <c r="AG172" s="205"/>
      <c r="AH172" s="205"/>
      <c r="AI172" s="274"/>
      <c r="AJ172" s="274"/>
      <c r="AK172" s="274"/>
      <c r="AL172" s="129" t="s">
        <v>3791</v>
      </c>
      <c r="AM172" s="129" t="s">
        <v>2728</v>
      </c>
      <c r="AN172" s="168" t="s">
        <v>2729</v>
      </c>
      <c r="AO172" s="168"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4025</v>
      </c>
      <c r="C173" s="198" t="s">
        <v>5100</v>
      </c>
      <c r="D173" s="129" t="s">
        <v>4026</v>
      </c>
      <c r="E173" s="109" t="s">
        <v>4027</v>
      </c>
      <c r="F173" s="119"/>
      <c r="G173" s="130"/>
      <c r="H173" s="198" t="s">
        <v>5105</v>
      </c>
      <c r="I173" s="129" t="s">
        <v>4028</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5" t="s">
        <v>3579</v>
      </c>
      <c r="W173" s="205" t="s">
        <v>5098</v>
      </c>
      <c r="X173" s="205" t="s">
        <v>5097</v>
      </c>
      <c r="Y173" s="205" t="s">
        <v>5099</v>
      </c>
      <c r="Z173" s="198" t="s">
        <v>4672</v>
      </c>
      <c r="AA173" s="274"/>
      <c r="AB173" s="274"/>
      <c r="AC173" s="274"/>
      <c r="AD173" s="274"/>
      <c r="AE173" s="274"/>
      <c r="AF173" s="274"/>
      <c r="AG173" s="274"/>
      <c r="AH173" s="274"/>
      <c r="AI173" s="274"/>
      <c r="AJ173" s="274"/>
      <c r="AK173" s="274"/>
      <c r="AL173" s="129" t="s">
        <v>3706</v>
      </c>
      <c r="AM173" s="129" t="s">
        <v>4029</v>
      </c>
      <c r="AN173" s="168" t="s">
        <v>2716</v>
      </c>
      <c r="AO173" s="168" t="s">
        <v>4030</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4031</v>
      </c>
      <c r="C174" s="198" t="s">
        <v>5101</v>
      </c>
      <c r="D174" s="129" t="s">
        <v>4032</v>
      </c>
      <c r="E174" s="109" t="s">
        <v>4033</v>
      </c>
      <c r="F174" s="119"/>
      <c r="G174" s="130"/>
      <c r="H174" s="198" t="s">
        <v>5106</v>
      </c>
      <c r="I174" s="129" t="s">
        <v>4034</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5" t="s">
        <v>3579</v>
      </c>
      <c r="W174" s="205" t="s">
        <v>5098</v>
      </c>
      <c r="X174" s="205" t="s">
        <v>5097</v>
      </c>
      <c r="Y174" s="205" t="s">
        <v>5099</v>
      </c>
      <c r="Z174" s="198" t="s">
        <v>4672</v>
      </c>
      <c r="AA174" s="274"/>
      <c r="AB174" s="274"/>
      <c r="AC174" s="274"/>
      <c r="AD174" s="274"/>
      <c r="AE174" s="274"/>
      <c r="AF174" s="274"/>
      <c r="AG174" s="274"/>
      <c r="AH174" s="274"/>
      <c r="AI174" s="274"/>
      <c r="AJ174" s="274"/>
      <c r="AK174" s="274"/>
      <c r="AL174" s="129" t="s">
        <v>4035</v>
      </c>
      <c r="AM174" s="129" t="s">
        <v>4029</v>
      </c>
      <c r="AN174" s="168" t="s">
        <v>2716</v>
      </c>
      <c r="AO174" s="168" t="s">
        <v>4030</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4036</v>
      </c>
      <c r="C175" s="201" t="s">
        <v>5102</v>
      </c>
      <c r="D175" s="129" t="s">
        <v>4037</v>
      </c>
      <c r="E175" s="109" t="s">
        <v>4038</v>
      </c>
      <c r="F175" s="119"/>
      <c r="G175" s="130"/>
      <c r="H175" s="198" t="s">
        <v>5107</v>
      </c>
      <c r="I175" s="129" t="s">
        <v>4039</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5" t="s">
        <v>3579</v>
      </c>
      <c r="W175" s="205" t="s">
        <v>5098</v>
      </c>
      <c r="X175" s="205" t="s">
        <v>5097</v>
      </c>
      <c r="Y175" s="205" t="s">
        <v>5099</v>
      </c>
      <c r="Z175" s="198" t="s">
        <v>4672</v>
      </c>
      <c r="AA175" s="274"/>
      <c r="AB175" s="274"/>
      <c r="AC175" s="274"/>
      <c r="AD175" s="274"/>
      <c r="AE175" s="274"/>
      <c r="AF175" s="274"/>
      <c r="AG175" s="274"/>
      <c r="AH175" s="274"/>
      <c r="AI175" s="274"/>
      <c r="AJ175" s="274"/>
      <c r="AK175" s="274"/>
      <c r="AL175" s="129" t="s">
        <v>3706</v>
      </c>
      <c r="AM175" s="129" t="s">
        <v>4029</v>
      </c>
      <c r="AN175" s="168" t="s">
        <v>2716</v>
      </c>
      <c r="AO175" s="168" t="s">
        <v>4030</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4040</v>
      </c>
      <c r="C176" s="198" t="s">
        <v>5103</v>
      </c>
      <c r="D176" s="129" t="s">
        <v>4041</v>
      </c>
      <c r="E176" s="109" t="s">
        <v>4042</v>
      </c>
      <c r="F176" s="119"/>
      <c r="G176" s="130"/>
      <c r="H176" s="198" t="s">
        <v>5108</v>
      </c>
      <c r="I176" s="129" t="s">
        <v>4043</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5" t="s">
        <v>3579</v>
      </c>
      <c r="W176" s="205" t="s">
        <v>5098</v>
      </c>
      <c r="X176" s="205" t="s">
        <v>5097</v>
      </c>
      <c r="Y176" s="205" t="s">
        <v>5099</v>
      </c>
      <c r="Z176" s="198" t="s">
        <v>4672</v>
      </c>
      <c r="AA176" s="274"/>
      <c r="AB176" s="274"/>
      <c r="AC176" s="274"/>
      <c r="AD176" s="274"/>
      <c r="AE176" s="274"/>
      <c r="AF176" s="274"/>
      <c r="AG176" s="274"/>
      <c r="AH176" s="274"/>
      <c r="AI176" s="274"/>
      <c r="AJ176" s="274"/>
      <c r="AK176" s="274"/>
      <c r="AL176" s="129" t="s">
        <v>3706</v>
      </c>
      <c r="AM176" s="129" t="s">
        <v>4029</v>
      </c>
      <c r="AN176" s="168" t="s">
        <v>2716</v>
      </c>
      <c r="AO176" s="168" t="s">
        <v>4030</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4044</v>
      </c>
      <c r="C177" s="198" t="s">
        <v>5104</v>
      </c>
      <c r="D177" s="129" t="s">
        <v>4045</v>
      </c>
      <c r="E177" s="109" t="s">
        <v>4046</v>
      </c>
      <c r="F177" s="119"/>
      <c r="G177" s="130"/>
      <c r="H177" s="198" t="s">
        <v>5109</v>
      </c>
      <c r="I177" s="129" t="s">
        <v>4047</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5" t="s">
        <v>3579</v>
      </c>
      <c r="W177" s="205" t="s">
        <v>5098</v>
      </c>
      <c r="X177" s="205" t="s">
        <v>5097</v>
      </c>
      <c r="Y177" s="205" t="s">
        <v>5099</v>
      </c>
      <c r="Z177" s="198" t="s">
        <v>4672</v>
      </c>
      <c r="AA177" s="274"/>
      <c r="AB177" s="274"/>
      <c r="AC177" s="274"/>
      <c r="AD177" s="274"/>
      <c r="AE177" s="274"/>
      <c r="AF177" s="274"/>
      <c r="AG177" s="274"/>
      <c r="AH177" s="274"/>
      <c r="AI177" s="274"/>
      <c r="AJ177" s="274"/>
      <c r="AK177" s="274"/>
      <c r="AL177" s="129" t="s">
        <v>4048</v>
      </c>
      <c r="AM177" s="129" t="s">
        <v>4029</v>
      </c>
      <c r="AN177" s="168" t="s">
        <v>2716</v>
      </c>
      <c r="AO177" s="168" t="s">
        <v>4030</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opLeftCell="D249" zoomScale="125" zoomScaleNormal="125" zoomScalePageLayoutView="125" workbookViewId="0">
      <selection activeCell="A97" sqref="A97"/>
    </sheetView>
  </sheetViews>
  <sheetFormatPr defaultColWidth="8.875" defaultRowHeight="13.5"/>
  <cols>
    <col min="1" max="1" width="58.375" style="192" customWidth="1"/>
    <col min="2" max="2" width="13.375" style="186" customWidth="1"/>
    <col min="3" max="3" width="3.125" style="186" customWidth="1"/>
    <col min="4" max="4" width="3" style="186" customWidth="1"/>
    <col min="5" max="5" width="4.125" style="187" customWidth="1"/>
    <col min="6" max="6" width="2.5" style="187" customWidth="1"/>
    <col min="7" max="7" width="5.125" style="113" customWidth="1"/>
    <col min="8" max="8" width="2.5" style="75" customWidth="1"/>
    <col min="9" max="9" width="43.875" style="260" customWidth="1"/>
    <col min="10" max="10" width="43.875" style="188" customWidth="1"/>
    <col min="12" max="16384" width="8.875" style="113"/>
  </cols>
  <sheetData>
    <row r="1" spans="1:10">
      <c r="A1" s="235" t="str">
        <f>CLEAN(B1&amp;IF(D1="","","'"&amp;H1&amp;"'"&amp;D1))</f>
        <v>&lt;?php // set to Language/*.php ========================</v>
      </c>
      <c r="B1" s="186" t="s">
        <v>5082</v>
      </c>
      <c r="G1" s="193" t="s">
        <v>4307</v>
      </c>
      <c r="H1" s="194" t="str">
        <f>IF(SUM(G5:G304)&gt;0,"check """" in language set text","")</f>
        <v/>
      </c>
      <c r="I1" s="259" t="str">
        <f>IF(SUM(G5:G302)&gt;0,"check """" in language set text","")</f>
        <v/>
      </c>
    </row>
    <row r="2" spans="1:10">
      <c r="A2" s="189" t="str">
        <f t="shared" ref="A2:A65" si="0">IF(E2="param",CLEAN(B2&amp;"'function("&amp;H2&amp;") {return "&amp;H3&amp;"};';"),IF(E2="template","",CLEAN(B2&amp;IF(D2="",IF(OR(CLEAN(B2)="",LEFT(B2,2)="//"),"","'';"),"'"&amp;H2&amp;"'"&amp;D2))))</f>
        <v xml:space="preserve">// </v>
      </c>
      <c r="B2" s="186" t="s">
        <v>5248</v>
      </c>
    </row>
    <row r="3" spans="1:10">
      <c r="A3" s="189" t="str">
        <f t="shared" si="0"/>
        <v xml:space="preserve">// </v>
      </c>
      <c r="B3" s="186" t="s">
        <v>5083</v>
      </c>
    </row>
    <row r="4" spans="1:10">
      <c r="A4" s="189" t="str">
        <f t="shared" si="0"/>
        <v xml:space="preserve">// </v>
      </c>
      <c r="B4" s="186" t="s">
        <v>5083</v>
      </c>
      <c r="H4" s="195" t="s">
        <v>4308</v>
      </c>
      <c r="I4" s="261" t="s">
        <v>3549</v>
      </c>
      <c r="J4" s="190" t="s">
        <v>4093</v>
      </c>
    </row>
    <row r="5" spans="1:10" ht="24">
      <c r="A5" s="189" t="str">
        <f t="shared" si="0"/>
        <v>//----------system title-----------------------------------------------</v>
      </c>
      <c r="B5" s="186" t="s">
        <v>4094</v>
      </c>
      <c r="E5" s="187" t="s">
        <v>1847</v>
      </c>
      <c r="G5" s="113">
        <f t="shared" ref="G5:G68" si="1">IF(MOD(LEN(H5) - LEN(SUBSTITUTE(H5, """", "")),2) = 1,1,0)</f>
        <v>0</v>
      </c>
      <c r="H5" s="196" t="str">
        <f>SUBSTITUTE(I5, "'", "\'")</f>
        <v/>
      </c>
      <c r="I5" s="218"/>
      <c r="J5" s="129"/>
    </row>
    <row r="6" spans="1:10">
      <c r="A6" s="189" t="str">
        <f t="shared" si="0"/>
        <v>$lang["code"]='cn';</v>
      </c>
      <c r="B6" s="186" t="s">
        <v>4096</v>
      </c>
      <c r="D6" s="186" t="s">
        <v>3438</v>
      </c>
      <c r="E6" s="187" t="s">
        <v>4097</v>
      </c>
      <c r="G6" s="113">
        <f t="shared" si="1"/>
        <v>0</v>
      </c>
      <c r="H6" s="196" t="str">
        <f t="shared" ref="H6:H69" si="2">SUBSTITUTE(I6, "'", "\'")</f>
        <v>cn</v>
      </c>
      <c r="I6" s="205" t="s">
        <v>3540</v>
      </c>
      <c r="J6" s="129" t="s">
        <v>3491</v>
      </c>
    </row>
    <row r="7" spans="1:10">
      <c r="A7" s="189" t="str">
        <f t="shared" si="0"/>
        <v>$lang['home_title']='低碳家庭诊断';</v>
      </c>
      <c r="B7" s="186" t="s">
        <v>3952</v>
      </c>
      <c r="D7" s="186" t="s">
        <v>3438</v>
      </c>
      <c r="E7" s="187" t="s">
        <v>1847</v>
      </c>
      <c r="G7" s="113">
        <f t="shared" si="1"/>
        <v>0</v>
      </c>
      <c r="H7" s="196" t="str">
        <f t="shared" si="2"/>
        <v>低碳家庭诊断</v>
      </c>
      <c r="I7" s="205" t="s">
        <v>4991</v>
      </c>
      <c r="J7" s="129" t="s">
        <v>3439</v>
      </c>
    </row>
    <row r="8" spans="1:10">
      <c r="A8" s="189" t="str">
        <f t="shared" si="0"/>
        <v>$lang['home_joy_title']='低碳家庭诊断（简单版）';</v>
      </c>
      <c r="B8" s="186" t="s">
        <v>3953</v>
      </c>
      <c r="D8" s="186" t="s">
        <v>3438</v>
      </c>
      <c r="E8" s="187" t="s">
        <v>1847</v>
      </c>
      <c r="G8" s="113">
        <f t="shared" si="1"/>
        <v>0</v>
      </c>
      <c r="H8" s="196" t="str">
        <f t="shared" si="2"/>
        <v>低碳家庭诊断（简单版）</v>
      </c>
      <c r="I8" s="205" t="s">
        <v>4992</v>
      </c>
      <c r="J8" s="129" t="s">
        <v>3440</v>
      </c>
    </row>
    <row r="9" spans="1:10">
      <c r="A9" s="189" t="str">
        <f t="shared" si="0"/>
        <v/>
      </c>
      <c r="E9" s="187" t="s">
        <v>4097</v>
      </c>
      <c r="G9" s="113">
        <f t="shared" si="1"/>
        <v>0</v>
      </c>
      <c r="H9" s="196" t="str">
        <f t="shared" si="2"/>
        <v/>
      </c>
      <c r="I9" s="205" t="s">
        <v>4095</v>
      </c>
      <c r="J9" s="129"/>
    </row>
    <row r="10" spans="1:10">
      <c r="A10" s="189" t="str">
        <f t="shared" si="0"/>
        <v>$lang['countfix_pre_after']='2';</v>
      </c>
      <c r="B10" s="186" t="s">
        <v>4098</v>
      </c>
      <c r="D10" s="186" t="s">
        <v>3438</v>
      </c>
      <c r="E10" s="187" t="s">
        <v>4099</v>
      </c>
      <c r="G10" s="113">
        <f t="shared" si="1"/>
        <v>0</v>
      </c>
      <c r="H10" s="196" t="str">
        <f t="shared" si="2"/>
        <v>2</v>
      </c>
      <c r="I10" s="205">
        <v>2</v>
      </c>
      <c r="J10" s="129">
        <v>2</v>
      </c>
    </row>
    <row r="11" spans="1:10">
      <c r="A11" s="189" t="str">
        <f t="shared" si="0"/>
        <v/>
      </c>
      <c r="G11" s="113">
        <f t="shared" si="1"/>
        <v>0</v>
      </c>
      <c r="H11" s="196" t="str">
        <f t="shared" si="2"/>
        <v/>
      </c>
      <c r="I11" s="205"/>
      <c r="J11" s="129"/>
    </row>
    <row r="12" spans="1:10">
      <c r="A12" s="189" t="str">
        <f t="shared" si="0"/>
        <v>//--energy -----------------</v>
      </c>
      <c r="B12" s="186" t="s">
        <v>4100</v>
      </c>
      <c r="G12" s="113">
        <f t="shared" si="1"/>
        <v>0</v>
      </c>
      <c r="H12" s="196" t="str">
        <f t="shared" si="2"/>
        <v/>
      </c>
      <c r="I12" s="205" t="s">
        <v>4095</v>
      </c>
      <c r="J12" s="129"/>
    </row>
    <row r="13" spans="1:10">
      <c r="A13" s="189" t="str">
        <f t="shared" si="0"/>
        <v>$lang["show_electricity"]='TRUE';</v>
      </c>
      <c r="B13" s="186" t="s">
        <v>4101</v>
      </c>
      <c r="D13" s="186" t="s">
        <v>3703</v>
      </c>
      <c r="E13" s="187" t="s">
        <v>4102</v>
      </c>
      <c r="G13" s="113">
        <f t="shared" si="1"/>
        <v>0</v>
      </c>
      <c r="H13" s="196" t="str">
        <f t="shared" si="2"/>
        <v>TRUE</v>
      </c>
      <c r="I13" s="205" t="b">
        <v>1</v>
      </c>
      <c r="J13" s="129" t="b">
        <v>1</v>
      </c>
    </row>
    <row r="14" spans="1:10">
      <c r="A14" s="189" t="str">
        <f t="shared" si="0"/>
        <v>$lang["show_gas"]='TRUE';</v>
      </c>
      <c r="B14" s="186" t="s">
        <v>4103</v>
      </c>
      <c r="D14" s="186" t="s">
        <v>3703</v>
      </c>
      <c r="E14" s="187" t="s">
        <v>1847</v>
      </c>
      <c r="G14" s="113">
        <f t="shared" si="1"/>
        <v>0</v>
      </c>
      <c r="H14" s="196" t="str">
        <f t="shared" si="2"/>
        <v>TRUE</v>
      </c>
      <c r="I14" s="205" t="b">
        <v>1</v>
      </c>
      <c r="J14" s="129" t="b">
        <v>1</v>
      </c>
    </row>
    <row r="15" spans="1:10">
      <c r="A15" s="189" t="str">
        <f t="shared" si="0"/>
        <v>$lang["show_kerosene"]='FALSE';</v>
      </c>
      <c r="B15" s="186" t="s">
        <v>4104</v>
      </c>
      <c r="D15" s="186" t="s">
        <v>4105</v>
      </c>
      <c r="E15" s="187" t="s">
        <v>1847</v>
      </c>
      <c r="G15" s="113">
        <f t="shared" si="1"/>
        <v>0</v>
      </c>
      <c r="H15" s="196" t="str">
        <f t="shared" si="2"/>
        <v>FALSE</v>
      </c>
      <c r="I15" s="205" t="b">
        <v>0</v>
      </c>
      <c r="J15" s="129" t="b">
        <v>1</v>
      </c>
    </row>
    <row r="16" spans="1:10">
      <c r="A16" s="189" t="str">
        <f t="shared" si="0"/>
        <v>$lang["show_briquet"]='TRUE';</v>
      </c>
      <c r="B16" s="186" t="s">
        <v>4106</v>
      </c>
      <c r="D16" s="186" t="s">
        <v>4105</v>
      </c>
      <c r="E16" s="187" t="s">
        <v>4099</v>
      </c>
      <c r="G16" s="113">
        <f t="shared" si="1"/>
        <v>0</v>
      </c>
      <c r="H16" s="196" t="str">
        <f t="shared" si="2"/>
        <v>TRUE</v>
      </c>
      <c r="I16" s="205" t="b">
        <v>1</v>
      </c>
      <c r="J16" s="129" t="b">
        <v>0</v>
      </c>
    </row>
    <row r="17" spans="1:10">
      <c r="A17" s="189" t="str">
        <f t="shared" si="0"/>
        <v>$lang["show_area"]='TRUE';</v>
      </c>
      <c r="B17" s="186" t="s">
        <v>4107</v>
      </c>
      <c r="D17" s="186" t="s">
        <v>4108</v>
      </c>
      <c r="E17" s="187" t="s">
        <v>4109</v>
      </c>
      <c r="G17" s="113">
        <f t="shared" si="1"/>
        <v>0</v>
      </c>
      <c r="H17" s="196" t="str">
        <f t="shared" si="2"/>
        <v>TRUE</v>
      </c>
      <c r="I17" s="205" t="b">
        <v>1</v>
      </c>
      <c r="J17" s="129" t="b">
        <v>0</v>
      </c>
    </row>
    <row r="18" spans="1:10">
      <c r="A18" s="189" t="str">
        <f t="shared" si="0"/>
        <v>$lang["show_gasoline"]='TRUE';</v>
      </c>
      <c r="B18" s="186" t="s">
        <v>4110</v>
      </c>
      <c r="D18" s="186" t="s">
        <v>3703</v>
      </c>
      <c r="E18" s="187" t="s">
        <v>4099</v>
      </c>
      <c r="G18" s="113">
        <f t="shared" si="1"/>
        <v>0</v>
      </c>
      <c r="H18" s="196" t="str">
        <f t="shared" si="2"/>
        <v>TRUE</v>
      </c>
      <c r="I18" s="205" t="b">
        <v>1</v>
      </c>
      <c r="J18" s="129" t="b">
        <v>1</v>
      </c>
    </row>
    <row r="19" spans="1:10">
      <c r="A19" s="189" t="str">
        <f t="shared" si="0"/>
        <v/>
      </c>
      <c r="G19" s="113">
        <f t="shared" si="1"/>
        <v>0</v>
      </c>
      <c r="H19" s="196" t="str">
        <f t="shared" si="2"/>
        <v/>
      </c>
      <c r="I19" s="205" t="s">
        <v>4095</v>
      </c>
      <c r="J19" s="129"/>
    </row>
    <row r="20" spans="1:10">
      <c r="A20" s="189" t="str">
        <f t="shared" si="0"/>
        <v>$lang["electricitytitle"]='电力';</v>
      </c>
      <c r="B20" s="186" t="s">
        <v>4111</v>
      </c>
      <c r="D20" s="186" t="s">
        <v>3438</v>
      </c>
      <c r="E20" s="187" t="s">
        <v>4099</v>
      </c>
      <c r="G20" s="113">
        <f t="shared" si="1"/>
        <v>0</v>
      </c>
      <c r="H20" s="196" t="str">
        <f t="shared" si="2"/>
        <v>电力</v>
      </c>
      <c r="I20" s="205" t="s">
        <v>3545</v>
      </c>
      <c r="J20" s="129" t="s">
        <v>2529</v>
      </c>
    </row>
    <row r="21" spans="1:10">
      <c r="A21" s="189" t="str">
        <f t="shared" si="0"/>
        <v>$lang["gastitle"]='煤气';</v>
      </c>
      <c r="B21" s="186" t="s">
        <v>4112</v>
      </c>
      <c r="D21" s="186" t="s">
        <v>3438</v>
      </c>
      <c r="E21" s="187" t="s">
        <v>4099</v>
      </c>
      <c r="G21" s="113">
        <f t="shared" si="1"/>
        <v>0</v>
      </c>
      <c r="H21" s="196" t="str">
        <f t="shared" si="2"/>
        <v>煤气</v>
      </c>
      <c r="I21" s="205" t="s">
        <v>4637</v>
      </c>
      <c r="J21" s="129" t="s">
        <v>2042</v>
      </c>
    </row>
    <row r="22" spans="1:10">
      <c r="A22" s="189" t="str">
        <f t="shared" si="0"/>
        <v>$lang["kerosenetitle"]='煤油';</v>
      </c>
      <c r="B22" s="186" t="s">
        <v>4113</v>
      </c>
      <c r="D22" s="186" t="s">
        <v>3438</v>
      </c>
      <c r="E22" s="187" t="s">
        <v>1847</v>
      </c>
      <c r="G22" s="113">
        <f t="shared" si="1"/>
        <v>0</v>
      </c>
      <c r="H22" s="196" t="str">
        <f t="shared" si="2"/>
        <v>煤油</v>
      </c>
      <c r="I22" s="205" t="s">
        <v>4732</v>
      </c>
      <c r="J22" s="129" t="s">
        <v>2043</v>
      </c>
    </row>
    <row r="23" spans="1:10">
      <c r="A23" s="189" t="str">
        <f t="shared" si="0"/>
        <v>$lang["briquettitle"]='蜂窝煤';</v>
      </c>
      <c r="B23" s="186" t="s">
        <v>4114</v>
      </c>
      <c r="D23" s="186" t="s">
        <v>3438</v>
      </c>
      <c r="G23" s="113">
        <f t="shared" si="1"/>
        <v>0</v>
      </c>
      <c r="H23" s="196" t="str">
        <f t="shared" si="2"/>
        <v>蜂窝煤</v>
      </c>
      <c r="I23" s="205" t="s">
        <v>5110</v>
      </c>
      <c r="J23" s="129" t="s">
        <v>3704</v>
      </c>
    </row>
    <row r="24" spans="1:10">
      <c r="A24" s="189" t="str">
        <f t="shared" si="0"/>
        <v>$lang["areatitle"]='区域供暖';</v>
      </c>
      <c r="B24" s="186" t="s">
        <v>4115</v>
      </c>
      <c r="D24" s="186" t="s">
        <v>3438</v>
      </c>
      <c r="E24" s="187" t="s">
        <v>4099</v>
      </c>
      <c r="G24" s="113">
        <f t="shared" si="1"/>
        <v>0</v>
      </c>
      <c r="H24" s="196" t="str">
        <f t="shared" si="2"/>
        <v>区域供暖</v>
      </c>
      <c r="I24" s="205" t="s">
        <v>5134</v>
      </c>
      <c r="J24" s="129" t="s">
        <v>4116</v>
      </c>
    </row>
    <row r="25" spans="1:10">
      <c r="A25" s="189" t="str">
        <f t="shared" si="0"/>
        <v>$lang["gasolinetitle"]='汽油';</v>
      </c>
      <c r="B25" s="186" t="s">
        <v>4117</v>
      </c>
      <c r="D25" s="186" t="s">
        <v>3438</v>
      </c>
      <c r="E25" s="187" t="s">
        <v>4099</v>
      </c>
      <c r="G25" s="113">
        <f t="shared" si="1"/>
        <v>0</v>
      </c>
      <c r="H25" s="196" t="str">
        <f t="shared" si="2"/>
        <v>汽油</v>
      </c>
      <c r="I25" s="205" t="s">
        <v>4302</v>
      </c>
      <c r="J25" s="129" t="s">
        <v>3527</v>
      </c>
    </row>
    <row r="26" spans="1:10">
      <c r="A26" s="189" t="str">
        <f t="shared" si="0"/>
        <v>$lang["electricityunit"]='kWh';</v>
      </c>
      <c r="B26" s="186" t="s">
        <v>4118</v>
      </c>
      <c r="D26" s="186" t="s">
        <v>3438</v>
      </c>
      <c r="E26" s="187" t="s">
        <v>4097</v>
      </c>
      <c r="G26" s="113">
        <f t="shared" si="1"/>
        <v>0</v>
      </c>
      <c r="H26" s="196" t="str">
        <f t="shared" si="2"/>
        <v>kWh</v>
      </c>
      <c r="I26" s="205" t="s">
        <v>4119</v>
      </c>
      <c r="J26" s="129" t="s">
        <v>4120</v>
      </c>
    </row>
    <row r="27" spans="1:10">
      <c r="A27" s="189" t="str">
        <f t="shared" si="0"/>
        <v>$lang["gasunit"]='m3';</v>
      </c>
      <c r="B27" s="186" t="s">
        <v>4121</v>
      </c>
      <c r="D27" s="186" t="s">
        <v>3438</v>
      </c>
      <c r="E27" s="187" t="s">
        <v>1847</v>
      </c>
      <c r="G27" s="113">
        <f t="shared" si="1"/>
        <v>0</v>
      </c>
      <c r="H27" s="196" t="str">
        <f t="shared" si="2"/>
        <v>m3</v>
      </c>
      <c r="I27" s="205" t="s">
        <v>4122</v>
      </c>
      <c r="J27" s="129" t="s">
        <v>4123</v>
      </c>
    </row>
    <row r="28" spans="1:10">
      <c r="A28" s="189" t="str">
        <f t="shared" si="0"/>
        <v>$lang["keroseneunit"]='L';</v>
      </c>
      <c r="B28" s="186" t="s">
        <v>4124</v>
      </c>
      <c r="D28" s="186" t="s">
        <v>3438</v>
      </c>
      <c r="E28" s="187" t="s">
        <v>4097</v>
      </c>
      <c r="G28" s="113">
        <f t="shared" si="1"/>
        <v>0</v>
      </c>
      <c r="H28" s="196" t="str">
        <f t="shared" si="2"/>
        <v>L</v>
      </c>
      <c r="I28" s="205" t="s">
        <v>4125</v>
      </c>
      <c r="J28" s="129" t="s">
        <v>4126</v>
      </c>
    </row>
    <row r="29" spans="1:10">
      <c r="A29" s="189" t="str">
        <f t="shared" si="0"/>
        <v>$lang["briquetunit"]='kg';</v>
      </c>
      <c r="B29" s="186" t="s">
        <v>4127</v>
      </c>
      <c r="D29" s="186" t="s">
        <v>3438</v>
      </c>
      <c r="G29" s="113">
        <f t="shared" si="1"/>
        <v>0</v>
      </c>
      <c r="H29" s="196" t="str">
        <f t="shared" si="2"/>
        <v>kg</v>
      </c>
      <c r="I29" s="205" t="s">
        <v>5003</v>
      </c>
      <c r="J29" s="129" t="s">
        <v>4128</v>
      </c>
    </row>
    <row r="30" spans="1:10">
      <c r="A30" s="189" t="str">
        <f t="shared" si="0"/>
        <v>$lang["areaunit"]='MJ';</v>
      </c>
      <c r="B30" s="186" t="s">
        <v>4129</v>
      </c>
      <c r="D30" s="186" t="s">
        <v>3438</v>
      </c>
      <c r="G30" s="113">
        <f t="shared" si="1"/>
        <v>0</v>
      </c>
      <c r="H30" s="196" t="str">
        <f t="shared" si="2"/>
        <v>MJ</v>
      </c>
      <c r="I30" s="205" t="s">
        <v>5154</v>
      </c>
      <c r="J30" s="129" t="s">
        <v>4130</v>
      </c>
    </row>
    <row r="31" spans="1:10">
      <c r="A31" s="189" t="str">
        <f t="shared" si="0"/>
        <v>$lang["gasolineunit"]='L';</v>
      </c>
      <c r="B31" s="186" t="s">
        <v>4131</v>
      </c>
      <c r="D31" s="186" t="s">
        <v>3438</v>
      </c>
      <c r="E31" s="187" t="s">
        <v>4099</v>
      </c>
      <c r="G31" s="113">
        <f t="shared" si="1"/>
        <v>0</v>
      </c>
      <c r="H31" s="196" t="str">
        <f t="shared" si="2"/>
        <v>L</v>
      </c>
      <c r="I31" s="205" t="s">
        <v>4125</v>
      </c>
      <c r="J31" s="129" t="s">
        <v>4126</v>
      </c>
    </row>
    <row r="32" spans="1:10">
      <c r="A32" s="189" t="str">
        <f t="shared" si="0"/>
        <v/>
      </c>
      <c r="B32" s="186" t="s">
        <v>3442</v>
      </c>
      <c r="E32" s="187" t="s">
        <v>4132</v>
      </c>
      <c r="G32" s="113">
        <f t="shared" si="1"/>
        <v>0</v>
      </c>
      <c r="H32" s="196" t="str">
        <f t="shared" si="2"/>
        <v/>
      </c>
      <c r="I32" s="205"/>
      <c r="J32" s="129"/>
    </row>
    <row r="33" spans="1:10">
      <c r="A33" s="189" t="str">
        <f t="shared" si="0"/>
        <v>//--common unit-----------------</v>
      </c>
      <c r="B33" s="186" t="s">
        <v>4133</v>
      </c>
      <c r="G33" s="113">
        <f t="shared" si="1"/>
        <v>0</v>
      </c>
      <c r="H33" s="196" t="str">
        <f t="shared" si="2"/>
        <v/>
      </c>
      <c r="I33" s="205"/>
      <c r="J33" s="129"/>
    </row>
    <row r="34" spans="1:10">
      <c r="A34" s="189" t="str">
        <f t="shared" si="0"/>
        <v>$lang['point_disp']='function(num) {return num + "分"};';</v>
      </c>
      <c r="B34" s="186" t="s">
        <v>4134</v>
      </c>
      <c r="D34" s="186" t="s">
        <v>4135</v>
      </c>
      <c r="E34" s="187" t="s">
        <v>4136</v>
      </c>
      <c r="G34" s="113">
        <f t="shared" si="1"/>
        <v>0</v>
      </c>
      <c r="H34" s="196" t="str">
        <f t="shared" si="2"/>
        <v>num</v>
      </c>
      <c r="I34" s="205" t="s">
        <v>4137</v>
      </c>
      <c r="J34" s="129" t="s">
        <v>4138</v>
      </c>
    </row>
    <row r="35" spans="1:10">
      <c r="A35" s="189" t="str">
        <f t="shared" si="0"/>
        <v/>
      </c>
      <c r="E35" s="187" t="s">
        <v>4139</v>
      </c>
      <c r="G35" s="113">
        <f t="shared" si="1"/>
        <v>0</v>
      </c>
      <c r="H35" s="196" t="str">
        <f t="shared" si="2"/>
        <v>num + "分"</v>
      </c>
      <c r="I35" s="205" t="s">
        <v>4304</v>
      </c>
      <c r="J35" s="129" t="s">
        <v>4140</v>
      </c>
    </row>
    <row r="36" spans="1:10">
      <c r="A36" s="189" t="str">
        <f t="shared" si="0"/>
        <v>$lang["priceunit"]='元';</v>
      </c>
      <c r="B36" s="186" t="s">
        <v>4141</v>
      </c>
      <c r="D36" s="186" t="s">
        <v>3438</v>
      </c>
      <c r="E36" s="187" t="s">
        <v>4142</v>
      </c>
      <c r="G36" s="113">
        <f t="shared" si="1"/>
        <v>0</v>
      </c>
      <c r="H36" s="196" t="str">
        <f t="shared" si="2"/>
        <v>元</v>
      </c>
      <c r="I36" s="205" t="s">
        <v>4303</v>
      </c>
      <c r="J36" s="129" t="s">
        <v>1942</v>
      </c>
    </row>
    <row r="37" spans="1:10">
      <c r="A37" s="189" t="str">
        <f t="shared" si="0"/>
        <v>$lang['co2unit']='kg';</v>
      </c>
      <c r="B37" s="186" t="s">
        <v>4143</v>
      </c>
      <c r="D37" s="186" t="s">
        <v>4135</v>
      </c>
      <c r="G37" s="113">
        <f t="shared" si="1"/>
        <v>0</v>
      </c>
      <c r="H37" s="196" t="str">
        <f t="shared" si="2"/>
        <v>kg</v>
      </c>
      <c r="I37" s="205" t="s">
        <v>5003</v>
      </c>
      <c r="J37" s="129" t="s">
        <v>4128</v>
      </c>
    </row>
    <row r="38" spans="1:10">
      <c r="A38" s="189" t="str">
        <f t="shared" si="0"/>
        <v>$lang['energyunit']='GJ';</v>
      </c>
      <c r="B38" s="186" t="s">
        <v>4145</v>
      </c>
      <c r="D38" s="186" t="s">
        <v>4135</v>
      </c>
      <c r="G38" s="113">
        <f t="shared" si="1"/>
        <v>0</v>
      </c>
      <c r="H38" s="196" t="str">
        <f t="shared" si="2"/>
        <v>GJ</v>
      </c>
      <c r="I38" s="205" t="s">
        <v>4144</v>
      </c>
      <c r="J38" s="129" t="s">
        <v>4983</v>
      </c>
    </row>
    <row r="39" spans="1:10">
      <c r="A39" s="189" t="str">
        <f t="shared" si="0"/>
        <v>$lang['monthunit']='月';</v>
      </c>
      <c r="B39" s="186" t="s">
        <v>4146</v>
      </c>
      <c r="D39" s="186" t="s">
        <v>4135</v>
      </c>
      <c r="G39" s="113">
        <f t="shared" si="1"/>
        <v>0</v>
      </c>
      <c r="H39" s="196" t="str">
        <f t="shared" si="2"/>
        <v>月</v>
      </c>
      <c r="I39" s="205" t="s">
        <v>3251</v>
      </c>
      <c r="J39" s="129" t="s">
        <v>3251</v>
      </c>
    </row>
    <row r="40" spans="1:10">
      <c r="A40" s="189" t="str">
        <f t="shared" si="0"/>
        <v>$lang['yearunit']='年';</v>
      </c>
      <c r="B40" s="186" t="s">
        <v>4147</v>
      </c>
      <c r="D40" s="186" t="s">
        <v>4135</v>
      </c>
      <c r="G40" s="113">
        <f t="shared" si="1"/>
        <v>0</v>
      </c>
      <c r="H40" s="196" t="str">
        <f t="shared" si="2"/>
        <v>年</v>
      </c>
      <c r="I40" s="205" t="s">
        <v>834</v>
      </c>
      <c r="J40" s="129" t="s">
        <v>834</v>
      </c>
    </row>
    <row r="41" spans="1:10">
      <c r="A41" s="189" t="str">
        <f t="shared" si="0"/>
        <v>$lang["co2unitperyear"]='';</v>
      </c>
      <c r="B41" s="186" t="s">
        <v>4148</v>
      </c>
      <c r="D41" s="186" t="s">
        <v>3438</v>
      </c>
      <c r="E41" s="187" t="s">
        <v>4097</v>
      </c>
      <c r="G41" s="113">
        <f t="shared" si="1"/>
        <v>0</v>
      </c>
      <c r="H41" s="196" t="str">
        <f t="shared" si="2"/>
        <v/>
      </c>
      <c r="I41" s="218"/>
      <c r="J41" s="129"/>
    </row>
    <row r="42" spans="1:10">
      <c r="A42" s="189" t="str">
        <f t="shared" si="0"/>
        <v>$lang["co2unitpermonth"]='';</v>
      </c>
      <c r="B42" s="186" t="s">
        <v>4149</v>
      </c>
      <c r="D42" s="186" t="s">
        <v>3438</v>
      </c>
      <c r="E42" s="187" t="s">
        <v>4097</v>
      </c>
      <c r="G42" s="113">
        <f t="shared" si="1"/>
        <v>0</v>
      </c>
      <c r="H42" s="196" t="str">
        <f t="shared" si="2"/>
        <v/>
      </c>
      <c r="I42" s="218"/>
      <c r="J42" s="129"/>
    </row>
    <row r="43" spans="1:10">
      <c r="A43" s="189" t="str">
        <f t="shared" si="0"/>
        <v>$lang["feeunitperyear"]='';</v>
      </c>
      <c r="B43" s="186" t="s">
        <v>4150</v>
      </c>
      <c r="D43" s="186" t="s">
        <v>3438</v>
      </c>
      <c r="E43" s="187" t="s">
        <v>4097</v>
      </c>
      <c r="G43" s="113">
        <f t="shared" si="1"/>
        <v>0</v>
      </c>
      <c r="H43" s="196" t="str">
        <f t="shared" si="2"/>
        <v/>
      </c>
      <c r="I43" s="218"/>
      <c r="J43" s="129"/>
    </row>
    <row r="44" spans="1:10">
      <c r="A44" s="189" t="str">
        <f t="shared" si="0"/>
        <v>$lang["feeunitpermonth"]='';</v>
      </c>
      <c r="B44" s="186" t="s">
        <v>4151</v>
      </c>
      <c r="D44" s="186" t="s">
        <v>3438</v>
      </c>
      <c r="E44" s="187" t="s">
        <v>4097</v>
      </c>
      <c r="G44" s="113">
        <f t="shared" si="1"/>
        <v>0</v>
      </c>
      <c r="H44" s="196" t="str">
        <f t="shared" si="2"/>
        <v/>
      </c>
      <c r="I44" s="218"/>
      <c r="J44" s="129"/>
    </row>
    <row r="45" spans="1:10">
      <c r="A45" s="189" t="str">
        <f t="shared" si="0"/>
        <v>$lang["energyunitperyear"]='';</v>
      </c>
      <c r="B45" s="186" t="s">
        <v>4152</v>
      </c>
      <c r="D45" s="186" t="s">
        <v>3438</v>
      </c>
      <c r="E45" s="187" t="s">
        <v>4099</v>
      </c>
      <c r="G45" s="113">
        <f t="shared" si="1"/>
        <v>0</v>
      </c>
      <c r="H45" s="196" t="str">
        <f t="shared" si="2"/>
        <v/>
      </c>
      <c r="I45" s="218"/>
      <c r="J45" s="129"/>
    </row>
    <row r="46" spans="1:10">
      <c r="A46" s="189" t="str">
        <f t="shared" si="0"/>
        <v>$lang["energyunitpermonth"]='';</v>
      </c>
      <c r="B46" s="186" t="s">
        <v>4153</v>
      </c>
      <c r="D46" s="186" t="s">
        <v>3438</v>
      </c>
      <c r="E46" s="187" t="s">
        <v>4099</v>
      </c>
      <c r="G46" s="113">
        <f t="shared" si="1"/>
        <v>0</v>
      </c>
      <c r="H46" s="196" t="str">
        <f t="shared" si="2"/>
        <v/>
      </c>
      <c r="I46" s="218"/>
      <c r="J46" s="129"/>
    </row>
    <row r="47" spans="1:10">
      <c r="A47" s="189" t="str">
        <f t="shared" si="0"/>
        <v/>
      </c>
      <c r="G47" s="113">
        <f t="shared" si="1"/>
        <v>0</v>
      </c>
      <c r="H47" s="196" t="str">
        <f t="shared" si="2"/>
        <v/>
      </c>
      <c r="I47" s="218"/>
      <c r="J47" s="129"/>
    </row>
    <row r="48" spans="1:10">
      <c r="A48" s="189" t="str">
        <f t="shared" si="0"/>
        <v>//--common page-----------------</v>
      </c>
      <c r="B48" s="186" t="s">
        <v>4154</v>
      </c>
      <c r="G48" s="113">
        <f t="shared" si="1"/>
        <v>0</v>
      </c>
      <c r="H48" s="196" t="str">
        <f t="shared" si="2"/>
        <v/>
      </c>
      <c r="I48" s="218"/>
      <c r="J48" s="129"/>
    </row>
    <row r="49" spans="1:10">
      <c r="A49" s="189" t="str">
        <f t="shared" si="0"/>
        <v>$lang["startPageName"]='全体（简单）';</v>
      </c>
      <c r="B49" s="186" t="s">
        <v>4155</v>
      </c>
      <c r="D49" s="186" t="s">
        <v>3438</v>
      </c>
      <c r="E49" s="187" t="s">
        <v>4099</v>
      </c>
      <c r="G49" s="113">
        <f t="shared" si="1"/>
        <v>0</v>
      </c>
      <c r="H49" s="196" t="str">
        <f t="shared" si="2"/>
        <v>全体（简单）</v>
      </c>
      <c r="I49" s="205" t="s">
        <v>5111</v>
      </c>
      <c r="J49" s="129" t="s">
        <v>3492</v>
      </c>
    </row>
    <row r="50" spans="1:10" ht="24">
      <c r="A50" s="189" t="str">
        <f t="shared" si="0"/>
        <v>$lang['header_attension']='';</v>
      </c>
      <c r="B50" s="186" t="s">
        <v>4156</v>
      </c>
      <c r="D50" s="186" t="s">
        <v>3438</v>
      </c>
      <c r="E50" s="187" t="s">
        <v>4099</v>
      </c>
      <c r="G50" s="113">
        <f t="shared" si="1"/>
        <v>0</v>
      </c>
      <c r="H50" s="196" t="str">
        <f t="shared" si="2"/>
        <v/>
      </c>
      <c r="I50" s="218"/>
      <c r="J50" s="129" t="s">
        <v>3443</v>
      </c>
    </row>
    <row r="51" spans="1:10">
      <c r="A51" s="189" t="str">
        <f t="shared" si="0"/>
        <v>$lang["dataClear"]='删除全部内容，删除？';</v>
      </c>
      <c r="B51" s="186" t="s">
        <v>4157</v>
      </c>
      <c r="D51" s="186" t="s">
        <v>3438</v>
      </c>
      <c r="E51" s="187" t="s">
        <v>4097</v>
      </c>
      <c r="G51" s="113">
        <f t="shared" si="1"/>
        <v>0</v>
      </c>
      <c r="H51" s="196" t="str">
        <f t="shared" si="2"/>
        <v>删除全部内容，删除？</v>
      </c>
      <c r="I51" s="205" t="s">
        <v>5155</v>
      </c>
      <c r="J51" s="129" t="s">
        <v>3493</v>
      </c>
    </row>
    <row r="52" spans="1:10">
      <c r="A52" s="189" t="str">
        <f t="shared" si="0"/>
        <v>$lang["savetobrowser"]='已保存到浏览器。';</v>
      </c>
      <c r="B52" s="186" t="s">
        <v>4158</v>
      </c>
      <c r="D52" s="186" t="s">
        <v>3438</v>
      </c>
      <c r="E52" s="187" t="s">
        <v>4097</v>
      </c>
      <c r="G52" s="113">
        <f t="shared" si="1"/>
        <v>0</v>
      </c>
      <c r="H52" s="196" t="str">
        <f t="shared" si="2"/>
        <v>已保存到浏览器。</v>
      </c>
      <c r="I52" s="205" t="s">
        <v>5156</v>
      </c>
      <c r="J52" s="129" t="s">
        <v>3495</v>
      </c>
    </row>
    <row r="53" spans="1:10">
      <c r="A53" s="189" t="str">
        <f t="shared" si="0"/>
        <v>$lang["savedataisshown"]='保留值如下。';</v>
      </c>
      <c r="B53" s="186" t="s">
        <v>4159</v>
      </c>
      <c r="D53" s="186" t="s">
        <v>3438</v>
      </c>
      <c r="E53" s="187" t="s">
        <v>4097</v>
      </c>
      <c r="G53" s="113">
        <f t="shared" si="1"/>
        <v>0</v>
      </c>
      <c r="H53" s="196" t="str">
        <f t="shared" si="2"/>
        <v>保留值如下。</v>
      </c>
      <c r="I53" s="205" t="s">
        <v>5157</v>
      </c>
      <c r="J53" s="129" t="s">
        <v>3496</v>
      </c>
    </row>
    <row r="54" spans="1:10">
      <c r="A54" s="189" t="str">
        <f t="shared" si="0"/>
        <v/>
      </c>
      <c r="G54" s="113">
        <f t="shared" si="1"/>
        <v>0</v>
      </c>
      <c r="H54" s="196" t="str">
        <f t="shared" si="2"/>
        <v/>
      </c>
      <c r="I54" s="218"/>
      <c r="J54" s="129"/>
    </row>
    <row r="55" spans="1:10">
      <c r="A55" s="189" t="str">
        <f t="shared" si="0"/>
        <v>//--question page-----------------</v>
      </c>
      <c r="B55" s="186" t="s">
        <v>4160</v>
      </c>
      <c r="G55" s="113">
        <f t="shared" si="1"/>
        <v>0</v>
      </c>
      <c r="H55" s="196" t="str">
        <f t="shared" si="2"/>
        <v/>
      </c>
      <c r="I55" s="218"/>
      <c r="J55" s="129"/>
    </row>
    <row r="56" spans="1:10" ht="24">
      <c r="A56" s="189" t="str">
        <f t="shared" si="0"/>
        <v>$lang["QuestionNumber"]='function(numques, nowques) {return  "（" + nowques + "个问题中第" + numques + "个）"};';</v>
      </c>
      <c r="B56" s="186" t="s">
        <v>4161</v>
      </c>
      <c r="E56" s="187" t="s">
        <v>4162</v>
      </c>
      <c r="G56" s="113">
        <f t="shared" si="1"/>
        <v>0</v>
      </c>
      <c r="H56" s="196" t="str">
        <f t="shared" si="2"/>
        <v>numques, nowques</v>
      </c>
      <c r="I56" s="218" t="s">
        <v>4163</v>
      </c>
      <c r="J56" s="129" t="s">
        <v>4163</v>
      </c>
    </row>
    <row r="57" spans="1:10">
      <c r="A57" s="189" t="str">
        <f t="shared" si="0"/>
        <v/>
      </c>
      <c r="E57" s="187" t="s">
        <v>4164</v>
      </c>
      <c r="G57" s="113">
        <f t="shared" si="1"/>
        <v>0</v>
      </c>
      <c r="H57" s="196" t="str">
        <f t="shared" si="2"/>
        <v xml:space="preserve"> "（" + nowques + "个问题中第" + numques + "个）"</v>
      </c>
      <c r="I57" s="205" t="s">
        <v>5113</v>
      </c>
      <c r="J57" s="129" t="s">
        <v>4984</v>
      </c>
    </row>
    <row r="58" spans="1:10">
      <c r="A58" s="189" t="str">
        <f t="shared" si="0"/>
        <v/>
      </c>
      <c r="G58" s="113">
        <f t="shared" si="1"/>
        <v>0</v>
      </c>
      <c r="H58" s="196" t="str">
        <f t="shared" si="2"/>
        <v/>
      </c>
    </row>
    <row r="59" spans="1:10">
      <c r="A59" s="189" t="str">
        <f t="shared" si="0"/>
        <v>//--compare-----------------</v>
      </c>
      <c r="B59" s="186" t="s">
        <v>4165</v>
      </c>
      <c r="G59" s="113">
        <f t="shared" si="1"/>
        <v>0</v>
      </c>
      <c r="H59" s="196" t="str">
        <f t="shared" si="2"/>
        <v/>
      </c>
      <c r="I59" s="218"/>
      <c r="J59" s="129"/>
    </row>
    <row r="60" spans="1:10">
      <c r="A60" s="189" t="str">
        <f t="shared" si="0"/>
        <v>$lang["youcall"]='您';</v>
      </c>
      <c r="B60" s="186" t="s">
        <v>4166</v>
      </c>
      <c r="D60" s="186" t="s">
        <v>3438</v>
      </c>
      <c r="E60" s="187" t="s">
        <v>4099</v>
      </c>
      <c r="G60" s="113">
        <f t="shared" si="1"/>
        <v>0</v>
      </c>
      <c r="H60" s="196" t="str">
        <f t="shared" si="2"/>
        <v>您</v>
      </c>
      <c r="I60" s="205" t="s">
        <v>3541</v>
      </c>
      <c r="J60" s="129" t="s">
        <v>3498</v>
      </c>
    </row>
    <row r="61" spans="1:10">
      <c r="A61" s="189" t="str">
        <f t="shared" si="0"/>
        <v>$lang["youcount"]='家庭规模';</v>
      </c>
      <c r="B61" s="186" t="s">
        <v>4167</v>
      </c>
      <c r="D61" s="186" t="s">
        <v>3438</v>
      </c>
      <c r="E61" s="187" t="s">
        <v>4099</v>
      </c>
      <c r="G61" s="113">
        <f t="shared" si="1"/>
        <v>0</v>
      </c>
      <c r="H61" s="196" t="str">
        <f t="shared" si="2"/>
        <v>家庭规模</v>
      </c>
      <c r="I61" s="205" t="s">
        <v>5158</v>
      </c>
      <c r="J61" s="129" t="s">
        <v>3499</v>
      </c>
    </row>
    <row r="62" spans="1:10">
      <c r="A62" s="189" t="str">
        <f t="shared" si="0"/>
        <v>$lang["totalhome"]='全体家庭成员';</v>
      </c>
      <c r="B62" s="186" t="s">
        <v>4168</v>
      </c>
      <c r="D62" s="186" t="s">
        <v>3438</v>
      </c>
      <c r="E62" s="187" t="s">
        <v>4097</v>
      </c>
      <c r="G62" s="113">
        <f t="shared" si="1"/>
        <v>0</v>
      </c>
      <c r="H62" s="196" t="str">
        <f t="shared" si="2"/>
        <v>全体家庭成员</v>
      </c>
      <c r="I62" s="205" t="s">
        <v>5159</v>
      </c>
      <c r="J62" s="129" t="s">
        <v>3502</v>
      </c>
    </row>
    <row r="63" spans="1:10">
      <c r="A63" s="189" t="str">
        <f t="shared" si="0"/>
        <v>$lang["comparehome"]='function(target) {return "同一家庭规模的"+target};';</v>
      </c>
      <c r="B63" s="186" t="s">
        <v>4169</v>
      </c>
      <c r="E63" s="187" t="s">
        <v>4136</v>
      </c>
      <c r="G63" s="113">
        <f t="shared" si="1"/>
        <v>0</v>
      </c>
      <c r="H63" s="196" t="str">
        <f t="shared" si="2"/>
        <v>target</v>
      </c>
      <c r="I63" s="218" t="s">
        <v>4170</v>
      </c>
      <c r="J63" s="129" t="s">
        <v>4171</v>
      </c>
    </row>
    <row r="64" spans="1:10">
      <c r="A64" s="189" t="str">
        <f t="shared" si="0"/>
        <v/>
      </c>
      <c r="E64" s="187" t="s">
        <v>4164</v>
      </c>
      <c r="G64" s="113">
        <f t="shared" si="1"/>
        <v>0</v>
      </c>
      <c r="H64" s="196" t="str">
        <f t="shared" si="2"/>
        <v>"同一家庭规模的"+target</v>
      </c>
      <c r="I64" s="205" t="s">
        <v>5112</v>
      </c>
      <c r="J64" s="129" t="s">
        <v>4172</v>
      </c>
    </row>
    <row r="65" spans="1:10">
      <c r="A65" s="189" t="str">
        <f t="shared" si="0"/>
        <v/>
      </c>
      <c r="E65" s="187" t="s">
        <v>4099</v>
      </c>
      <c r="G65" s="113">
        <f t="shared" si="1"/>
        <v>0</v>
      </c>
      <c r="H65" s="196" t="str">
        <f t="shared" si="2"/>
        <v/>
      </c>
      <c r="I65" s="218"/>
      <c r="J65" s="129"/>
    </row>
    <row r="66" spans="1:10" ht="24">
      <c r="A66" s="189" t="str">
        <f t="shared" ref="A66:A129" si="3">IF(E66="param",CLEAN(B66&amp;"'function("&amp;H66&amp;") {return "&amp;H67&amp;"};';"),IF(E66="template","",CLEAN(B66&amp;IF(D66="",IF(OR(CLEAN(B66)="",LEFT(B66,2)="//"),"","'';"),"'"&amp;H66&amp;"'"&amp;D66))))</f>
        <v>$lang["rankin100"]='function(count) {return "在情况相似的100个家庭中，您家排在第 " + count +"名"};';</v>
      </c>
      <c r="B66" s="186" t="s">
        <v>4173</v>
      </c>
      <c r="E66" s="187" t="s">
        <v>4136</v>
      </c>
      <c r="G66" s="113">
        <f t="shared" si="1"/>
        <v>0</v>
      </c>
      <c r="H66" s="196" t="str">
        <f t="shared" si="2"/>
        <v>count</v>
      </c>
      <c r="I66" s="218" t="s">
        <v>5160</v>
      </c>
      <c r="J66" s="129" t="s">
        <v>5004</v>
      </c>
    </row>
    <row r="67" spans="1:10" ht="24">
      <c r="A67" s="189" t="str">
        <f t="shared" si="3"/>
        <v/>
      </c>
      <c r="E67" s="187" t="s">
        <v>4164</v>
      </c>
      <c r="G67" s="113">
        <f t="shared" si="1"/>
        <v>0</v>
      </c>
      <c r="H67" s="196" t="str">
        <f t="shared" si="2"/>
        <v>"在情况相似的100个家庭中，您家排在第 " + count +"名"</v>
      </c>
      <c r="I67" s="205" t="s">
        <v>5161</v>
      </c>
      <c r="J67" s="129" t="s">
        <v>5005</v>
      </c>
    </row>
    <row r="68" spans="1:10">
      <c r="A68" s="189" t="str">
        <f t="shared" si="3"/>
        <v/>
      </c>
      <c r="E68" s="187" t="s">
        <v>4097</v>
      </c>
      <c r="G68" s="113">
        <f t="shared" si="1"/>
        <v>0</v>
      </c>
      <c r="H68" s="196" t="str">
        <f t="shared" si="2"/>
        <v/>
      </c>
      <c r="I68" s="218"/>
      <c r="J68" s="129"/>
    </row>
    <row r="69" spans="1:10">
      <c r="A69" s="189" t="str">
        <f t="shared" si="3"/>
        <v>$lang["rankcall"]='名';</v>
      </c>
      <c r="B69" s="186" t="s">
        <v>4174</v>
      </c>
      <c r="D69" s="186" t="s">
        <v>3438</v>
      </c>
      <c r="E69" s="187" t="s">
        <v>4099</v>
      </c>
      <c r="G69" s="113">
        <f t="shared" ref="G69:G132" si="4">IF(MOD(LEN(H69) - LEN(SUBSTITUTE(H69, """", "")),2) = 1,1,0)</f>
        <v>0</v>
      </c>
      <c r="H69" s="196" t="str">
        <f t="shared" si="2"/>
        <v>名</v>
      </c>
      <c r="I69" s="205" t="s">
        <v>5115</v>
      </c>
      <c r="J69" s="129" t="s">
        <v>3517</v>
      </c>
    </row>
    <row r="70" spans="1:10" ht="24">
      <c r="A70" s="189" t="str">
        <f t="shared" si="3"/>
        <v>$lang["co2ratio"]='function(ratio) {return "　您家的二氧化碳排放量是平均的" + ratio +"倍。&lt;br&gt;"};';</v>
      </c>
      <c r="B70" s="186" t="s">
        <v>4175</v>
      </c>
      <c r="E70" s="187" t="s">
        <v>4136</v>
      </c>
      <c r="G70" s="113">
        <f t="shared" si="4"/>
        <v>0</v>
      </c>
      <c r="H70" s="196" t="str">
        <f t="shared" ref="H70:H133" si="5">SUBSTITUTE(I70, "'", "\'")</f>
        <v>ratio</v>
      </c>
      <c r="I70" s="218" t="s">
        <v>4176</v>
      </c>
      <c r="J70" s="129" t="s">
        <v>4177</v>
      </c>
    </row>
    <row r="71" spans="1:10" ht="24">
      <c r="A71" s="189" t="str">
        <f t="shared" si="3"/>
        <v/>
      </c>
      <c r="E71" s="187" t="s">
        <v>4164</v>
      </c>
      <c r="G71" s="113">
        <f t="shared" si="4"/>
        <v>0</v>
      </c>
      <c r="H71" s="196" t="str">
        <f t="shared" si="5"/>
        <v>"　您家的二氧化碳排放量是平均的" + ratio +"倍。&lt;br&gt;"</v>
      </c>
      <c r="I71" s="205" t="s">
        <v>5162</v>
      </c>
      <c r="J71" s="129" t="s">
        <v>4178</v>
      </c>
    </row>
    <row r="72" spans="1:10">
      <c r="A72" s="189" t="str">
        <f t="shared" si="3"/>
        <v/>
      </c>
      <c r="E72" s="187" t="s">
        <v>4099</v>
      </c>
      <c r="G72" s="113">
        <f t="shared" si="4"/>
        <v>0</v>
      </c>
      <c r="H72" s="196" t="str">
        <f t="shared" si="5"/>
        <v>倍。</v>
      </c>
      <c r="I72" s="205" t="s">
        <v>5116</v>
      </c>
      <c r="J72" s="129" t="s">
        <v>3518</v>
      </c>
    </row>
    <row r="73" spans="1:10">
      <c r="A73" s="189" t="str">
        <f t="shared" si="3"/>
        <v>$lang["co2compare06"]='大大低于家庭平均碳排放量，非常棒的低碳生活。';</v>
      </c>
      <c r="B73" s="186" t="s">
        <v>4179</v>
      </c>
      <c r="D73" s="186" t="s">
        <v>3438</v>
      </c>
      <c r="E73" s="187" t="s">
        <v>4099</v>
      </c>
      <c r="G73" s="113">
        <f t="shared" si="4"/>
        <v>0</v>
      </c>
      <c r="H73" s="196" t="str">
        <f t="shared" si="5"/>
        <v>大大低于家庭平均碳排放量，非常棒的低碳生活。</v>
      </c>
      <c r="I73" s="205" t="s">
        <v>5163</v>
      </c>
      <c r="J73" s="129" t="s">
        <v>3519</v>
      </c>
    </row>
    <row r="74" spans="1:10">
      <c r="A74" s="189" t="str">
        <f t="shared" si="3"/>
        <v>$lang["co2compare08"]='略低于家庭平均碳排放量，低碳生活。';</v>
      </c>
      <c r="B74" s="186" t="s">
        <v>4180</v>
      </c>
      <c r="D74" s="186" t="s">
        <v>3438</v>
      </c>
      <c r="E74" s="187" t="s">
        <v>4099</v>
      </c>
      <c r="G74" s="113">
        <f t="shared" si="4"/>
        <v>0</v>
      </c>
      <c r="H74" s="196" t="str">
        <f t="shared" si="5"/>
        <v>略低于家庭平均碳排放量，低碳生活。</v>
      </c>
      <c r="I74" s="205" t="s">
        <v>5164</v>
      </c>
      <c r="J74" s="129" t="s">
        <v>3520</v>
      </c>
    </row>
    <row r="75" spans="1:10">
      <c r="A75" s="189" t="str">
        <f t="shared" si="3"/>
        <v>$lang["co2compare10"]='与家庭平均碳排放量持平。';</v>
      </c>
      <c r="B75" s="186" t="s">
        <v>4181</v>
      </c>
      <c r="D75" s="186" t="s">
        <v>3438</v>
      </c>
      <c r="E75" s="187" t="s">
        <v>4099</v>
      </c>
      <c r="G75" s="113">
        <f t="shared" si="4"/>
        <v>0</v>
      </c>
      <c r="H75" s="196" t="str">
        <f t="shared" si="5"/>
        <v>与家庭平均碳排放量持平。</v>
      </c>
      <c r="I75" s="205" t="s">
        <v>5165</v>
      </c>
      <c r="J75" s="129" t="s">
        <v>3521</v>
      </c>
    </row>
    <row r="76" spans="1:10" ht="24">
      <c r="A76" s="189" t="str">
        <f t="shared" si="3"/>
        <v>$lang["co2compare12"]='略高于家庭平均碳排放量，通过升级改造，还能有很大进步空间。';</v>
      </c>
      <c r="B76" s="186" t="s">
        <v>4182</v>
      </c>
      <c r="D76" s="186" t="s">
        <v>3438</v>
      </c>
      <c r="E76" s="187" t="s">
        <v>4099</v>
      </c>
      <c r="G76" s="113">
        <f t="shared" si="4"/>
        <v>0</v>
      </c>
      <c r="H76" s="196" t="str">
        <f t="shared" si="5"/>
        <v>略高于家庭平均碳排放量，通过升级改造，还能有很大进步空间。</v>
      </c>
      <c r="I76" s="205" t="s">
        <v>5166</v>
      </c>
      <c r="J76" s="129" t="s">
        <v>5117</v>
      </c>
    </row>
    <row r="77" spans="1:10" ht="24">
      <c r="A77" s="189" t="str">
        <f t="shared" si="3"/>
        <v>$lang["co2compare14"]='高于家庭平均碳排放量，通过升级改造，还能有很大进步空间。';</v>
      </c>
      <c r="B77" s="186" t="s">
        <v>4183</v>
      </c>
      <c r="D77" s="186" t="s">
        <v>3438</v>
      </c>
      <c r="E77" s="187" t="s">
        <v>4099</v>
      </c>
      <c r="G77" s="113">
        <f t="shared" si="4"/>
        <v>0</v>
      </c>
      <c r="H77" s="196" t="str">
        <f t="shared" si="5"/>
        <v>高于家庭平均碳排放量，通过升级改造，还能有很大进步空间。</v>
      </c>
      <c r="I77" s="205" t="s">
        <v>5167</v>
      </c>
      <c r="J77" s="129" t="s">
        <v>3522</v>
      </c>
    </row>
    <row r="78" spans="1:10" ht="24">
      <c r="A78" s="189" t="str">
        <f t="shared" si="3"/>
        <v>$lang["rankcomment"]='function(same,youcount,rank) {return "假如有100个类似家庭" + youcount + "，您家排在第" +   youcount+ "名。&lt;br&gt;"};';</v>
      </c>
      <c r="B78" s="186" t="s">
        <v>4184</v>
      </c>
      <c r="E78" s="187" t="s">
        <v>4136</v>
      </c>
      <c r="G78" s="113">
        <f t="shared" si="4"/>
        <v>0</v>
      </c>
      <c r="H78" s="196" t="str">
        <f t="shared" si="5"/>
        <v>same,youcount,rank</v>
      </c>
      <c r="I78" s="205" t="s">
        <v>4185</v>
      </c>
      <c r="J78" s="129" t="s">
        <v>4185</v>
      </c>
    </row>
    <row r="79" spans="1:10" ht="24">
      <c r="A79" s="189" t="str">
        <f t="shared" si="3"/>
        <v/>
      </c>
      <c r="E79" s="187" t="s">
        <v>4164</v>
      </c>
      <c r="G79" s="113">
        <f t="shared" si="4"/>
        <v>0</v>
      </c>
      <c r="H79" s="196" t="str">
        <f t="shared" si="5"/>
        <v>"假如有100个类似家庭" + youcount + "，您家排在第" +   youcount+ "名。&lt;br&gt;"</v>
      </c>
      <c r="I79" s="205" t="s">
        <v>5168</v>
      </c>
      <c r="J79" s="129" t="s">
        <v>5006</v>
      </c>
    </row>
    <row r="80" spans="1:10">
      <c r="A80" s="189" t="str">
        <f t="shared" si="3"/>
        <v/>
      </c>
      <c r="E80" s="187" t="s">
        <v>4099</v>
      </c>
      <c r="G80" s="113">
        <f t="shared" si="4"/>
        <v>0</v>
      </c>
      <c r="H80" s="196" t="str">
        <f t="shared" si="5"/>
        <v/>
      </c>
      <c r="I80" s="205"/>
      <c r="J80" s="129"/>
    </row>
    <row r="81" spans="1:10">
      <c r="A81" s="189" t="str">
        <f t="shared" si="3"/>
        <v/>
      </c>
      <c r="E81" s="187" t="s">
        <v>4099</v>
      </c>
      <c r="G81" s="113">
        <f t="shared" si="4"/>
        <v>0</v>
      </c>
      <c r="H81" s="196" t="str">
        <f t="shared" si="5"/>
        <v/>
      </c>
      <c r="I81" s="205"/>
      <c r="J81" s="129"/>
    </row>
    <row r="82" spans="1:10">
      <c r="A82" s="189" t="str">
        <f t="shared" si="3"/>
        <v/>
      </c>
      <c r="B82" s="186" t="s">
        <v>3442</v>
      </c>
      <c r="E82" s="187" t="s">
        <v>4099</v>
      </c>
      <c r="G82" s="113">
        <f t="shared" si="4"/>
        <v>0</v>
      </c>
      <c r="H82" s="196" t="str">
        <f t="shared" si="5"/>
        <v/>
      </c>
      <c r="I82" s="218"/>
      <c r="J82" s="129"/>
    </row>
    <row r="83" spans="1:10">
      <c r="A83" s="189" t="str">
        <f t="shared" si="3"/>
        <v/>
      </c>
      <c r="B83" s="186" t="s">
        <v>3442</v>
      </c>
      <c r="E83" s="187" t="s">
        <v>4099</v>
      </c>
      <c r="G83" s="113">
        <f t="shared" si="4"/>
        <v>0</v>
      </c>
      <c r="H83" s="196" t="str">
        <f t="shared" si="5"/>
        <v/>
      </c>
      <c r="I83" s="218"/>
      <c r="J83" s="129"/>
    </row>
    <row r="84" spans="1:10">
      <c r="A84" s="189" t="str">
        <f t="shared" si="3"/>
        <v>//itemize-----------</v>
      </c>
      <c r="B84" s="186" t="s">
        <v>3523</v>
      </c>
      <c r="E84" s="187" t="s">
        <v>4099</v>
      </c>
      <c r="G84" s="113">
        <f t="shared" si="4"/>
        <v>0</v>
      </c>
      <c r="H84" s="196" t="str">
        <f t="shared" si="5"/>
        <v/>
      </c>
      <c r="I84" s="218"/>
      <c r="J84" s="129"/>
    </row>
    <row r="85" spans="1:10">
      <c r="A85" s="189" t="str">
        <f t="shared" si="3"/>
        <v>$lang["itemize"]='细项';</v>
      </c>
      <c r="B85" s="186" t="s">
        <v>4186</v>
      </c>
      <c r="D85" s="186" t="s">
        <v>3438</v>
      </c>
      <c r="E85" s="187" t="s">
        <v>4099</v>
      </c>
      <c r="G85" s="113">
        <f t="shared" si="4"/>
        <v>0</v>
      </c>
      <c r="H85" s="196" t="str">
        <f t="shared" si="5"/>
        <v>细项</v>
      </c>
      <c r="I85" s="205" t="s">
        <v>5118</v>
      </c>
      <c r="J85" s="129" t="s">
        <v>3524</v>
      </c>
    </row>
    <row r="86" spans="1:10">
      <c r="A86" s="189" t="str">
        <f t="shared" si="3"/>
        <v>$lang["itemname"]='方面';</v>
      </c>
      <c r="B86" s="186" t="s">
        <v>4187</v>
      </c>
      <c r="D86" s="186" t="s">
        <v>3438</v>
      </c>
      <c r="E86" s="187" t="s">
        <v>4099</v>
      </c>
      <c r="G86" s="113">
        <f t="shared" si="4"/>
        <v>0</v>
      </c>
      <c r="H86" s="196" t="str">
        <f t="shared" si="5"/>
        <v>方面</v>
      </c>
      <c r="I86" s="205" t="s">
        <v>5119</v>
      </c>
      <c r="J86" s="129" t="s">
        <v>3525</v>
      </c>
    </row>
    <row r="87" spans="1:10">
      <c r="A87" s="189" t="str">
        <f t="shared" si="3"/>
        <v>$lang["percent"]='比例(%)';</v>
      </c>
      <c r="B87" s="186" t="s">
        <v>4188</v>
      </c>
      <c r="D87" s="186" t="s">
        <v>3438</v>
      </c>
      <c r="E87" s="187" t="s">
        <v>4099</v>
      </c>
      <c r="G87" s="113">
        <f t="shared" si="4"/>
        <v>0</v>
      </c>
      <c r="H87" s="196" t="str">
        <f t="shared" si="5"/>
        <v>比例(%)</v>
      </c>
      <c r="I87" s="205" t="s">
        <v>5120</v>
      </c>
      <c r="J87" s="129" t="s">
        <v>3526</v>
      </c>
    </row>
    <row r="88" spans="1:10">
      <c r="A88" s="189" t="str">
        <f t="shared" si="3"/>
        <v>$lang["measure"]='措施';</v>
      </c>
      <c r="B88" s="186" t="s">
        <v>4189</v>
      </c>
      <c r="D88" s="186" t="s">
        <v>3438</v>
      </c>
      <c r="E88" s="187" t="s">
        <v>4099</v>
      </c>
      <c r="G88" s="113">
        <f t="shared" si="4"/>
        <v>0</v>
      </c>
      <c r="H88" s="196" t="str">
        <f t="shared" si="5"/>
        <v>措施</v>
      </c>
      <c r="I88" s="205" t="s">
        <v>5121</v>
      </c>
      <c r="J88" s="129" t="s">
        <v>3448</v>
      </c>
    </row>
    <row r="89" spans="1:10">
      <c r="A89" s="189" t="str">
        <f t="shared" si="3"/>
        <v>$lang["merit"]='优惠';</v>
      </c>
      <c r="B89" s="186" t="s">
        <v>4190</v>
      </c>
      <c r="D89" s="186" t="s">
        <v>3438</v>
      </c>
      <c r="E89" s="187" t="s">
        <v>4099</v>
      </c>
      <c r="G89" s="113">
        <f t="shared" si="4"/>
        <v>0</v>
      </c>
      <c r="H89" s="196" t="str">
        <f t="shared" si="5"/>
        <v>优惠</v>
      </c>
      <c r="I89" s="205" t="s">
        <v>3546</v>
      </c>
      <c r="J89" s="129" t="s">
        <v>3528</v>
      </c>
    </row>
    <row r="90" spans="1:10">
      <c r="A90" s="189" t="str">
        <f t="shared" si="3"/>
        <v>$lang["select"]='选择';</v>
      </c>
      <c r="B90" s="186" t="s">
        <v>4191</v>
      </c>
      <c r="D90" s="186" t="s">
        <v>3438</v>
      </c>
      <c r="E90" s="187" t="s">
        <v>4192</v>
      </c>
      <c r="G90" s="113">
        <f t="shared" si="4"/>
        <v>0</v>
      </c>
      <c r="H90" s="196" t="str">
        <f t="shared" si="5"/>
        <v>选择</v>
      </c>
      <c r="I90" s="205" t="s">
        <v>3547</v>
      </c>
      <c r="J90" s="129" t="s">
        <v>3529</v>
      </c>
    </row>
    <row r="91" spans="1:10" ht="24">
      <c r="A91" s="189" t="str">
        <f t="shared" si="3"/>
        <v>$lang["itemizecomment"]='function(main3,sum) {return main3+"）的比例较大，占到这3方面的" + sum+"%。占比大的策略效果更好。"};';</v>
      </c>
      <c r="B91" s="186" t="s">
        <v>4193</v>
      </c>
      <c r="E91" s="187" t="s">
        <v>4136</v>
      </c>
      <c r="G91" s="113">
        <f t="shared" si="4"/>
        <v>0</v>
      </c>
      <c r="H91" s="196" t="str">
        <f t="shared" si="5"/>
        <v>main3,sum</v>
      </c>
      <c r="I91" s="218" t="s">
        <v>4194</v>
      </c>
      <c r="J91" s="129" t="s">
        <v>4194</v>
      </c>
    </row>
    <row r="92" spans="1:10" ht="24">
      <c r="A92" s="189" t="str">
        <f t="shared" si="3"/>
        <v/>
      </c>
      <c r="E92" s="187" t="s">
        <v>4195</v>
      </c>
      <c r="G92" s="113">
        <f t="shared" si="4"/>
        <v>0</v>
      </c>
      <c r="H92" s="196" t="str">
        <f t="shared" si="5"/>
        <v>main3+"）的比例较大，占到这3方面的" + sum+"%。占比大的策略效果更好。"</v>
      </c>
      <c r="I92" s="205" t="s">
        <v>5249</v>
      </c>
      <c r="J92" s="129" t="s">
        <v>5007</v>
      </c>
    </row>
    <row r="93" spans="1:10">
      <c r="A93" s="189" t="str">
        <f t="shared" si="3"/>
        <v/>
      </c>
      <c r="E93" s="187" t="s">
        <v>4099</v>
      </c>
      <c r="G93" s="113">
        <f t="shared" si="4"/>
        <v>0</v>
      </c>
      <c r="H93" s="196" t="str">
        <f t="shared" si="5"/>
        <v/>
      </c>
      <c r="I93" s="218"/>
      <c r="J93" s="129"/>
    </row>
    <row r="94" spans="1:10">
      <c r="A94" s="189" t="str">
        <f t="shared" si="3"/>
        <v/>
      </c>
      <c r="G94" s="113">
        <f t="shared" si="4"/>
        <v>0</v>
      </c>
      <c r="H94" s="196" t="str">
        <f t="shared" si="5"/>
        <v/>
      </c>
      <c r="I94" s="218"/>
      <c r="J94" s="129"/>
    </row>
    <row r="95" spans="1:10">
      <c r="A95" s="189" t="str">
        <f t="shared" si="3"/>
        <v>//--result-----------------</v>
      </c>
      <c r="B95" s="186" t="s">
        <v>4196</v>
      </c>
      <c r="G95" s="113">
        <f t="shared" si="4"/>
        <v>0</v>
      </c>
      <c r="H95" s="196" t="str">
        <f t="shared" si="5"/>
        <v/>
      </c>
      <c r="I95" s="218"/>
      <c r="J95" s="129"/>
    </row>
    <row r="96" spans="1:10">
      <c r="A96" s="189" t="str">
        <f t="shared" si="3"/>
        <v>$lang["effectivemeasures"]='有效的措施';</v>
      </c>
      <c r="B96" s="186" t="s">
        <v>4197</v>
      </c>
      <c r="D96" s="186" t="s">
        <v>3438</v>
      </c>
      <c r="E96" s="187" t="s">
        <v>4099</v>
      </c>
      <c r="G96" s="113">
        <f t="shared" si="4"/>
        <v>0</v>
      </c>
      <c r="H96" s="196" t="str">
        <f t="shared" si="5"/>
        <v>有效的措施</v>
      </c>
      <c r="I96" s="205" t="s">
        <v>5122</v>
      </c>
      <c r="J96" s="129" t="s">
        <v>3494</v>
      </c>
    </row>
    <row r="97" spans="1:10" ht="48">
      <c r="A97" s="189"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6" t="s">
        <v>4198</v>
      </c>
      <c r="E97" s="187" t="s">
        <v>4136</v>
      </c>
      <c r="G97" s="113">
        <f t="shared" si="4"/>
        <v>0</v>
      </c>
      <c r="H97" s="196" t="str">
        <f t="shared" si="5"/>
        <v>percent,fee,co2</v>
      </c>
      <c r="I97" s="218" t="s">
        <v>4199</v>
      </c>
      <c r="J97" s="129" t="s">
        <v>4199</v>
      </c>
    </row>
    <row r="98" spans="1:10" ht="48">
      <c r="A98" s="189" t="str">
        <f t="shared" si="3"/>
        <v/>
      </c>
      <c r="E98" s="187" t="s">
        <v>4139</v>
      </c>
      <c r="G98" s="113">
        <f t="shared" si="4"/>
        <v>0</v>
      </c>
      <c r="H98" s="196" t="str">
        <f t="shared" si="5"/>
        <v>"　将以上措施组合起来每年可减少 " + percent+"%的二氧化碳排放量（" + ( hidePrice != 1  ? fee +"元水电费、 ":"") + co2+"公斤）。如果您已经采取了如上措施，说明您已经在享受低碳生活了。"</v>
      </c>
      <c r="I98" s="264" t="s">
        <v>5169</v>
      </c>
      <c r="J98" s="263" t="s">
        <v>5123</v>
      </c>
    </row>
    <row r="99" spans="1:10">
      <c r="A99" s="189" t="str">
        <f t="shared" si="3"/>
        <v/>
      </c>
      <c r="E99" s="187" t="s">
        <v>4099</v>
      </c>
      <c r="G99" s="113">
        <f t="shared" si="4"/>
        <v>0</v>
      </c>
      <c r="H99" s="196" t="str">
        <f t="shared" si="5"/>
        <v/>
      </c>
      <c r="I99" s="218"/>
      <c r="J99" s="129"/>
    </row>
    <row r="100" spans="1:10">
      <c r="A100" s="189" t="str">
        <f t="shared" si="3"/>
        <v/>
      </c>
      <c r="E100" s="187" t="s">
        <v>4099</v>
      </c>
      <c r="G100" s="113">
        <f t="shared" si="4"/>
        <v>0</v>
      </c>
      <c r="H100" s="196" t="str">
        <f t="shared" si="5"/>
        <v/>
      </c>
      <c r="I100" s="218"/>
      <c r="J100" s="129"/>
    </row>
    <row r="101" spans="1:10">
      <c r="A101" s="189" t="str">
        <f t="shared" si="3"/>
        <v/>
      </c>
      <c r="E101" s="187" t="s">
        <v>4099</v>
      </c>
      <c r="G101" s="113">
        <f t="shared" si="4"/>
        <v>0</v>
      </c>
      <c r="H101" s="196" t="str">
        <f t="shared" si="5"/>
        <v/>
      </c>
      <c r="I101" s="218"/>
      <c r="J101" s="129"/>
    </row>
    <row r="102" spans="1:10">
      <c r="A102" s="189" t="str">
        <f t="shared" si="3"/>
        <v>$lang["titlemessage"]='function(title) {return  title+"有效的措施组合。"};';</v>
      </c>
      <c r="B102" s="186" t="s">
        <v>4200</v>
      </c>
      <c r="E102" s="187" t="s">
        <v>4136</v>
      </c>
      <c r="G102" s="113">
        <f t="shared" si="4"/>
        <v>0</v>
      </c>
      <c r="H102" s="196" t="str">
        <f t="shared" si="5"/>
        <v>title</v>
      </c>
      <c r="I102" s="218" t="s">
        <v>1922</v>
      </c>
      <c r="J102" s="129" t="s">
        <v>1922</v>
      </c>
    </row>
    <row r="103" spans="1:10">
      <c r="A103" s="189" t="str">
        <f t="shared" si="3"/>
        <v/>
      </c>
      <c r="E103" s="187" t="s">
        <v>4164</v>
      </c>
      <c r="G103" s="113">
        <f t="shared" si="4"/>
        <v>0</v>
      </c>
      <c r="H103" s="196" t="str">
        <f t="shared" si="5"/>
        <v xml:space="preserve"> title+"有效的措施组合。"</v>
      </c>
      <c r="I103" s="205" t="s">
        <v>5170</v>
      </c>
      <c r="J103" s="129" t="s">
        <v>5008</v>
      </c>
    </row>
    <row r="104" spans="1:10" ht="24">
      <c r="A104" s="189" t="str">
        <f t="shared" si="3"/>
        <v>$lang["co2reduction"]='function(co2) {return "每年可减少 " + co2+"kg二氧化碳排放量。"};';</v>
      </c>
      <c r="B104" s="186" t="s">
        <v>4201</v>
      </c>
      <c r="E104" s="187" t="s">
        <v>4136</v>
      </c>
      <c r="G104" s="113">
        <f t="shared" si="4"/>
        <v>0</v>
      </c>
      <c r="H104" s="196" t="str">
        <f t="shared" si="5"/>
        <v>co2</v>
      </c>
      <c r="I104" s="218" t="s">
        <v>4202</v>
      </c>
      <c r="J104" s="129" t="s">
        <v>4202</v>
      </c>
    </row>
    <row r="105" spans="1:10">
      <c r="A105" s="189" t="str">
        <f t="shared" si="3"/>
        <v/>
      </c>
      <c r="E105" s="187" t="s">
        <v>4164</v>
      </c>
      <c r="G105" s="113">
        <f t="shared" si="4"/>
        <v>0</v>
      </c>
      <c r="H105" s="196" t="str">
        <f t="shared" si="5"/>
        <v>"每年可减少 " + co2+"kg二氧化碳排放量。"</v>
      </c>
      <c r="I105" s="205" t="s">
        <v>5171</v>
      </c>
      <c r="J105" s="129" t="s">
        <v>5009</v>
      </c>
    </row>
    <row r="106" spans="1:10">
      <c r="A106" s="189" t="str">
        <f t="shared" si="3"/>
        <v/>
      </c>
      <c r="E106" s="187" t="s">
        <v>4132</v>
      </c>
      <c r="G106" s="113">
        <f t="shared" si="4"/>
        <v>0</v>
      </c>
      <c r="H106" s="196" t="str">
        <f t="shared" si="5"/>
        <v/>
      </c>
      <c r="I106" s="218"/>
      <c r="J106" s="129"/>
    </row>
    <row r="107" spans="1:10" ht="24">
      <c r="A107" s="189" t="str">
        <f t="shared" si="3"/>
        <v>$lang["reducepercent"]='function(name,percent) {return "相当于二氧化碳排放量减少了" + name+"的"+ percent+"% "};';</v>
      </c>
      <c r="B107" s="186" t="s">
        <v>4203</v>
      </c>
      <c r="E107" s="187" t="s">
        <v>4136</v>
      </c>
      <c r="G107" s="113">
        <f t="shared" si="4"/>
        <v>0</v>
      </c>
      <c r="H107" s="196" t="str">
        <f t="shared" si="5"/>
        <v>name,percent</v>
      </c>
      <c r="I107" s="218" t="s">
        <v>4204</v>
      </c>
      <c r="J107" s="129" t="s">
        <v>4204</v>
      </c>
    </row>
    <row r="108" spans="1:10" ht="24">
      <c r="A108" s="189" t="str">
        <f t="shared" si="3"/>
        <v/>
      </c>
      <c r="E108" s="187" t="s">
        <v>4164</v>
      </c>
      <c r="G108" s="113">
        <f t="shared" si="4"/>
        <v>0</v>
      </c>
      <c r="H108" s="196" t="str">
        <f t="shared" si="5"/>
        <v>"相当于二氧化碳排放量减少了" + name+"的"+ percent+"% "</v>
      </c>
      <c r="I108" s="205" t="s">
        <v>5250</v>
      </c>
      <c r="J108" s="129" t="s">
        <v>5010</v>
      </c>
    </row>
    <row r="109" spans="1:10">
      <c r="A109" s="189" t="str">
        <f t="shared" si="3"/>
        <v/>
      </c>
      <c r="E109" s="187" t="s">
        <v>4132</v>
      </c>
      <c r="G109" s="113">
        <f t="shared" si="4"/>
        <v>0</v>
      </c>
      <c r="H109" s="196" t="str">
        <f t="shared" si="5"/>
        <v/>
      </c>
      <c r="I109" s="218"/>
      <c r="J109" s="129"/>
    </row>
    <row r="110" spans="1:10">
      <c r="A110" s="189" t="str">
        <f t="shared" si="3"/>
        <v/>
      </c>
      <c r="E110" s="187" t="s">
        <v>4132</v>
      </c>
      <c r="G110" s="113">
        <f t="shared" si="4"/>
        <v>0</v>
      </c>
      <c r="H110" s="196" t="str">
        <f t="shared" si="5"/>
        <v/>
      </c>
      <c r="I110" s="218"/>
      <c r="J110" s="129"/>
    </row>
    <row r="111" spans="1:10">
      <c r="A111" s="189" t="str">
        <f t="shared" si="3"/>
        <v>$lang["co2minus"]='可实现二氧化碳0排放的生活。';</v>
      </c>
      <c r="B111" s="186" t="s">
        <v>4205</v>
      </c>
      <c r="D111" s="186" t="s">
        <v>3438</v>
      </c>
      <c r="E111" s="187" t="s">
        <v>4132</v>
      </c>
      <c r="G111" s="113">
        <f t="shared" si="4"/>
        <v>0</v>
      </c>
      <c r="H111" s="196" t="str">
        <f t="shared" si="5"/>
        <v>可实现二氧化碳0排放的生活。</v>
      </c>
      <c r="I111" s="205" t="s">
        <v>5172</v>
      </c>
      <c r="J111" s="129" t="s">
        <v>3512</v>
      </c>
    </row>
    <row r="112" spans="1:10">
      <c r="A112" s="189" t="str">
        <f t="shared" si="3"/>
        <v>$lang["error"]=' ※由于您没有填写详细数据，因此这里只能提供概算。';</v>
      </c>
      <c r="B112" s="186" t="s">
        <v>4206</v>
      </c>
      <c r="D112" s="186" t="s">
        <v>3438</v>
      </c>
      <c r="E112" s="187" t="s">
        <v>4132</v>
      </c>
      <c r="G112" s="113">
        <f t="shared" si="4"/>
        <v>0</v>
      </c>
      <c r="H112" s="196" t="str">
        <f t="shared" si="5"/>
        <v xml:space="preserve"> ※由于您没有填写详细数据，因此这里只能提供概算。</v>
      </c>
      <c r="I112" s="205" t="s">
        <v>5173</v>
      </c>
      <c r="J112" s="129" t="s">
        <v>3513</v>
      </c>
    </row>
    <row r="113" spans="1:10">
      <c r="A113" s="189" t="str">
        <f t="shared" si="3"/>
        <v/>
      </c>
      <c r="B113" s="186" t="s">
        <v>3442</v>
      </c>
      <c r="E113" s="187" t="s">
        <v>4132</v>
      </c>
      <c r="G113" s="113">
        <f t="shared" si="4"/>
        <v>0</v>
      </c>
      <c r="H113" s="196" t="str">
        <f t="shared" si="5"/>
        <v/>
      </c>
      <c r="I113" s="218"/>
      <c r="J113" s="129"/>
    </row>
    <row r="114" spans="1:10" ht="24">
      <c r="A114" s="189" t="str">
        <f t="shared" si="3"/>
        <v>$lang["feereduction"]='function(fee) {return "该措施组合每年可节省约" + fee+"元。"};';</v>
      </c>
      <c r="B114" s="186" t="s">
        <v>4207</v>
      </c>
      <c r="E114" s="187" t="s">
        <v>4136</v>
      </c>
      <c r="G114" s="113">
        <f t="shared" si="4"/>
        <v>0</v>
      </c>
      <c r="H114" s="196" t="str">
        <f t="shared" si="5"/>
        <v>fee</v>
      </c>
      <c r="I114" s="218" t="s">
        <v>4208</v>
      </c>
      <c r="J114" s="129" t="s">
        <v>4208</v>
      </c>
    </row>
    <row r="115" spans="1:10">
      <c r="A115" s="189" t="str">
        <f t="shared" si="3"/>
        <v/>
      </c>
      <c r="E115" s="187" t="s">
        <v>4164</v>
      </c>
      <c r="G115" s="113">
        <f t="shared" si="4"/>
        <v>0</v>
      </c>
      <c r="H115" s="196" t="str">
        <f t="shared" si="5"/>
        <v>"该措施组合每年可节省约" + fee+"元。"</v>
      </c>
      <c r="I115" s="205" t="s">
        <v>5174</v>
      </c>
      <c r="J115" s="129" t="s">
        <v>5011</v>
      </c>
    </row>
    <row r="116" spans="1:10">
      <c r="A116" s="189" t="str">
        <f t="shared" si="3"/>
        <v/>
      </c>
      <c r="E116" s="187" t="s">
        <v>4132</v>
      </c>
      <c r="G116" s="113">
        <f t="shared" si="4"/>
        <v>0</v>
      </c>
      <c r="H116" s="196" t="str">
        <f t="shared" si="5"/>
        <v/>
      </c>
      <c r="I116" s="218"/>
      <c r="J116" s="129"/>
    </row>
    <row r="117" spans="1:10">
      <c r="A117" s="189" t="str">
        <f t="shared" si="3"/>
        <v>$lang["feenochange"]='煤电费无变化。';</v>
      </c>
      <c r="B117" s="186" t="s">
        <v>4209</v>
      </c>
      <c r="D117" s="186" t="s">
        <v>3438</v>
      </c>
      <c r="E117" s="187" t="s">
        <v>4132</v>
      </c>
      <c r="G117" s="113">
        <f t="shared" si="4"/>
        <v>0</v>
      </c>
      <c r="H117" s="196" t="str">
        <f t="shared" si="5"/>
        <v>煤电费无变化。</v>
      </c>
      <c r="I117" s="205" t="s">
        <v>5175</v>
      </c>
      <c r="J117" s="129" t="s">
        <v>3514</v>
      </c>
    </row>
    <row r="118" spans="1:10">
      <c r="A118" s="189" t="str">
        <f t="shared" si="3"/>
        <v/>
      </c>
      <c r="B118" s="186" t="s">
        <v>3442</v>
      </c>
      <c r="E118" s="187" t="s">
        <v>4132</v>
      </c>
      <c r="G118" s="113">
        <f t="shared" si="4"/>
        <v>0</v>
      </c>
      <c r="H118" s="196" t="str">
        <f t="shared" si="5"/>
        <v/>
      </c>
      <c r="I118" s="218"/>
      <c r="J118" s="129"/>
    </row>
    <row r="119" spans="1:10">
      <c r="A119" s="189" t="str">
        <f t="shared" si="3"/>
        <v>//result payback----------------------------</v>
      </c>
      <c r="B119" s="186" t="s">
        <v>4210</v>
      </c>
      <c r="E119" s="187" t="s">
        <v>4132</v>
      </c>
      <c r="G119" s="113">
        <f t="shared" si="4"/>
        <v>0</v>
      </c>
      <c r="H119" s="196" t="str">
        <f t="shared" si="5"/>
        <v/>
      </c>
      <c r="I119" s="218"/>
      <c r="J119" s="129"/>
    </row>
    <row r="120" spans="1:10" ht="36">
      <c r="A120" s="189" t="str">
        <f t="shared" si="3"/>
        <v>$lang["initialcost"]='function(price,lifetime,load) {return "由于需要重新购买，需要花费约" + price+"元左右（参考价）。价格除以使用寿命 " + lifetime+"年​​，平均每年约负担"+ load+"元。"};';</v>
      </c>
      <c r="B120" s="186" t="s">
        <v>4211</v>
      </c>
      <c r="E120" s="187" t="s">
        <v>4136</v>
      </c>
      <c r="G120" s="113">
        <f t="shared" si="4"/>
        <v>0</v>
      </c>
      <c r="H120" s="196" t="str">
        <f t="shared" si="5"/>
        <v>price,lifetime,load</v>
      </c>
      <c r="I120" s="218" t="s">
        <v>4212</v>
      </c>
      <c r="J120" s="129" t="s">
        <v>4212</v>
      </c>
    </row>
    <row r="121" spans="1:10" ht="36">
      <c r="A121" s="189" t="str">
        <f t="shared" si="3"/>
        <v/>
      </c>
      <c r="E121" s="187" t="s">
        <v>4164</v>
      </c>
      <c r="G121" s="113">
        <f t="shared" si="4"/>
        <v>0</v>
      </c>
      <c r="H121" s="196" t="str">
        <f t="shared" si="5"/>
        <v>"由于需要重新购买，需要花费约" + price+"元左右（参考价）。价格除以使用寿命 " + lifetime+"年​​，平均每年约负担"+ load+"元。"</v>
      </c>
      <c r="I121" s="205" t="s">
        <v>5176</v>
      </c>
      <c r="J121" s="129" t="s">
        <v>5012</v>
      </c>
    </row>
    <row r="122" spans="1:10">
      <c r="A122" s="189" t="str">
        <f t="shared" si="3"/>
        <v/>
      </c>
      <c r="E122" s="187" t="s">
        <v>4132</v>
      </c>
      <c r="G122" s="113">
        <f t="shared" si="4"/>
        <v>0</v>
      </c>
      <c r="H122" s="196" t="str">
        <f t="shared" si="5"/>
        <v/>
      </c>
      <c r="I122" s="218"/>
      <c r="J122" s="129"/>
    </row>
    <row r="123" spans="1:10">
      <c r="A123" s="189" t="str">
        <f t="shared" si="3"/>
        <v/>
      </c>
      <c r="E123" s="187" t="s">
        <v>4132</v>
      </c>
      <c r="G123" s="113">
        <f t="shared" si="4"/>
        <v>0</v>
      </c>
      <c r="H123" s="196" t="str">
        <f t="shared" si="5"/>
        <v/>
      </c>
      <c r="I123" s="218"/>
      <c r="J123" s="129"/>
    </row>
    <row r="124" spans="1:10">
      <c r="A124" s="189" t="str">
        <f t="shared" si="3"/>
        <v/>
      </c>
      <c r="E124" s="187" t="s">
        <v>4132</v>
      </c>
      <c r="G124" s="113">
        <f t="shared" si="4"/>
        <v>0</v>
      </c>
      <c r="H124" s="196" t="str">
        <f t="shared" si="5"/>
        <v/>
      </c>
      <c r="I124" s="218"/>
      <c r="J124" s="129"/>
    </row>
    <row r="125" spans="1:10" ht="36">
      <c r="A125" s="189" t="str">
        <f t="shared" si="3"/>
        <v>$lang["payback"]='function(change,totalchange,down) {return "另一方面，煤电费每年减少约 " + change+ "元，每年会节省 " + totalchange +(down?"元。您只需负担":"元。" )};';</v>
      </c>
      <c r="B125" s="186" t="s">
        <v>4213</v>
      </c>
      <c r="E125" s="187" t="s">
        <v>4136</v>
      </c>
      <c r="G125" s="113">
        <f t="shared" si="4"/>
        <v>0</v>
      </c>
      <c r="H125" s="196" t="str">
        <f t="shared" si="5"/>
        <v>change,totalchange,down</v>
      </c>
      <c r="I125" s="218" t="s">
        <v>4214</v>
      </c>
      <c r="J125" s="129" t="s">
        <v>4214</v>
      </c>
    </row>
    <row r="126" spans="1:10" ht="36">
      <c r="A126" s="189" t="str">
        <f t="shared" si="3"/>
        <v/>
      </c>
      <c r="E126" s="187" t="s">
        <v>4164</v>
      </c>
      <c r="G126" s="113">
        <f t="shared" si="4"/>
        <v>0</v>
      </c>
      <c r="H126" s="196" t="str">
        <f t="shared" si="5"/>
        <v>"另一方面，煤电费每年减少约 " + change+ "元，每年会节省 " + totalchange +(down?"元。您只需负担":"元。" )</v>
      </c>
      <c r="I126" s="205" t="s">
        <v>5177</v>
      </c>
      <c r="J126" s="129" t="s">
        <v>5013</v>
      </c>
    </row>
    <row r="127" spans="1:10">
      <c r="A127" s="189" t="str">
        <f t="shared" si="3"/>
        <v/>
      </c>
      <c r="E127" s="187" t="s">
        <v>4132</v>
      </c>
      <c r="G127" s="113">
        <f t="shared" si="4"/>
        <v>0</v>
      </c>
      <c r="H127" s="196" t="str">
        <f t="shared" si="5"/>
        <v xml:space="preserve"> </v>
      </c>
      <c r="I127" s="218" t="s">
        <v>1847</v>
      </c>
      <c r="J127" s="129" t="s">
        <v>3592</v>
      </c>
    </row>
    <row r="128" spans="1:10">
      <c r="A128" s="189" t="str">
        <f t="shared" si="3"/>
        <v/>
      </c>
      <c r="D128" s="191"/>
      <c r="E128" s="187" t="s">
        <v>4132</v>
      </c>
      <c r="G128" s="113">
        <f t="shared" si="4"/>
        <v>0</v>
      </c>
      <c r="H128" s="196" t="str">
        <f t="shared" si="5"/>
        <v/>
      </c>
      <c r="I128" s="218"/>
      <c r="J128" s="129"/>
    </row>
    <row r="129" spans="1:10">
      <c r="A129" s="189" t="str">
        <f t="shared" si="3"/>
        <v/>
      </c>
      <c r="E129" s="187" t="s">
        <v>4132</v>
      </c>
      <c r="G129" s="113">
        <f t="shared" si="4"/>
        <v>0</v>
      </c>
      <c r="H129" s="196" t="str">
        <f t="shared" si="5"/>
        <v/>
      </c>
      <c r="I129" s="218"/>
      <c r="J129" s="129"/>
    </row>
    <row r="130" spans="1:10">
      <c r="A130" s="189" t="str">
        <f t="shared" ref="A130:A193" si="6">IF(E130="param",CLEAN(B130&amp;"'function("&amp;H130&amp;") {return "&amp;H131&amp;"};';"),IF(E130="template","",CLEAN(B130&amp;IF(D130="",IF(OR(CLEAN(B130)="",LEFT(B130,2)="//"),"","'';"),"'"&amp;H130&amp;"'"&amp;D130))))</f>
        <v>$lang["payback1month"]='您可在一个月内收回成本。';</v>
      </c>
      <c r="B130" s="186" t="s">
        <v>4215</v>
      </c>
      <c r="D130" s="186" t="s">
        <v>3438</v>
      </c>
      <c r="E130" s="187" t="s">
        <v>4132</v>
      </c>
      <c r="G130" s="113">
        <f t="shared" si="4"/>
        <v>0</v>
      </c>
      <c r="H130" s="196" t="str">
        <f t="shared" si="5"/>
        <v>您可在一个月内收回成本。</v>
      </c>
      <c r="I130" s="205" t="s">
        <v>5178</v>
      </c>
      <c r="J130" s="129" t="s">
        <v>3515</v>
      </c>
    </row>
    <row r="131" spans="1:10" ht="24">
      <c r="A131" s="189" t="str">
        <f t="shared" si="6"/>
        <v>$lang["paybackmonth"]='function(month) {return "您可在约" + month+"个月内收回成本。"};';</v>
      </c>
      <c r="B131" s="186" t="s">
        <v>4216</v>
      </c>
      <c r="E131" s="187" t="s">
        <v>4136</v>
      </c>
      <c r="G131" s="113">
        <f t="shared" si="4"/>
        <v>0</v>
      </c>
      <c r="H131" s="196" t="str">
        <f t="shared" si="5"/>
        <v>month</v>
      </c>
      <c r="I131" s="218" t="s">
        <v>4217</v>
      </c>
      <c r="J131" s="129" t="s">
        <v>4217</v>
      </c>
    </row>
    <row r="132" spans="1:10">
      <c r="A132" s="189" t="str">
        <f t="shared" si="6"/>
        <v/>
      </c>
      <c r="E132" s="187" t="s">
        <v>4164</v>
      </c>
      <c r="G132" s="113">
        <f t="shared" si="4"/>
        <v>0</v>
      </c>
      <c r="H132" s="196" t="str">
        <f t="shared" si="5"/>
        <v>"您可在约" + month+"个月内收回成本。"</v>
      </c>
      <c r="I132" s="205" t="s">
        <v>5179</v>
      </c>
      <c r="J132" s="129" t="s">
        <v>5014</v>
      </c>
    </row>
    <row r="133" spans="1:10">
      <c r="A133" s="189" t="str">
        <f t="shared" si="6"/>
        <v/>
      </c>
      <c r="E133" s="187" t="s">
        <v>4132</v>
      </c>
      <c r="G133" s="113">
        <f t="shared" ref="G133:G196" si="7">IF(MOD(LEN(H133) - LEN(SUBSTITUTE(H133, """", "")),2) = 1,1,0)</f>
        <v>0</v>
      </c>
      <c r="H133" s="196" t="str">
        <f t="shared" si="5"/>
        <v/>
      </c>
      <c r="I133" s="218"/>
      <c r="J133" s="129"/>
    </row>
    <row r="134" spans="1:10" ht="24">
      <c r="A134" s="189" t="str">
        <f t="shared" si="6"/>
        <v>$lang["paybackyear"]='function(year) {return "您可在约" + year+"年内收回成本。"};';</v>
      </c>
      <c r="B134" s="186" t="s">
        <v>4218</v>
      </c>
      <c r="E134" s="187" t="s">
        <v>4219</v>
      </c>
      <c r="G134" s="113">
        <f t="shared" si="7"/>
        <v>0</v>
      </c>
      <c r="H134" s="196" t="str">
        <f t="shared" ref="H134:H197" si="8">SUBSTITUTE(I134, "'", "\'")</f>
        <v>year</v>
      </c>
      <c r="I134" s="218" t="s">
        <v>4220</v>
      </c>
      <c r="J134" s="129" t="s">
        <v>5015</v>
      </c>
    </row>
    <row r="135" spans="1:10">
      <c r="A135" s="189" t="str">
        <f t="shared" si="6"/>
        <v/>
      </c>
      <c r="E135" s="187" t="s">
        <v>4221</v>
      </c>
      <c r="G135" s="113">
        <f t="shared" si="7"/>
        <v>0</v>
      </c>
      <c r="H135" s="196" t="str">
        <f t="shared" si="8"/>
        <v>"您可在约" + year+"年内收回成本。"</v>
      </c>
      <c r="I135" s="205" t="s">
        <v>5180</v>
      </c>
      <c r="J135" s="129" t="s">
        <v>5016</v>
      </c>
    </row>
    <row r="136" spans="1:10">
      <c r="A136" s="189" t="str">
        <f t="shared" si="6"/>
        <v/>
      </c>
      <c r="E136" s="187" t="s">
        <v>4132</v>
      </c>
      <c r="G136" s="113">
        <f t="shared" si="7"/>
        <v>0</v>
      </c>
      <c r="H136" s="196" t="str">
        <f t="shared" si="8"/>
        <v/>
      </c>
      <c r="I136" s="218"/>
      <c r="J136" s="129"/>
    </row>
    <row r="137" spans="1:10" ht="24">
      <c r="A137" s="189" t="str">
        <f t="shared" si="6"/>
        <v>$lang["paybacknever"]='即便达到了产品使用寿命，也无法通过节省煤电费来收回成本。';</v>
      </c>
      <c r="B137" s="186" t="s">
        <v>4222</v>
      </c>
      <c r="D137" s="186" t="s">
        <v>4223</v>
      </c>
      <c r="E137" s="187" t="s">
        <v>4132</v>
      </c>
      <c r="G137" s="113">
        <f t="shared" si="7"/>
        <v>0</v>
      </c>
      <c r="H137" s="196" t="str">
        <f t="shared" si="8"/>
        <v>即便达到了产品使用寿命，也无法通过节省煤电费来收回成本。</v>
      </c>
      <c r="I137" s="205" t="s">
        <v>5181</v>
      </c>
      <c r="J137" s="129" t="s">
        <v>3516</v>
      </c>
    </row>
    <row r="138" spans="1:10">
      <c r="A138" s="189" t="str">
        <f t="shared" si="6"/>
        <v>$lang["notinstallfee"]='function(fee) {return "每年会节省煤电费" + fee+"元。"};';</v>
      </c>
      <c r="B138" s="186" t="s">
        <v>4224</v>
      </c>
      <c r="E138" s="187" t="s">
        <v>4219</v>
      </c>
      <c r="G138" s="113">
        <f t="shared" si="7"/>
        <v>0</v>
      </c>
      <c r="H138" s="196" t="str">
        <f t="shared" si="8"/>
        <v>fee</v>
      </c>
      <c r="I138" s="218" t="s">
        <v>4208</v>
      </c>
      <c r="J138" s="129" t="s">
        <v>4208</v>
      </c>
    </row>
    <row r="139" spans="1:10">
      <c r="A139" s="189" t="str">
        <f t="shared" si="6"/>
        <v/>
      </c>
      <c r="E139" s="187" t="s">
        <v>4221</v>
      </c>
      <c r="G139" s="113">
        <f t="shared" si="7"/>
        <v>0</v>
      </c>
      <c r="H139" s="196" t="str">
        <f t="shared" si="8"/>
        <v>"每年会节省煤电费" + fee+"元。"</v>
      </c>
      <c r="I139" s="205" t="s">
        <v>5182</v>
      </c>
      <c r="J139" s="129" t="s">
        <v>5017</v>
      </c>
    </row>
    <row r="140" spans="1:10">
      <c r="A140" s="189" t="str">
        <f t="shared" si="6"/>
        <v/>
      </c>
      <c r="E140" s="187" t="s">
        <v>4132</v>
      </c>
      <c r="G140" s="113">
        <f t="shared" si="7"/>
        <v>0</v>
      </c>
      <c r="H140" s="196" t="str">
        <f t="shared" si="8"/>
        <v/>
      </c>
      <c r="I140" s="218"/>
      <c r="J140" s="129"/>
    </row>
    <row r="141" spans="1:10">
      <c r="A141" s="189" t="str">
        <f t="shared" si="6"/>
        <v/>
      </c>
      <c r="G141" s="113">
        <f t="shared" si="7"/>
        <v>0</v>
      </c>
      <c r="H141" s="196" t="str">
        <f t="shared" si="8"/>
        <v/>
      </c>
      <c r="I141" s="218"/>
      <c r="J141" s="129"/>
    </row>
    <row r="142" spans="1:10">
      <c r="A142" s="189" t="str">
        <f t="shared" si="6"/>
        <v>//monthly-----------</v>
      </c>
      <c r="B142" s="186" t="s">
        <v>3530</v>
      </c>
      <c r="E142" s="187" t="s">
        <v>4132</v>
      </c>
      <c r="G142" s="113">
        <f t="shared" si="7"/>
        <v>0</v>
      </c>
      <c r="H142" s="196" t="str">
        <f t="shared" si="8"/>
        <v/>
      </c>
      <c r="I142" s="218"/>
      <c r="J142" s="129"/>
    </row>
    <row r="143" spans="1:10">
      <c r="A143" s="189" t="str">
        <f t="shared" si="6"/>
        <v>$lang["monthlytitle"]='每月的煤电费推算';</v>
      </c>
      <c r="B143" s="186" t="s">
        <v>4225</v>
      </c>
      <c r="D143" s="186" t="s">
        <v>3438</v>
      </c>
      <c r="E143" s="187" t="s">
        <v>4099</v>
      </c>
      <c r="G143" s="113">
        <f t="shared" si="7"/>
        <v>0</v>
      </c>
      <c r="H143" s="196" t="str">
        <f t="shared" si="8"/>
        <v>每月的煤电费推算</v>
      </c>
      <c r="I143" s="205" t="s">
        <v>5183</v>
      </c>
      <c r="J143" s="129" t="s">
        <v>3531</v>
      </c>
    </row>
    <row r="144" spans="1:10">
      <c r="A144" s="189" t="str">
        <f t="shared" si="6"/>
        <v>$lang["month"]='月';</v>
      </c>
      <c r="B144" s="186" t="s">
        <v>4226</v>
      </c>
      <c r="D144" s="186" t="s">
        <v>3438</v>
      </c>
      <c r="E144" s="187" t="s">
        <v>4099</v>
      </c>
      <c r="G144" s="113">
        <f t="shared" si="7"/>
        <v>0</v>
      </c>
      <c r="H144" s="196" t="str">
        <f t="shared" si="8"/>
        <v>月</v>
      </c>
      <c r="I144" s="205" t="s">
        <v>3532</v>
      </c>
      <c r="J144" s="129" t="s">
        <v>3532</v>
      </c>
    </row>
    <row r="145" spans="1:10">
      <c r="A145" s="189" t="str">
        <f t="shared" si="6"/>
        <v>$lang["energy"]='能源';</v>
      </c>
      <c r="B145" s="186" t="s">
        <v>4227</v>
      </c>
      <c r="D145" s="186" t="s">
        <v>3438</v>
      </c>
      <c r="E145" s="187" t="s">
        <v>4132</v>
      </c>
      <c r="G145" s="113">
        <f t="shared" si="7"/>
        <v>0</v>
      </c>
      <c r="H145" s="196" t="str">
        <f t="shared" si="8"/>
        <v>能源</v>
      </c>
      <c r="I145" s="205" t="s">
        <v>3548</v>
      </c>
      <c r="J145" s="129" t="s">
        <v>3533</v>
      </c>
    </row>
    <row r="146" spans="1:10">
      <c r="A146" s="189" t="str">
        <f t="shared" si="6"/>
        <v/>
      </c>
      <c r="B146" s="186" t="s">
        <v>3442</v>
      </c>
      <c r="E146" s="187" t="s">
        <v>4132</v>
      </c>
      <c r="G146" s="113">
        <f t="shared" si="7"/>
        <v>0</v>
      </c>
      <c r="H146" s="196" t="str">
        <f t="shared" si="8"/>
        <v/>
      </c>
      <c r="I146" s="218" t="s">
        <v>4095</v>
      </c>
      <c r="J146" s="129"/>
    </row>
    <row r="147" spans="1:10">
      <c r="A147" s="189" t="str">
        <f t="shared" si="6"/>
        <v/>
      </c>
      <c r="G147" s="113">
        <f t="shared" si="7"/>
        <v>0</v>
      </c>
      <c r="H147" s="196" t="str">
        <f t="shared" si="8"/>
        <v/>
      </c>
      <c r="I147" s="218" t="s">
        <v>4095</v>
      </c>
      <c r="J147" s="129"/>
    </row>
    <row r="148" spans="1:10">
      <c r="A148" s="189" t="str">
        <f t="shared" si="6"/>
        <v>//----------buttons -----------------------------------------------</v>
      </c>
      <c r="B148" s="186" t="s">
        <v>4228</v>
      </c>
      <c r="E148" s="187" t="s">
        <v>4132</v>
      </c>
      <c r="G148" s="113">
        <f t="shared" si="7"/>
        <v>0</v>
      </c>
      <c r="H148" s="196" t="str">
        <f t="shared" si="8"/>
        <v/>
      </c>
      <c r="I148" s="218" t="s">
        <v>4095</v>
      </c>
      <c r="J148" s="129"/>
    </row>
    <row r="149" spans="1:10">
      <c r="A149" s="189" t="str">
        <f t="shared" si="6"/>
        <v>$lang['button_clear']='删除';</v>
      </c>
      <c r="B149" s="186" t="s">
        <v>3981</v>
      </c>
      <c r="D149" s="186" t="s">
        <v>3438</v>
      </c>
      <c r="E149" s="187" t="s">
        <v>4132</v>
      </c>
      <c r="G149" s="113">
        <f t="shared" si="7"/>
        <v>0</v>
      </c>
      <c r="H149" s="196" t="str">
        <f t="shared" si="8"/>
        <v>删除</v>
      </c>
      <c r="I149" s="205" t="s">
        <v>3539</v>
      </c>
      <c r="J149" s="129" t="s">
        <v>3466</v>
      </c>
    </row>
    <row r="150" spans="1:10">
      <c r="A150" s="189" t="str">
        <f t="shared" si="6"/>
        <v>$lang['button_savenew']='另存为';</v>
      </c>
      <c r="B150" s="186" t="s">
        <v>3982</v>
      </c>
      <c r="D150" s="186" t="s">
        <v>3438</v>
      </c>
      <c r="E150" s="187" t="s">
        <v>4132</v>
      </c>
      <c r="G150" s="113">
        <f t="shared" si="7"/>
        <v>0</v>
      </c>
      <c r="H150" s="196" t="str">
        <f t="shared" si="8"/>
        <v>另存为</v>
      </c>
      <c r="I150" s="205" t="s">
        <v>5184</v>
      </c>
      <c r="J150" s="129" t="s">
        <v>3467</v>
      </c>
    </row>
    <row r="151" spans="1:10">
      <c r="A151" s="189" t="str">
        <f t="shared" si="6"/>
        <v>$lang['button_save']='保存';</v>
      </c>
      <c r="B151" s="186" t="s">
        <v>3983</v>
      </c>
      <c r="D151" s="186" t="s">
        <v>3438</v>
      </c>
      <c r="E151" s="187" t="s">
        <v>4132</v>
      </c>
      <c r="G151" s="113">
        <f t="shared" si="7"/>
        <v>0</v>
      </c>
      <c r="H151" s="196" t="str">
        <f t="shared" si="8"/>
        <v>保存</v>
      </c>
      <c r="I151" s="205" t="s">
        <v>3468</v>
      </c>
      <c r="J151" s="129" t="s">
        <v>3468</v>
      </c>
    </row>
    <row r="152" spans="1:10">
      <c r="A152" s="189" t="str">
        <f t="shared" si="6"/>
        <v>$lang['button_open']='开';</v>
      </c>
      <c r="B152" s="186" t="s">
        <v>3985</v>
      </c>
      <c r="D152" s="186" t="s">
        <v>3438</v>
      </c>
      <c r="E152" s="187" t="s">
        <v>4099</v>
      </c>
      <c r="G152" s="113">
        <f t="shared" si="7"/>
        <v>0</v>
      </c>
      <c r="H152" s="196" t="str">
        <f t="shared" si="8"/>
        <v>开</v>
      </c>
      <c r="I152" s="205" t="s">
        <v>4993</v>
      </c>
      <c r="J152" s="129" t="s">
        <v>3470</v>
      </c>
    </row>
    <row r="153" spans="1:10">
      <c r="A153" s="189" t="str">
        <f t="shared" si="6"/>
        <v>$lang['button_close']='关';</v>
      </c>
      <c r="B153" s="186" t="s">
        <v>3986</v>
      </c>
      <c r="D153" s="186" t="s">
        <v>3438</v>
      </c>
      <c r="E153" s="187" t="s">
        <v>4132</v>
      </c>
      <c r="G153" s="113">
        <f t="shared" si="7"/>
        <v>0</v>
      </c>
      <c r="H153" s="196" t="str">
        <f t="shared" si="8"/>
        <v>关</v>
      </c>
      <c r="I153" s="205" t="s">
        <v>4994</v>
      </c>
      <c r="J153" s="129" t="s">
        <v>3471</v>
      </c>
    </row>
    <row r="154" spans="1:10">
      <c r="A154" s="189" t="str">
        <f t="shared" si="6"/>
        <v>$lang['button_showall']='显示全部';</v>
      </c>
      <c r="B154" s="186" t="s">
        <v>3988</v>
      </c>
      <c r="D154" s="186" t="s">
        <v>3438</v>
      </c>
      <c r="E154" s="187" t="s">
        <v>4099</v>
      </c>
      <c r="G154" s="113">
        <f t="shared" si="7"/>
        <v>0</v>
      </c>
      <c r="H154" s="196" t="str">
        <f t="shared" si="8"/>
        <v>显示全部</v>
      </c>
      <c r="I154" s="205" t="s">
        <v>4995</v>
      </c>
      <c r="J154" s="129" t="s">
        <v>3473</v>
      </c>
    </row>
    <row r="155" spans="1:10">
      <c r="A155" s="189" t="str">
        <f t="shared" si="6"/>
        <v>$lang["add"]='追加';</v>
      </c>
      <c r="B155" s="186" t="s">
        <v>4229</v>
      </c>
      <c r="D155" s="186" t="s">
        <v>3438</v>
      </c>
      <c r="E155" s="187" t="s">
        <v>4132</v>
      </c>
      <c r="G155" s="113">
        <f t="shared" si="7"/>
        <v>0</v>
      </c>
      <c r="H155" s="196" t="str">
        <f t="shared" si="8"/>
        <v>追加</v>
      </c>
      <c r="I155" s="205" t="s">
        <v>3497</v>
      </c>
      <c r="J155" s="129" t="s">
        <v>3497</v>
      </c>
    </row>
    <row r="156" spans="1:10">
      <c r="A156" s="189" t="str">
        <f t="shared" si="6"/>
        <v/>
      </c>
      <c r="G156" s="113">
        <f t="shared" si="7"/>
        <v>0</v>
      </c>
      <c r="H156" s="196" t="str">
        <f t="shared" si="8"/>
        <v/>
      </c>
      <c r="I156" s="218" t="s">
        <v>4095</v>
      </c>
      <c r="J156" s="129"/>
    </row>
    <row r="157" spans="1:10">
      <c r="A157" s="189" t="str">
        <f t="shared" si="6"/>
        <v>$lang['button_menu']='菜单';</v>
      </c>
      <c r="B157" s="186" t="s">
        <v>4230</v>
      </c>
      <c r="D157" s="186" t="s">
        <v>3438</v>
      </c>
      <c r="E157" s="187" t="s">
        <v>4132</v>
      </c>
      <c r="G157" s="113">
        <f t="shared" si="7"/>
        <v>0</v>
      </c>
      <c r="H157" s="196" t="str">
        <f t="shared" si="8"/>
        <v>菜单</v>
      </c>
      <c r="I157" s="205" t="s">
        <v>4023</v>
      </c>
      <c r="J157" s="129" t="s">
        <v>4985</v>
      </c>
    </row>
    <row r="158" spans="1:10">
      <c r="A158" s="189" t="str">
        <f t="shared" si="6"/>
        <v>$lang['button_back_toppage']='返回首页';</v>
      </c>
      <c r="B158" s="186" t="s">
        <v>3978</v>
      </c>
      <c r="D158" s="186" t="s">
        <v>3438</v>
      </c>
      <c r="E158" s="187" t="s">
        <v>4099</v>
      </c>
      <c r="G158" s="113">
        <f t="shared" si="7"/>
        <v>0</v>
      </c>
      <c r="H158" s="196" t="str">
        <f t="shared" si="8"/>
        <v>返回首页</v>
      </c>
      <c r="I158" s="205" t="s">
        <v>5124</v>
      </c>
      <c r="J158" s="129" t="s">
        <v>3463</v>
      </c>
    </row>
    <row r="159" spans="1:10">
      <c r="A159" s="189" t="str">
        <f t="shared" si="6"/>
        <v>$lang['button_back']='返回';</v>
      </c>
      <c r="B159" s="186" t="s">
        <v>3979</v>
      </c>
      <c r="D159" s="186" t="s">
        <v>3438</v>
      </c>
      <c r="E159" s="187" t="s">
        <v>4099</v>
      </c>
      <c r="G159" s="113">
        <f t="shared" si="7"/>
        <v>0</v>
      </c>
      <c r="H159" s="196" t="str">
        <f t="shared" si="8"/>
        <v>返回</v>
      </c>
      <c r="I159" s="205" t="s">
        <v>4996</v>
      </c>
      <c r="J159" s="129" t="s">
        <v>3464</v>
      </c>
    </row>
    <row r="160" spans="1:10">
      <c r="A160" s="189" t="str">
        <f t="shared" si="6"/>
        <v>$lang['button_prev']='上一页';</v>
      </c>
      <c r="B160" s="186" t="s">
        <v>4231</v>
      </c>
      <c r="D160" s="186" t="s">
        <v>3438</v>
      </c>
      <c r="E160" s="187" t="s">
        <v>4132</v>
      </c>
      <c r="G160" s="113">
        <f t="shared" si="7"/>
        <v>0</v>
      </c>
      <c r="H160" s="196" t="str">
        <f t="shared" si="8"/>
        <v>上一页</v>
      </c>
      <c r="I160" s="205" t="s">
        <v>5125</v>
      </c>
      <c r="J160" s="129" t="s">
        <v>4019</v>
      </c>
    </row>
    <row r="161" spans="1:10">
      <c r="A161" s="189" t="str">
        <f t="shared" si="6"/>
        <v>$lang['button_next']='下一页';</v>
      </c>
      <c r="B161" s="186" t="s">
        <v>4232</v>
      </c>
      <c r="D161" s="186" t="s">
        <v>3438</v>
      </c>
      <c r="E161" s="187" t="s">
        <v>4132</v>
      </c>
      <c r="G161" s="113">
        <f t="shared" si="7"/>
        <v>0</v>
      </c>
      <c r="H161" s="196" t="str">
        <f t="shared" si="8"/>
        <v>下一页</v>
      </c>
      <c r="I161" s="205" t="s">
        <v>5126</v>
      </c>
      <c r="J161" s="129" t="s">
        <v>4020</v>
      </c>
    </row>
    <row r="162" spans="1:10">
      <c r="A162" s="189" t="str">
        <f t="shared" si="6"/>
        <v/>
      </c>
      <c r="G162" s="113">
        <f t="shared" si="7"/>
        <v>0</v>
      </c>
      <c r="H162" s="196" t="str">
        <f t="shared" si="8"/>
        <v/>
      </c>
      <c r="I162" s="218" t="s">
        <v>4095</v>
      </c>
      <c r="J162" s="129"/>
    </row>
    <row r="163" spans="1:10">
      <c r="A163" s="189" t="str">
        <f t="shared" si="6"/>
        <v>$lang['button_top']='首页';</v>
      </c>
      <c r="B163" s="186" t="s">
        <v>3990</v>
      </c>
      <c r="D163" s="186" t="s">
        <v>3438</v>
      </c>
      <c r="E163" s="187" t="s">
        <v>4099</v>
      </c>
      <c r="G163" s="113">
        <f t="shared" si="7"/>
        <v>0</v>
      </c>
      <c r="H163" s="196" t="str">
        <f t="shared" si="8"/>
        <v>首页</v>
      </c>
      <c r="I163" s="205" t="s">
        <v>5127</v>
      </c>
      <c r="J163" s="129" t="s">
        <v>3475</v>
      </c>
    </row>
    <row r="164" spans="1:10">
      <c r="A164" s="189" t="str">
        <f t="shared" si="6"/>
        <v>$lang['button_input']='填写现状';</v>
      </c>
      <c r="B164" s="186" t="s">
        <v>3991</v>
      </c>
      <c r="D164" s="186" t="s">
        <v>3438</v>
      </c>
      <c r="E164" s="187" t="s">
        <v>4233</v>
      </c>
      <c r="G164" s="113">
        <f t="shared" si="7"/>
        <v>0</v>
      </c>
      <c r="H164" s="196" t="str">
        <f t="shared" si="8"/>
        <v>填写现状</v>
      </c>
      <c r="I164" s="205" t="s">
        <v>5185</v>
      </c>
      <c r="J164" s="129" t="s">
        <v>3476</v>
      </c>
    </row>
    <row r="165" spans="1:10">
      <c r="A165" s="189" t="str">
        <f t="shared" si="6"/>
        <v>$lang['button_queslist']='所有问题';</v>
      </c>
      <c r="B165" s="186" t="s">
        <v>4234</v>
      </c>
      <c r="D165" s="186" t="s">
        <v>3438</v>
      </c>
      <c r="E165" s="187" t="s">
        <v>4099</v>
      </c>
      <c r="G165" s="113">
        <f t="shared" si="7"/>
        <v>0</v>
      </c>
      <c r="H165" s="196" t="str">
        <f t="shared" si="8"/>
        <v>所有问题</v>
      </c>
      <c r="I165" s="205" t="s">
        <v>5128</v>
      </c>
      <c r="J165" s="129" t="s">
        <v>4021</v>
      </c>
    </row>
    <row r="166" spans="1:10">
      <c r="A166" s="189" t="str">
        <f t="shared" si="6"/>
        <v>$lang['button_diagnosis']='诊断首页';</v>
      </c>
      <c r="B166" s="186" t="s">
        <v>3980</v>
      </c>
      <c r="D166" s="186" t="s">
        <v>3438</v>
      </c>
      <c r="E166" s="187" t="s">
        <v>4132</v>
      </c>
      <c r="G166" s="113">
        <f t="shared" si="7"/>
        <v>0</v>
      </c>
      <c r="H166" s="196" t="str">
        <f t="shared" si="8"/>
        <v>诊断首页</v>
      </c>
      <c r="I166" s="205" t="s">
        <v>5131</v>
      </c>
      <c r="J166" s="129" t="s">
        <v>3465</v>
      </c>
    </row>
    <row r="167" spans="1:10">
      <c r="A167" s="189" t="str">
        <f t="shared" si="6"/>
        <v>$lang['button_measures']='研究措施';</v>
      </c>
      <c r="B167" s="186" t="s">
        <v>3992</v>
      </c>
      <c r="D167" s="186" t="s">
        <v>3438</v>
      </c>
      <c r="E167" s="187" t="s">
        <v>4099</v>
      </c>
      <c r="G167" s="113">
        <f t="shared" si="7"/>
        <v>0</v>
      </c>
      <c r="H167" s="196" t="str">
        <f t="shared" si="8"/>
        <v>研究措施</v>
      </c>
      <c r="I167" s="205" t="s">
        <v>5129</v>
      </c>
      <c r="J167" s="129" t="s">
        <v>3477</v>
      </c>
    </row>
    <row r="168" spans="1:10">
      <c r="A168" s="189" t="str">
        <f t="shared" si="6"/>
        <v>$lang['button_selectcategory']='设定评价方面';</v>
      </c>
      <c r="B168" s="186" t="s">
        <v>3993</v>
      </c>
      <c r="D168" s="186" t="s">
        <v>3438</v>
      </c>
      <c r="E168" s="187" t="s">
        <v>4132</v>
      </c>
      <c r="G168" s="113">
        <f t="shared" si="7"/>
        <v>0</v>
      </c>
      <c r="H168" s="196" t="str">
        <f t="shared" si="8"/>
        <v>设定评价方面</v>
      </c>
      <c r="I168" s="205" t="s">
        <v>5130</v>
      </c>
      <c r="J168" s="129" t="s">
        <v>3478</v>
      </c>
    </row>
    <row r="169" spans="1:10">
      <c r="A169" s="189" t="str">
        <f t="shared" si="6"/>
        <v>$lang['button_calcresult']='计算结果';</v>
      </c>
      <c r="B169" s="186" t="s">
        <v>4235</v>
      </c>
      <c r="D169" s="186" t="s">
        <v>3438</v>
      </c>
      <c r="E169" s="187" t="s">
        <v>4099</v>
      </c>
      <c r="G169" s="113">
        <f t="shared" si="7"/>
        <v>0</v>
      </c>
      <c r="H169" s="196" t="str">
        <f t="shared" si="8"/>
        <v>计算结果</v>
      </c>
      <c r="I169" s="205" t="s">
        <v>5186</v>
      </c>
      <c r="J169" s="129" t="s">
        <v>4022</v>
      </c>
    </row>
    <row r="170" spans="1:10">
      <c r="A170" s="189" t="str">
        <f t="shared" si="6"/>
        <v>$lang['button_about']='说明';</v>
      </c>
      <c r="B170" s="186" t="s">
        <v>3984</v>
      </c>
      <c r="D170" s="186" t="s">
        <v>3438</v>
      </c>
      <c r="E170" s="187" t="s">
        <v>4099</v>
      </c>
      <c r="G170" s="113">
        <f t="shared" si="7"/>
        <v>0</v>
      </c>
      <c r="H170" s="196" t="str">
        <f t="shared" si="8"/>
        <v>说明</v>
      </c>
      <c r="I170" s="205" t="s">
        <v>5187</v>
      </c>
      <c r="J170" s="129" t="s">
        <v>3469</v>
      </c>
    </row>
    <row r="171" spans="1:10">
      <c r="A171" s="189" t="str">
        <f t="shared" si="6"/>
        <v>$lang['button_fullversion']='功能完整版';</v>
      </c>
      <c r="B171" s="186" t="s">
        <v>3987</v>
      </c>
      <c r="D171" s="186" t="s">
        <v>3438</v>
      </c>
      <c r="E171" s="187" t="s">
        <v>4099</v>
      </c>
      <c r="G171" s="113">
        <f t="shared" si="7"/>
        <v>0</v>
      </c>
      <c r="H171" s="196" t="str">
        <f t="shared" si="8"/>
        <v>功能完整版</v>
      </c>
      <c r="I171" s="205" t="s">
        <v>5188</v>
      </c>
      <c r="J171" s="129" t="s">
        <v>3472</v>
      </c>
    </row>
    <row r="172" spans="1:10">
      <c r="A172" s="189" t="str">
        <f t="shared" si="6"/>
        <v>$lang['clear_confirm']='一览表模式';</v>
      </c>
      <c r="B172" s="186" t="s">
        <v>3989</v>
      </c>
      <c r="D172" s="186" t="s">
        <v>3438</v>
      </c>
      <c r="E172" s="187" t="s">
        <v>4099</v>
      </c>
      <c r="G172" s="113">
        <f t="shared" si="7"/>
        <v>0</v>
      </c>
      <c r="H172" s="196" t="str">
        <f t="shared" si="8"/>
        <v>一览表模式</v>
      </c>
      <c r="I172" s="205" t="s">
        <v>5189</v>
      </c>
      <c r="J172" s="129" t="s">
        <v>3474</v>
      </c>
    </row>
    <row r="173" spans="1:10">
      <c r="A173" s="189" t="str">
        <f t="shared" si="6"/>
        <v/>
      </c>
      <c r="B173" s="186" t="s">
        <v>3442</v>
      </c>
      <c r="E173" s="187" t="s">
        <v>4099</v>
      </c>
      <c r="G173" s="113">
        <f t="shared" si="7"/>
        <v>0</v>
      </c>
      <c r="H173" s="196" t="str">
        <f t="shared" si="8"/>
        <v/>
      </c>
      <c r="I173" s="218" t="s">
        <v>4095</v>
      </c>
      <c r="J173" s="129"/>
    </row>
    <row r="174" spans="1:10">
      <c r="A174" s="189" t="str">
        <f t="shared" si="6"/>
        <v>$lang['button_co2emission']='二氧化碳排放量';</v>
      </c>
      <c r="B174" s="186" t="s">
        <v>3995</v>
      </c>
      <c r="D174" s="186" t="s">
        <v>3438</v>
      </c>
      <c r="E174" s="187" t="s">
        <v>4099</v>
      </c>
      <c r="G174" s="113">
        <f t="shared" si="7"/>
        <v>0</v>
      </c>
      <c r="H174" s="196" t="str">
        <f t="shared" si="8"/>
        <v>二氧化碳排放量</v>
      </c>
      <c r="I174" s="205" t="s">
        <v>4997</v>
      </c>
      <c r="J174" s="129" t="s">
        <v>3480</v>
      </c>
    </row>
    <row r="175" spans="1:10">
      <c r="A175" s="189" t="str">
        <f t="shared" si="6"/>
        <v>$lang['button_firstenergy']='初级能源量';</v>
      </c>
      <c r="B175" s="186" t="s">
        <v>3996</v>
      </c>
      <c r="D175" s="186" t="s">
        <v>3438</v>
      </c>
      <c r="E175" s="187" t="s">
        <v>4099</v>
      </c>
      <c r="G175" s="113">
        <f t="shared" si="7"/>
        <v>0</v>
      </c>
      <c r="H175" s="196" t="str">
        <f t="shared" si="8"/>
        <v>初级能源量</v>
      </c>
      <c r="I175" s="205" t="s">
        <v>4998</v>
      </c>
      <c r="J175" s="129" t="s">
        <v>3481</v>
      </c>
    </row>
    <row r="176" spans="1:10">
      <c r="A176" s="189" t="str">
        <f t="shared" si="6"/>
        <v>$lang['button_energyfee']='煤电费';</v>
      </c>
      <c r="B176" s="186" t="s">
        <v>3997</v>
      </c>
      <c r="D176" s="186" t="s">
        <v>3438</v>
      </c>
      <c r="E176" s="187" t="s">
        <v>4099</v>
      </c>
      <c r="G176" s="113">
        <f t="shared" si="7"/>
        <v>0</v>
      </c>
      <c r="H176" s="196" t="str">
        <f t="shared" si="8"/>
        <v>煤电费</v>
      </c>
      <c r="I176" s="205" t="s">
        <v>4999</v>
      </c>
      <c r="J176" s="129" t="s">
        <v>3482</v>
      </c>
    </row>
    <row r="177" spans="1:10">
      <c r="A177" s="189" t="str">
        <f t="shared" si="6"/>
        <v/>
      </c>
      <c r="G177" s="113">
        <f t="shared" si="7"/>
        <v>0</v>
      </c>
      <c r="H177" s="196" t="str">
        <f t="shared" si="8"/>
        <v/>
      </c>
      <c r="I177" s="262" t="s">
        <v>4095</v>
      </c>
      <c r="J177" s="129"/>
    </row>
    <row r="178" spans="1:10">
      <c r="A178" s="189" t="str">
        <f t="shared" si="6"/>
        <v/>
      </c>
      <c r="G178" s="113">
        <f t="shared" si="7"/>
        <v>0</v>
      </c>
      <c r="H178" s="196" t="str">
        <f t="shared" si="8"/>
        <v/>
      </c>
      <c r="I178" s="262" t="s">
        <v>4095</v>
      </c>
      <c r="J178" s="129"/>
    </row>
    <row r="179" spans="1:10">
      <c r="A179" s="189" t="str">
        <f t="shared" si="6"/>
        <v>//---- 1 button mode -----------</v>
      </c>
      <c r="B179" s="186" t="s">
        <v>4236</v>
      </c>
      <c r="G179" s="113">
        <f t="shared" si="7"/>
        <v>0</v>
      </c>
      <c r="H179" s="196" t="str">
        <f t="shared" si="8"/>
        <v/>
      </c>
      <c r="I179" s="262" t="s">
        <v>4095</v>
      </c>
      <c r="J179" s="129"/>
    </row>
    <row r="180" spans="1:10" ht="60">
      <c r="A180" s="189"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6" t="s">
        <v>4237</v>
      </c>
      <c r="D180" s="186" t="s">
        <v>3438</v>
      </c>
      <c r="E180" s="187" t="s">
        <v>4099</v>
      </c>
      <c r="G180" s="113">
        <f t="shared" si="7"/>
        <v>0</v>
      </c>
      <c r="H180" s="196" t="str">
        <f t="shared" si="8"/>
        <v>本软件可根据您家使用的的耗能设备及使用方式提供个性化的节能措施。以下是20个与家庭能耗使用方式相关的问题，请就您知道的范围进行回答，提交后会反馈给您相应的节能措施。</v>
      </c>
      <c r="I180" s="205" t="s">
        <v>5190</v>
      </c>
      <c r="J180" s="265" t="s">
        <v>4009</v>
      </c>
    </row>
    <row r="181" spans="1:10" ht="24">
      <c r="A181" s="189" t="str">
        <f t="shared" si="6"/>
        <v>$lang['home_button_intro2']='您所输入的信息不会被保存到服务器，仅显示在您的手机上。';</v>
      </c>
      <c r="B181" s="186" t="s">
        <v>4238</v>
      </c>
      <c r="D181" s="186" t="s">
        <v>3438</v>
      </c>
      <c r="E181" s="187" t="s">
        <v>4099</v>
      </c>
      <c r="G181" s="113">
        <f t="shared" si="7"/>
        <v>0</v>
      </c>
      <c r="H181" s="196" t="str">
        <f t="shared" si="8"/>
        <v>您所输入的信息不会被保存到服务器，仅显示在您的手机上。</v>
      </c>
      <c r="I181" s="205" t="s">
        <v>5191</v>
      </c>
      <c r="J181" s="129" t="s">
        <v>4010</v>
      </c>
    </row>
    <row r="182" spans="1:10">
      <c r="A182" s="189" t="str">
        <f t="shared" si="6"/>
        <v>$lang['home_button_startdiagnosis']='开始诊断';</v>
      </c>
      <c r="B182" s="186" t="s">
        <v>4239</v>
      </c>
      <c r="D182" s="186" t="s">
        <v>3438</v>
      </c>
      <c r="E182" s="187" t="s">
        <v>4099</v>
      </c>
      <c r="G182" s="113">
        <f t="shared" si="7"/>
        <v>0</v>
      </c>
      <c r="H182" s="196" t="str">
        <f t="shared" si="8"/>
        <v>开始诊断</v>
      </c>
      <c r="I182" s="205" t="s">
        <v>3538</v>
      </c>
      <c r="J182" s="129" t="s">
        <v>4011</v>
      </c>
    </row>
    <row r="183" spans="1:10">
      <c r="A183" s="189" t="str">
        <f t="shared" si="6"/>
        <v>$lang['home_button_about']='关于诊断';</v>
      </c>
      <c r="B183" s="186" t="s">
        <v>4240</v>
      </c>
      <c r="D183" s="186" t="s">
        <v>3438</v>
      </c>
      <c r="E183" s="187" t="s">
        <v>4099</v>
      </c>
      <c r="G183" s="113">
        <f t="shared" si="7"/>
        <v>0</v>
      </c>
      <c r="H183" s="196" t="str">
        <f t="shared" si="8"/>
        <v>关于诊断</v>
      </c>
      <c r="I183" s="205" t="s">
        <v>5192</v>
      </c>
      <c r="J183" s="129" t="s">
        <v>4012</v>
      </c>
    </row>
    <row r="184" spans="1:10">
      <c r="A184" s="189" t="str">
        <f t="shared" si="6"/>
        <v>$lang['home_button_result']='看结果';</v>
      </c>
      <c r="B184" s="186" t="s">
        <v>4241</v>
      </c>
      <c r="D184" s="186" t="s">
        <v>3438</v>
      </c>
      <c r="E184" s="187" t="s">
        <v>4099</v>
      </c>
      <c r="G184" s="113">
        <f t="shared" si="7"/>
        <v>0</v>
      </c>
      <c r="H184" s="196" t="str">
        <f t="shared" si="8"/>
        <v>看结果</v>
      </c>
      <c r="I184" s="205" t="s">
        <v>5193</v>
      </c>
      <c r="J184" s="129" t="s">
        <v>4013</v>
      </c>
    </row>
    <row r="185" spans="1:10">
      <c r="A185" s="189" t="str">
        <f t="shared" si="6"/>
        <v>$lang['home_button_retry']='重新回答';</v>
      </c>
      <c r="B185" s="186" t="s">
        <v>4242</v>
      </c>
      <c r="D185" s="186" t="s">
        <v>3438</v>
      </c>
      <c r="E185" s="187" t="s">
        <v>4132</v>
      </c>
      <c r="G185" s="113">
        <f t="shared" si="7"/>
        <v>0</v>
      </c>
      <c r="H185" s="196" t="str">
        <f t="shared" si="8"/>
        <v>重新回答</v>
      </c>
      <c r="I185" s="205" t="s">
        <v>5194</v>
      </c>
      <c r="J185" s="129" t="s">
        <v>4014</v>
      </c>
    </row>
    <row r="186" spans="1:10">
      <c r="A186" s="189" t="str">
        <f t="shared" si="6"/>
        <v>$lang['home_button_average']='与平均比较';</v>
      </c>
      <c r="B186" s="186" t="s">
        <v>4243</v>
      </c>
      <c r="D186" s="186" t="s">
        <v>3438</v>
      </c>
      <c r="E186" s="187" t="s">
        <v>4099</v>
      </c>
      <c r="G186" s="113">
        <f t="shared" si="7"/>
        <v>0</v>
      </c>
      <c r="H186" s="196" t="str">
        <f t="shared" si="8"/>
        <v>与平均比较</v>
      </c>
      <c r="I186" s="205" t="s">
        <v>5133</v>
      </c>
      <c r="J186" s="129" t="s">
        <v>4015</v>
      </c>
    </row>
    <row r="187" spans="1:10">
      <c r="A187" s="189" t="str">
        <f t="shared" si="6"/>
        <v>$lang['home_button_monthly']='每月变化';</v>
      </c>
      <c r="B187" s="186" t="s">
        <v>4244</v>
      </c>
      <c r="D187" s="186" t="s">
        <v>3438</v>
      </c>
      <c r="E187" s="187" t="s">
        <v>4132</v>
      </c>
      <c r="G187" s="113">
        <f t="shared" si="7"/>
        <v>0</v>
      </c>
      <c r="H187" s="196" t="str">
        <f t="shared" si="8"/>
        <v>每月变化</v>
      </c>
      <c r="I187" s="205" t="s">
        <v>4024</v>
      </c>
      <c r="J187" s="129" t="s">
        <v>4016</v>
      </c>
    </row>
    <row r="188" spans="1:10">
      <c r="A188" s="189" t="str">
        <f t="shared" si="6"/>
        <v>$lang['home_button_measure']='有效措施';</v>
      </c>
      <c r="B188" s="186" t="s">
        <v>4245</v>
      </c>
      <c r="D188" s="186" t="s">
        <v>3438</v>
      </c>
      <c r="E188" s="187" t="s">
        <v>4246</v>
      </c>
      <c r="G188" s="113">
        <f t="shared" si="7"/>
        <v>0</v>
      </c>
      <c r="H188" s="196" t="str">
        <f t="shared" si="8"/>
        <v>有效措施</v>
      </c>
      <c r="I188" s="205" t="s">
        <v>5195</v>
      </c>
      <c r="J188" s="129" t="s">
        <v>4017</v>
      </c>
    </row>
    <row r="189" spans="1:10" ht="24">
      <c r="A189" s="189" t="str">
        <f t="shared" si="6"/>
        <v>$lang['home_button_resultmessage']='这是您家与家庭平均值的对比图。中间的图表是当您执行了“有效措施”后将取得的效果。';</v>
      </c>
      <c r="B189" s="186" t="s">
        <v>4247</v>
      </c>
      <c r="D189" s="186" t="s">
        <v>3438</v>
      </c>
      <c r="E189" s="187" t="s">
        <v>4099</v>
      </c>
      <c r="G189" s="113">
        <f t="shared" si="7"/>
        <v>0</v>
      </c>
      <c r="H189" s="196" t="str">
        <f t="shared" si="8"/>
        <v>这是您家与家庭平均值的对比图。中间的图表是当您执行了“有效措施”后将取得的效果。</v>
      </c>
      <c r="I189" s="205" t="s">
        <v>5196</v>
      </c>
      <c r="J189" s="129" t="s">
        <v>4018</v>
      </c>
    </row>
    <row r="190" spans="1:10" ht="24">
      <c r="A190" s="189" t="str">
        <f t="shared" si="6"/>
        <v>$lang['home_button_measuremessage']='有效措施一览表。请在方框内打勾，相应的效果将以图表形式显示。';</v>
      </c>
      <c r="B190" s="186" t="s">
        <v>4248</v>
      </c>
      <c r="D190" s="186" t="s">
        <v>3438</v>
      </c>
      <c r="E190" s="187" t="s">
        <v>4132</v>
      </c>
      <c r="G190" s="113">
        <f t="shared" si="7"/>
        <v>0</v>
      </c>
      <c r="H190" s="196" t="str">
        <f t="shared" si="8"/>
        <v>有效措施一览表。请在方框内打勾，相应的效果将以图表形式显示。</v>
      </c>
      <c r="I190" s="205" t="s">
        <v>5197</v>
      </c>
      <c r="J190" s="129" t="s">
        <v>4986</v>
      </c>
    </row>
    <row r="191" spans="1:10" ht="24">
      <c r="A191" s="189" t="str">
        <f t="shared" si="6"/>
        <v>$lang['home_button_pagemessage']='可指定某个部分重新回答。点击“追加”可追加房间或设备。';</v>
      </c>
      <c r="B191" s="186" t="s">
        <v>4249</v>
      </c>
      <c r="D191" s="186" t="s">
        <v>3438</v>
      </c>
      <c r="E191" s="187" t="s">
        <v>4246</v>
      </c>
      <c r="G191" s="113">
        <f t="shared" si="7"/>
        <v>0</v>
      </c>
      <c r="H191" s="196" t="str">
        <f t="shared" si="8"/>
        <v>可指定某个部分重新回答。点击“追加”可追加房间或设备。</v>
      </c>
      <c r="I191" s="205" t="s">
        <v>5198</v>
      </c>
      <c r="J191" s="129" t="s">
        <v>4987</v>
      </c>
    </row>
    <row r="192" spans="1:10">
      <c r="A192" s="189" t="str">
        <f t="shared" si="6"/>
        <v/>
      </c>
      <c r="G192" s="113">
        <f t="shared" si="7"/>
        <v>0</v>
      </c>
      <c r="H192" s="196" t="str">
        <f t="shared" si="8"/>
        <v/>
      </c>
      <c r="I192" s="218" t="s">
        <v>4095</v>
      </c>
      <c r="J192" s="129"/>
    </row>
    <row r="193" spans="1:10">
      <c r="A193" s="189" t="str">
        <f t="shared" si="6"/>
        <v/>
      </c>
      <c r="G193" s="113">
        <f t="shared" si="7"/>
        <v>0</v>
      </c>
      <c r="H193" s="196" t="str">
        <f t="shared" si="8"/>
        <v/>
      </c>
      <c r="I193" s="218" t="s">
        <v>4095</v>
      </c>
      <c r="J193" s="129"/>
    </row>
    <row r="194" spans="1:10">
      <c r="A194" s="189" t="str">
        <f t="shared" ref="A194:A257" si="9">IF(E194="param",CLEAN(B194&amp;"'function("&amp;H194&amp;") {return "&amp;H195&amp;"};';"),IF(E194="template","",CLEAN(B194&amp;IF(D194="",IF(OR(CLEAN(B194)="",LEFT(B194,2)="//"),"","'';"),"'"&amp;H194&amp;"'"&amp;D194))))</f>
        <v/>
      </c>
      <c r="G194" s="113">
        <f t="shared" si="7"/>
        <v>0</v>
      </c>
      <c r="H194" s="196" t="str">
        <f t="shared" si="8"/>
        <v/>
      </c>
      <c r="I194" s="218" t="s">
        <v>4095</v>
      </c>
      <c r="J194" s="129"/>
    </row>
    <row r="195" spans="1:10" ht="24">
      <c r="A195" s="189" t="str">
        <f t="shared" si="9"/>
        <v>//---------- 2 focus mode page -----------------------------------------------</v>
      </c>
      <c r="B195" s="186" t="s">
        <v>4250</v>
      </c>
      <c r="E195" s="187" t="s">
        <v>4099</v>
      </c>
      <c r="G195" s="113">
        <f t="shared" si="7"/>
        <v>0</v>
      </c>
      <c r="H195" s="196" t="str">
        <f t="shared" si="8"/>
        <v/>
      </c>
      <c r="I195" s="218" t="s">
        <v>4095</v>
      </c>
      <c r="J195" s="129"/>
    </row>
    <row r="196" spans="1:10">
      <c r="A196" s="189" t="str">
        <f t="shared" si="9"/>
        <v>$lang['home_focus_title_after']='列表模式';</v>
      </c>
      <c r="B196" s="186" t="s">
        <v>4251</v>
      </c>
      <c r="D196" s="186" t="s">
        <v>3438</v>
      </c>
      <c r="E196" s="187" t="s">
        <v>4099</v>
      </c>
      <c r="G196" s="113">
        <f t="shared" si="7"/>
        <v>0</v>
      </c>
      <c r="H196" s="196" t="str">
        <f t="shared" si="8"/>
        <v>列表模式</v>
      </c>
      <c r="I196" s="205" t="s">
        <v>5199</v>
      </c>
      <c r="J196" s="129" t="s">
        <v>3462</v>
      </c>
    </row>
    <row r="197" spans="1:10">
      <c r="A197" s="189" t="str">
        <f t="shared" si="9"/>
        <v/>
      </c>
      <c r="E197" s="187" t="s">
        <v>4099</v>
      </c>
      <c r="G197" s="113">
        <f t="shared" ref="G197:G258" si="10">IF(MOD(LEN(H197) - LEN(SUBSTITUTE(H197, """", "")),2) = 1,1,0)</f>
        <v>0</v>
      </c>
      <c r="H197" s="196" t="str">
        <f t="shared" si="8"/>
        <v/>
      </c>
      <c r="I197" s="218" t="s">
        <v>4095</v>
      </c>
      <c r="J197" s="129"/>
    </row>
    <row r="198" spans="1:10" ht="24">
      <c r="A198" s="189" t="str">
        <f t="shared" si="9"/>
        <v>$lang['intro1']='欢迎使用新节能诊断软件。填写您当前的能源使用方式，为您计算并提供有效的节能方案。';</v>
      </c>
      <c r="B198" s="186" t="s">
        <v>3998</v>
      </c>
      <c r="D198" s="186" t="s">
        <v>3438</v>
      </c>
      <c r="E198" s="187" t="s">
        <v>4246</v>
      </c>
      <c r="G198" s="113">
        <f t="shared" si="10"/>
        <v>0</v>
      </c>
      <c r="H198" s="196" t="str">
        <f t="shared" ref="H198:H270" si="11">SUBSTITUTE(I198, "'", "\'")</f>
        <v>欢迎使用新节能诊断软件。填写您当前的能源使用方式，为您计算并提供有效的节能方案。</v>
      </c>
      <c r="I198" s="205" t="s">
        <v>5200</v>
      </c>
      <c r="J198" s="129" t="s">
        <v>3483</v>
      </c>
    </row>
    <row r="199" spans="1:10" ht="24">
      <c r="A199" s="189" t="str">
        <f t="shared" si="9"/>
        <v>$lang['intro2']='请在您所知的范围内选择目前的能源使用方式。可以不准确，不了解的问题请直接跳过。';</v>
      </c>
      <c r="B199" s="186" t="s">
        <v>3999</v>
      </c>
      <c r="D199" s="186" t="s">
        <v>3438</v>
      </c>
      <c r="E199" s="187" t="s">
        <v>4099</v>
      </c>
      <c r="G199" s="113">
        <f t="shared" si="10"/>
        <v>0</v>
      </c>
      <c r="H199" s="196" t="str">
        <f t="shared" si="11"/>
        <v>请在您所知的范围内选择目前的能源使用方式。可以不准确，不了解的问题请直接跳过。</v>
      </c>
      <c r="I199" s="205" t="s">
        <v>5201</v>
      </c>
      <c r="J199" s="129" t="s">
        <v>3484</v>
      </c>
    </row>
    <row r="200" spans="1:10">
      <c r="A200" s="189" t="str">
        <f t="shared" si="9"/>
        <v>$lang['intro3']='根据您的输入内容随时显示分析结果。';</v>
      </c>
      <c r="B200" s="186" t="s">
        <v>4000</v>
      </c>
      <c r="D200" s="186" t="s">
        <v>3438</v>
      </c>
      <c r="E200" s="187" t="s">
        <v>4099</v>
      </c>
      <c r="G200" s="113">
        <f t="shared" si="10"/>
        <v>0</v>
      </c>
      <c r="H200" s="196" t="str">
        <f t="shared" si="11"/>
        <v>根据您的输入内容随时显示分析结果。</v>
      </c>
      <c r="I200" s="205" t="s">
        <v>5202</v>
      </c>
      <c r="J200" s="129" t="s">
        <v>3485</v>
      </c>
    </row>
    <row r="201" spans="1:10" ht="36">
      <c r="A201" s="189" t="str">
        <f t="shared" si="9"/>
        <v>$lang['intro4']='以下是按照不同用途分析得出的碳排放量结果。左边为您的现状。右边为对比项，显示与您类似的家庭（或单位）的情况。中间为采取措施后可达到的减排效果。';</v>
      </c>
      <c r="B201" s="186" t="s">
        <v>4001</v>
      </c>
      <c r="D201" s="186" t="s">
        <v>3438</v>
      </c>
      <c r="E201" s="187" t="s">
        <v>4099</v>
      </c>
      <c r="G201" s="113">
        <f t="shared" si="10"/>
        <v>0</v>
      </c>
      <c r="H201" s="196" t="str">
        <f t="shared" si="11"/>
        <v>以下是按照不同用途分析得出的碳排放量结果。左边为您的现状。右边为对比项，显示与您类似的家庭（或单位）的情况。中间为采取措施后可达到的减排效果。</v>
      </c>
      <c r="I201" s="205" t="s">
        <v>5203</v>
      </c>
      <c r="J201" s="129" t="s">
        <v>3486</v>
      </c>
    </row>
    <row r="202" spans="1:10">
      <c r="A202" s="189" t="str">
        <f t="shared" si="9"/>
        <v>$lang['intro5']='图表方式显示的每月煤电费';</v>
      </c>
      <c r="B202" s="186" t="s">
        <v>4002</v>
      </c>
      <c r="D202" s="186" t="s">
        <v>3438</v>
      </c>
      <c r="E202" s="187" t="s">
        <v>4099</v>
      </c>
      <c r="G202" s="113">
        <f t="shared" si="10"/>
        <v>0</v>
      </c>
      <c r="H202" s="196" t="str">
        <f t="shared" si="11"/>
        <v>图表方式显示的每月煤电费</v>
      </c>
      <c r="I202" s="205" t="s">
        <v>5204</v>
      </c>
      <c r="J202" s="129" t="s">
        <v>3487</v>
      </c>
    </row>
    <row r="203" spans="1:10" ht="48">
      <c r="A203" s="189" t="str">
        <f t="shared" si="9"/>
        <v>$lang['intro6']='随时显示有效的节能措施。点击标题可查看详细说明。★代表获益，指的是将购置费计算在内后依然可收回成本的节能措施。点击右列，采取措施后的效果会显示在中间的图表上。';</v>
      </c>
      <c r="B203" s="186" t="s">
        <v>4003</v>
      </c>
      <c r="D203" s="186" t="s">
        <v>3438</v>
      </c>
      <c r="E203" s="187" t="s">
        <v>4099</v>
      </c>
      <c r="G203" s="113">
        <f t="shared" si="10"/>
        <v>0</v>
      </c>
      <c r="H203" s="196" t="str">
        <f t="shared" si="11"/>
        <v>随时显示有效的节能措施。点击标题可查看详细说明。★代表获益，指的是将购置费计算在内后依然可收回成本的节能措施。点击右列，采取措施后的效果会显示在中间的图表上。</v>
      </c>
      <c r="I203" s="205" t="s">
        <v>5205</v>
      </c>
      <c r="J203" s="129" t="s">
        <v>3488</v>
      </c>
    </row>
    <row r="204" spans="1:10">
      <c r="A204" s="189" t="str">
        <f t="shared" si="9"/>
        <v>$lang['intro7']='可在浏览器中保存您输入的信息。';</v>
      </c>
      <c r="B204" s="186" t="s">
        <v>4004</v>
      </c>
      <c r="D204" s="186" t="s">
        <v>3438</v>
      </c>
      <c r="E204" s="187" t="s">
        <v>4099</v>
      </c>
      <c r="G204" s="113">
        <f t="shared" si="10"/>
        <v>0</v>
      </c>
      <c r="H204" s="196" t="str">
        <f t="shared" si="11"/>
        <v>可在浏览器中保存您输入的信息。</v>
      </c>
      <c r="I204" s="205" t="s">
        <v>5206</v>
      </c>
      <c r="J204" s="129" t="s">
        <v>3489</v>
      </c>
    </row>
    <row r="205" spans="1:10" ht="36">
      <c r="A205" s="189" t="str">
        <f t="shared" si="9"/>
        <v>$lang['intro8']='您只需回答本页面中的20个问题，即可得到详细诊断信息。点击“Done”立刻开始。';</v>
      </c>
      <c r="B205" s="186" t="s">
        <v>4005</v>
      </c>
      <c r="D205" s="186" t="s">
        <v>3438</v>
      </c>
      <c r="E205" s="187" t="s">
        <v>4099</v>
      </c>
      <c r="G205" s="113">
        <f t="shared" si="10"/>
        <v>0</v>
      </c>
      <c r="H205" s="196" t="str">
        <f t="shared" si="11"/>
        <v>您只需回答本页面中的20个问题，即可得到详细诊断信息。点击“Done”立刻开始。</v>
      </c>
      <c r="I205" s="205" t="s">
        <v>5207</v>
      </c>
      <c r="J205" s="129" t="s">
        <v>3490</v>
      </c>
    </row>
    <row r="206" spans="1:10">
      <c r="A206" s="189" t="str">
        <f t="shared" si="9"/>
        <v/>
      </c>
      <c r="G206" s="113">
        <f t="shared" si="10"/>
        <v>0</v>
      </c>
      <c r="H206" s="196" t="str">
        <f t="shared" si="11"/>
        <v/>
      </c>
      <c r="I206" s="218" t="s">
        <v>4095</v>
      </c>
      <c r="J206" s="129"/>
    </row>
    <row r="207" spans="1:10" ht="24">
      <c r="A207" s="189" t="str">
        <f t="shared" si="9"/>
        <v>//---------- 3 easy mode page -----------------------------------------------</v>
      </c>
      <c r="B207" s="186" t="s">
        <v>4252</v>
      </c>
      <c r="E207" s="187" t="s">
        <v>4099</v>
      </c>
      <c r="G207" s="113">
        <f t="shared" si="10"/>
        <v>0</v>
      </c>
      <c r="H207" s="196" t="str">
        <f t="shared" si="11"/>
        <v/>
      </c>
      <c r="I207" s="218" t="s">
        <v>4095</v>
      </c>
      <c r="J207" s="129"/>
    </row>
    <row r="208" spans="1:10">
      <c r="A208" s="189" t="str">
        <f t="shared" si="9"/>
        <v>$lang['home_easy_title']='低碳家庭简单诊断';</v>
      </c>
      <c r="B208" s="186" t="s">
        <v>3955</v>
      </c>
      <c r="D208" s="186" t="s">
        <v>3438</v>
      </c>
      <c r="E208" s="187" t="s">
        <v>4099</v>
      </c>
      <c r="G208" s="113">
        <f t="shared" si="10"/>
        <v>0</v>
      </c>
      <c r="H208" s="196" t="str">
        <f t="shared" si="11"/>
        <v>低碳家庭简单诊断</v>
      </c>
      <c r="I208" s="205" t="s">
        <v>5208</v>
      </c>
      <c r="J208" s="129" t="s">
        <v>3444</v>
      </c>
    </row>
    <row r="209" spans="1:10">
      <c r="A209" s="189" t="str">
        <f t="shared" si="9"/>
        <v>$lang['home_easy_step1']='问题';</v>
      </c>
      <c r="B209" s="186" t="s">
        <v>3956</v>
      </c>
      <c r="D209" s="186" t="s">
        <v>3438</v>
      </c>
      <c r="E209" s="187" t="s">
        <v>4099</v>
      </c>
      <c r="G209" s="113">
        <f t="shared" si="10"/>
        <v>0</v>
      </c>
      <c r="H209" s="196" t="str">
        <f t="shared" si="11"/>
        <v>问题</v>
      </c>
      <c r="I209" s="205" t="s">
        <v>3534</v>
      </c>
      <c r="J209" s="129" t="s">
        <v>3445</v>
      </c>
    </row>
    <row r="210" spans="1:10">
      <c r="A210" s="189" t="str">
        <f t="shared" si="9"/>
        <v>$lang['home_easy_step2']='对比';</v>
      </c>
      <c r="B210" s="186" t="s">
        <v>3957</v>
      </c>
      <c r="D210" s="186" t="s">
        <v>3438</v>
      </c>
      <c r="E210" s="187" t="s">
        <v>4099</v>
      </c>
      <c r="G210" s="113">
        <f t="shared" si="10"/>
        <v>0</v>
      </c>
      <c r="H210" s="196" t="str">
        <f t="shared" si="11"/>
        <v>对比</v>
      </c>
      <c r="I210" s="205" t="s">
        <v>5209</v>
      </c>
      <c r="J210" s="129" t="s">
        <v>3446</v>
      </c>
    </row>
    <row r="211" spans="1:10">
      <c r="A211" s="189" t="str">
        <f t="shared" si="9"/>
        <v>$lang['home_easy_step3']='特点';</v>
      </c>
      <c r="B211" s="186" t="s">
        <v>3958</v>
      </c>
      <c r="D211" s="186" t="s">
        <v>3438</v>
      </c>
      <c r="E211" s="187" t="s">
        <v>4099</v>
      </c>
      <c r="G211" s="113">
        <f t="shared" si="10"/>
        <v>0</v>
      </c>
      <c r="H211" s="196" t="str">
        <f t="shared" si="11"/>
        <v>特点</v>
      </c>
      <c r="I211" s="205" t="s">
        <v>3536</v>
      </c>
      <c r="J211" s="129" t="s">
        <v>3447</v>
      </c>
    </row>
    <row r="212" spans="1:10">
      <c r="A212" s="189" t="str">
        <f t="shared" si="9"/>
        <v>$lang['home_easy_step4']='措施';</v>
      </c>
      <c r="B212" s="186" t="s">
        <v>3959</v>
      </c>
      <c r="D212" s="186" t="s">
        <v>3438</v>
      </c>
      <c r="E212" s="187" t="s">
        <v>4099</v>
      </c>
      <c r="G212" s="113">
        <f t="shared" si="10"/>
        <v>0</v>
      </c>
      <c r="H212" s="196" t="str">
        <f t="shared" si="11"/>
        <v>措施</v>
      </c>
      <c r="I212" s="205" t="s">
        <v>5121</v>
      </c>
      <c r="J212" s="129" t="s">
        <v>3448</v>
      </c>
    </row>
    <row r="213" spans="1:10">
      <c r="A213" s="189" t="str">
        <f t="shared" si="9"/>
        <v>$lang['home_easy_toptitle']='不考虑节省一些煤电费吗？';</v>
      </c>
      <c r="B213" s="186" t="s">
        <v>3960</v>
      </c>
      <c r="D213" s="186" t="s">
        <v>3438</v>
      </c>
      <c r="E213" s="187" t="s">
        <v>4099</v>
      </c>
      <c r="G213" s="113">
        <f t="shared" si="10"/>
        <v>0</v>
      </c>
      <c r="H213" s="196" t="str">
        <f t="shared" si="11"/>
        <v>不考虑节省一些煤电费吗？</v>
      </c>
      <c r="I213" s="205" t="s">
        <v>5210</v>
      </c>
      <c r="J213" s="129" t="s">
        <v>3449</v>
      </c>
    </row>
    <row r="214" spans="1:10" ht="48">
      <c r="A214" s="189" t="str">
        <f t="shared" si="9"/>
        <v>$lang['home_easy_top1']='“节能”不是让你忍受不便，而是使自己的生活更加富足，舒适，也是为了子孙后代的幸福生活。';</v>
      </c>
      <c r="B214" s="186" t="s">
        <v>3961</v>
      </c>
      <c r="D214" s="186" t="s">
        <v>3438</v>
      </c>
      <c r="E214" s="187" t="s">
        <v>4099</v>
      </c>
      <c r="G214" s="113">
        <f t="shared" si="10"/>
        <v>0</v>
      </c>
      <c r="H214" s="196" t="str">
        <f t="shared" si="11"/>
        <v>“节能”不是让你忍受不便，而是使自己的生活更加富足，舒适，也是为了子孙后代的幸福生活。</v>
      </c>
      <c r="I214" s="205" t="s">
        <v>5211</v>
      </c>
      <c r="J214" s="129" t="s">
        <v>5135</v>
      </c>
    </row>
    <row r="215" spans="1:10" ht="24">
      <c r="A215" s="189" t="str">
        <f t="shared" si="9"/>
        <v>$lang['home_easy_top2']='只需回答简单的问题，即可得到与您的生活相匹配的节能措施。试试3分钟低碳家庭诊断吧。';</v>
      </c>
      <c r="B215" s="186" t="s">
        <v>3962</v>
      </c>
      <c r="D215" s="186" t="s">
        <v>3438</v>
      </c>
      <c r="E215" s="187" t="s">
        <v>4099</v>
      </c>
      <c r="G215" s="113">
        <f t="shared" si="10"/>
        <v>0</v>
      </c>
      <c r="H215" s="196" t="str">
        <f t="shared" si="11"/>
        <v>只需回答简单的问题，即可得到与您的生活相匹配的节能措施。试试3分钟低碳家庭诊断吧。</v>
      </c>
      <c r="I215" s="205" t="s">
        <v>5212</v>
      </c>
      <c r="J215" s="129" t="s">
        <v>4988</v>
      </c>
    </row>
    <row r="216" spans="1:10" ht="60">
      <c r="A216" s="189" t="str">
        <f t="shared" si="9"/>
        <v>$lang['home_easy_top3sm']='※本软件完全免费。无需填写姓名、邮箱等个人信息。';</v>
      </c>
      <c r="B216" s="186" t="s">
        <v>3963</v>
      </c>
      <c r="D216" s="186" t="s">
        <v>3438</v>
      </c>
      <c r="E216" s="187" t="s">
        <v>4099</v>
      </c>
      <c r="G216" s="113">
        <f t="shared" si="10"/>
        <v>0</v>
      </c>
      <c r="H216" s="196" t="str">
        <f t="shared" si="11"/>
        <v>※本软件完全免费。无需填写姓名、邮箱等个人信息。</v>
      </c>
      <c r="I216" s="205" t="s">
        <v>5213</v>
      </c>
      <c r="J216" s="129" t="s">
        <v>5251</v>
      </c>
    </row>
    <row r="217" spans="1:10">
      <c r="A217" s="189" t="str">
        <f t="shared" si="9"/>
        <v>$lang['home_easy_top_button_start']='开始诊断';</v>
      </c>
      <c r="B217" s="186" t="s">
        <v>3964</v>
      </c>
      <c r="D217" s="186" t="s">
        <v>3438</v>
      </c>
      <c r="E217" s="187" t="s">
        <v>4099</v>
      </c>
      <c r="G217" s="113">
        <f t="shared" si="10"/>
        <v>0</v>
      </c>
      <c r="H217" s="196" t="str">
        <f t="shared" si="11"/>
        <v>开始诊断</v>
      </c>
      <c r="I217" s="205" t="s">
        <v>5214</v>
      </c>
      <c r="J217" s="129" t="s">
        <v>3450</v>
      </c>
    </row>
    <row r="218" spans="1:10">
      <c r="A218" s="189" t="str">
        <f t="shared" si="9"/>
        <v>$lang['home_easy_top_button_about']='说明';</v>
      </c>
      <c r="B218" s="186" t="s">
        <v>3965</v>
      </c>
      <c r="D218" s="186" t="s">
        <v>3438</v>
      </c>
      <c r="E218" s="187" t="s">
        <v>4099</v>
      </c>
      <c r="G218" s="113">
        <f t="shared" si="10"/>
        <v>0</v>
      </c>
      <c r="H218" s="196" t="str">
        <f t="shared" si="11"/>
        <v>说明</v>
      </c>
      <c r="I218" s="205" t="s">
        <v>5215</v>
      </c>
      <c r="J218" s="129" t="s">
        <v>3451</v>
      </c>
    </row>
    <row r="219" spans="1:10">
      <c r="A219" s="189" t="str">
        <f t="shared" si="9"/>
        <v/>
      </c>
      <c r="B219" s="186" t="s">
        <v>3442</v>
      </c>
      <c r="E219" s="187" t="s">
        <v>4099</v>
      </c>
      <c r="G219" s="113">
        <f t="shared" si="10"/>
        <v>0</v>
      </c>
      <c r="H219" s="196" t="str">
        <f t="shared" si="11"/>
        <v/>
      </c>
      <c r="I219" s="218" t="s">
        <v>4095</v>
      </c>
      <c r="J219" s="129"/>
    </row>
    <row r="220" spans="1:10">
      <c r="A220" s="189" t="str">
        <f t="shared" si="9"/>
        <v>$lang['home_easy_p5title']='请回答问题';</v>
      </c>
      <c r="B220" s="186" t="s">
        <v>3966</v>
      </c>
      <c r="D220" s="186" t="s">
        <v>3438</v>
      </c>
      <c r="E220" s="187" t="s">
        <v>4099</v>
      </c>
      <c r="G220" s="113">
        <f t="shared" si="10"/>
        <v>0</v>
      </c>
      <c r="H220" s="196" t="str">
        <f t="shared" si="11"/>
        <v>请回答问题</v>
      </c>
      <c r="I220" s="205" t="s">
        <v>5136</v>
      </c>
      <c r="J220" s="129" t="s">
        <v>4989</v>
      </c>
    </row>
    <row r="221" spans="1:10" ht="24">
      <c r="A221" s="189" t="str">
        <f t="shared" si="9"/>
        <v>$lang['home_easy_p5_1']='请选择您最合适的项目。不清楚的问题可直接跳过。';</v>
      </c>
      <c r="B221" s="186" t="s">
        <v>3967</v>
      </c>
      <c r="D221" s="186" t="s">
        <v>3438</v>
      </c>
      <c r="E221" s="187" t="s">
        <v>4246</v>
      </c>
      <c r="G221" s="113">
        <f t="shared" si="10"/>
        <v>0</v>
      </c>
      <c r="H221" s="196" t="str">
        <f t="shared" si="11"/>
        <v>请选择您最合适的项目。不清楚的问题可直接跳过。</v>
      </c>
      <c r="I221" s="205" t="s">
        <v>5216</v>
      </c>
      <c r="J221" s="129" t="s">
        <v>3452</v>
      </c>
    </row>
    <row r="222" spans="1:10">
      <c r="A222" s="189" t="str">
        <f t="shared" si="9"/>
        <v>$lang['home_easy_p5_button_next']='看结果';</v>
      </c>
      <c r="B222" s="186" t="s">
        <v>3968</v>
      </c>
      <c r="D222" s="186" t="s">
        <v>3438</v>
      </c>
      <c r="E222" s="187" t="s">
        <v>4099</v>
      </c>
      <c r="G222" s="113">
        <f t="shared" si="10"/>
        <v>0</v>
      </c>
      <c r="H222" s="196" t="str">
        <f t="shared" si="11"/>
        <v>看结果</v>
      </c>
      <c r="I222" s="205" t="s">
        <v>5000</v>
      </c>
      <c r="J222" s="129" t="s">
        <v>3453</v>
      </c>
    </row>
    <row r="223" spans="1:10">
      <c r="A223" s="189" t="str">
        <f t="shared" si="9"/>
        <v/>
      </c>
      <c r="B223" s="186" t="s">
        <v>3442</v>
      </c>
      <c r="E223" s="187" t="s">
        <v>4099</v>
      </c>
      <c r="G223" s="113">
        <f t="shared" si="10"/>
        <v>0</v>
      </c>
      <c r="H223" s="196" t="str">
        <f t="shared" si="11"/>
        <v/>
      </c>
      <c r="I223" s="218" t="s">
        <v>4095</v>
      </c>
      <c r="J223" s="129"/>
    </row>
    <row r="224" spans="1:10">
      <c r="A224" s="189" t="str">
        <f t="shared" si="9"/>
        <v>$lang['home_easy_p2title']='与平均家庭相比';</v>
      </c>
      <c r="B224" s="186" t="s">
        <v>3969</v>
      </c>
      <c r="D224" s="186" t="s">
        <v>3438</v>
      </c>
      <c r="E224" s="187" t="s">
        <v>4099</v>
      </c>
      <c r="G224" s="113">
        <f t="shared" si="10"/>
        <v>0</v>
      </c>
      <c r="H224" s="196" t="str">
        <f t="shared" si="11"/>
        <v>与平均家庭相比</v>
      </c>
      <c r="I224" s="205" t="s">
        <v>5001</v>
      </c>
      <c r="J224" s="129" t="s">
        <v>3454</v>
      </c>
    </row>
    <row r="225" spans="1:10">
      <c r="A225" s="189" t="str">
        <f t="shared" si="9"/>
        <v>$lang['home_easy_p2_button_next']='确定主要原因';</v>
      </c>
      <c r="B225" s="186" t="s">
        <v>3970</v>
      </c>
      <c r="D225" s="186" t="s">
        <v>3438</v>
      </c>
      <c r="E225" s="187" t="s">
        <v>4099</v>
      </c>
      <c r="G225" s="113">
        <f t="shared" si="10"/>
        <v>0</v>
      </c>
      <c r="H225" s="196" t="str">
        <f t="shared" si="11"/>
        <v>确定主要原因</v>
      </c>
      <c r="I225" s="205" t="s">
        <v>5217</v>
      </c>
      <c r="J225" s="129" t="s">
        <v>3455</v>
      </c>
    </row>
    <row r="226" spans="1:10">
      <c r="A226" s="189" t="str">
        <f t="shared" si="9"/>
        <v/>
      </c>
      <c r="B226" s="186" t="s">
        <v>3442</v>
      </c>
      <c r="E226" s="187" t="s">
        <v>4099</v>
      </c>
      <c r="G226" s="113">
        <f t="shared" si="10"/>
        <v>0</v>
      </c>
      <c r="H226" s="196" t="str">
        <f t="shared" si="11"/>
        <v/>
      </c>
      <c r="I226" s="205"/>
      <c r="J226" s="129"/>
    </row>
    <row r="227" spans="1:10">
      <c r="A227" s="189" t="str">
        <f t="shared" si="9"/>
        <v>$lang['home_easy_p3title']='您的生活特点';</v>
      </c>
      <c r="B227" s="186" t="s">
        <v>3971</v>
      </c>
      <c r="D227" s="186" t="s">
        <v>3438</v>
      </c>
      <c r="E227" s="187" t="s">
        <v>4099</v>
      </c>
      <c r="G227" s="113">
        <f t="shared" si="10"/>
        <v>0</v>
      </c>
      <c r="H227" s="196" t="str">
        <f t="shared" si="11"/>
        <v>您的生活特点</v>
      </c>
      <c r="I227" s="205" t="s">
        <v>5137</v>
      </c>
      <c r="J227" s="129" t="s">
        <v>3456</v>
      </c>
    </row>
    <row r="228" spans="1:10" ht="24">
      <c r="A228" s="189" t="str">
        <f t="shared" si="9"/>
        <v>$lang['home_easy_p3_1']='这是关于二氧化碳排放源的分析结果。左边是您家，右边是与您家类似家庭的碳排放标准值。';</v>
      </c>
      <c r="B228" s="186" t="s">
        <v>3972</v>
      </c>
      <c r="D228" s="186" t="s">
        <v>3438</v>
      </c>
      <c r="E228" s="187" t="s">
        <v>4099</v>
      </c>
      <c r="G228" s="113">
        <f t="shared" si="10"/>
        <v>0</v>
      </c>
      <c r="H228" s="196" t="str">
        <f t="shared" si="11"/>
        <v>这是关于二氧化碳排放源的分析结果。左边是您家，右边是与您家类似家庭的碳排放标准值。</v>
      </c>
      <c r="I228" s="205" t="s">
        <v>5218</v>
      </c>
      <c r="J228" s="129" t="s">
        <v>3457</v>
      </c>
    </row>
    <row r="229" spans="1:10">
      <c r="A229" s="189" t="str">
        <f t="shared" si="9"/>
        <v>$lang['home_easy_p3_button_next']='推荐的措施';</v>
      </c>
      <c r="B229" s="186" t="s">
        <v>3973</v>
      </c>
      <c r="D229" s="186" t="s">
        <v>3438</v>
      </c>
      <c r="E229" s="187" t="s">
        <v>4099</v>
      </c>
      <c r="G229" s="113">
        <f t="shared" si="10"/>
        <v>0</v>
      </c>
      <c r="H229" s="196" t="str">
        <f t="shared" si="11"/>
        <v>推荐的措施</v>
      </c>
      <c r="I229" s="205" t="s">
        <v>5219</v>
      </c>
      <c r="J229" s="129" t="s">
        <v>3458</v>
      </c>
    </row>
    <row r="230" spans="1:10">
      <c r="A230" s="189" t="str">
        <f t="shared" si="9"/>
        <v>$lang['home_easy_p4title_pre']='共';</v>
      </c>
      <c r="B230" s="186" t="s">
        <v>4253</v>
      </c>
      <c r="D230" s="186" t="s">
        <v>4105</v>
      </c>
      <c r="E230" s="187" t="s">
        <v>4099</v>
      </c>
      <c r="G230" s="113">
        <f t="shared" si="10"/>
        <v>0</v>
      </c>
      <c r="H230" s="196" t="str">
        <f t="shared" si="11"/>
        <v>共</v>
      </c>
      <c r="I230" s="218" t="s">
        <v>5246</v>
      </c>
      <c r="J230" s="129" t="s">
        <v>5018</v>
      </c>
    </row>
    <row r="231" spans="1:10">
      <c r="A231" s="189" t="str">
        <f t="shared" si="9"/>
        <v>$lang['home_easy_p4title_after']='个推荐措施';</v>
      </c>
      <c r="B231" s="186" t="s">
        <v>4254</v>
      </c>
      <c r="D231" s="186" t="s">
        <v>3438</v>
      </c>
      <c r="E231" s="187" t="s">
        <v>4099</v>
      </c>
      <c r="G231" s="113">
        <f t="shared" si="10"/>
        <v>0</v>
      </c>
      <c r="H231" s="196" t="str">
        <f t="shared" si="11"/>
        <v>个推荐措施</v>
      </c>
      <c r="I231" s="205" t="s">
        <v>5247</v>
      </c>
      <c r="J231" s="129" t="s">
        <v>4990</v>
      </c>
    </row>
    <row r="232" spans="1:10">
      <c r="A232" s="189" t="str">
        <f t="shared" si="9"/>
        <v>$lang['home_easy_p4_button_next']='最推荐的措施';</v>
      </c>
      <c r="B232" s="186" t="s">
        <v>3974</v>
      </c>
      <c r="D232" s="186" t="s">
        <v>3438</v>
      </c>
      <c r="E232" s="187" t="s">
        <v>4099</v>
      </c>
      <c r="G232" s="113">
        <f t="shared" si="10"/>
        <v>0</v>
      </c>
      <c r="H232" s="196" t="str">
        <f t="shared" si="11"/>
        <v>最推荐的措施</v>
      </c>
      <c r="I232" s="205" t="s">
        <v>5220</v>
      </c>
      <c r="J232" s="129" t="s">
        <v>3459</v>
      </c>
    </row>
    <row r="233" spans="1:10" ht="36">
      <c r="A233" s="189" t="str">
        <f t="shared" si="9"/>
        <v>$lang['home_easy_p4_1']='以下是根据您的家庭情况定制推荐的节能措施。点击标题查看详细说明。';</v>
      </c>
      <c r="B233" s="186" t="s">
        <v>4255</v>
      </c>
      <c r="D233" s="186" t="s">
        <v>3438</v>
      </c>
      <c r="E233" s="187" t="s">
        <v>4099</v>
      </c>
      <c r="G233" s="113">
        <f t="shared" si="10"/>
        <v>0</v>
      </c>
      <c r="H233" s="196" t="str">
        <f t="shared" si="11"/>
        <v>以下是根据您的家庭情况定制推荐的节能措施。点击标题查看详细说明。</v>
      </c>
      <c r="I233" s="205" t="s">
        <v>5221</v>
      </c>
      <c r="J233" s="129" t="s">
        <v>5138</v>
      </c>
    </row>
    <row r="234" spans="1:10" ht="24">
      <c r="A234" s="189" t="str">
        <f t="shared" si="9"/>
        <v>$lang['home_easy_p4_2']='以上仅是粗略的分析。还可根据更详细的诊断推荐更为匹配的措施。';</v>
      </c>
      <c r="B234" s="186" t="s">
        <v>3975</v>
      </c>
      <c r="D234" s="186" t="s">
        <v>3438</v>
      </c>
      <c r="E234" s="187" t="s">
        <v>4099</v>
      </c>
      <c r="G234" s="113">
        <f t="shared" si="10"/>
        <v>0</v>
      </c>
      <c r="H234" s="196" t="str">
        <f t="shared" si="11"/>
        <v>以上仅是粗略的分析。还可根据更详细的诊断推荐更为匹配的措施。</v>
      </c>
      <c r="I234" s="205" t="s">
        <v>5222</v>
      </c>
      <c r="J234" s="129" t="s">
        <v>3460</v>
      </c>
    </row>
    <row r="235" spans="1:10">
      <c r="A235" s="189" t="str">
        <f t="shared" si="9"/>
        <v>$lang['home_easy_p4_button_next2']='进行更详细的诊断';</v>
      </c>
      <c r="B235" s="186" t="s">
        <v>3976</v>
      </c>
      <c r="D235" s="186" t="s">
        <v>3438</v>
      </c>
      <c r="E235" s="187" t="s">
        <v>4099</v>
      </c>
      <c r="G235" s="113">
        <f t="shared" si="10"/>
        <v>0</v>
      </c>
      <c r="H235" s="196" t="str">
        <f t="shared" si="11"/>
        <v>进行更详细的诊断</v>
      </c>
      <c r="I235" s="205" t="s">
        <v>5223</v>
      </c>
      <c r="J235" s="129" t="s">
        <v>5139</v>
      </c>
    </row>
    <row r="236" spans="1:10">
      <c r="A236" s="189" t="str">
        <f t="shared" si="9"/>
        <v>$lang['home_easy_p4_button_next3']='考虑更换家电的用户';</v>
      </c>
      <c r="B236" s="186" t="s">
        <v>3977</v>
      </c>
      <c r="D236" s="186" t="s">
        <v>3438</v>
      </c>
      <c r="E236" s="187" t="s">
        <v>4099</v>
      </c>
      <c r="G236" s="113">
        <f t="shared" si="10"/>
        <v>0</v>
      </c>
      <c r="H236" s="196" t="str">
        <f t="shared" si="11"/>
        <v>考虑更换家电的用户</v>
      </c>
      <c r="I236" s="205" t="s">
        <v>5224</v>
      </c>
      <c r="J236" s="129" t="s">
        <v>3461</v>
      </c>
    </row>
    <row r="237" spans="1:10" ht="24">
      <c r="A237" s="189" t="str">
        <f t="shared" si="9"/>
        <v>$lang['home_easy_measure_show']= 'function(num) {return "第 "+ num + "个建议措施"};';</v>
      </c>
      <c r="B237" s="186" t="s">
        <v>4256</v>
      </c>
      <c r="D237" s="186" t="s">
        <v>3438</v>
      </c>
      <c r="E237" s="187" t="s">
        <v>4136</v>
      </c>
      <c r="G237" s="113">
        <f t="shared" si="10"/>
        <v>0</v>
      </c>
      <c r="H237" s="196" t="str">
        <f t="shared" si="11"/>
        <v>num</v>
      </c>
      <c r="I237" s="218" t="s">
        <v>5225</v>
      </c>
      <c r="J237" s="129" t="s">
        <v>4138</v>
      </c>
    </row>
    <row r="238" spans="1:10">
      <c r="A238" s="189" t="str">
        <f t="shared" si="9"/>
        <v/>
      </c>
      <c r="E238" s="187" t="s">
        <v>4164</v>
      </c>
      <c r="G238" s="113">
        <f t="shared" si="10"/>
        <v>0</v>
      </c>
      <c r="H238" s="196" t="str">
        <f t="shared" si="11"/>
        <v>"第 "+ num + "个建议措施"</v>
      </c>
      <c r="I238" s="205" t="s">
        <v>5226</v>
      </c>
      <c r="J238" s="129" t="s">
        <v>5140</v>
      </c>
    </row>
    <row r="239" spans="1:10">
      <c r="A239" s="189" t="str">
        <f t="shared" si="9"/>
        <v/>
      </c>
      <c r="B239" s="186" t="s">
        <v>3442</v>
      </c>
      <c r="E239" s="187" t="s">
        <v>4099</v>
      </c>
      <c r="G239" s="113">
        <f t="shared" si="10"/>
        <v>0</v>
      </c>
      <c r="H239" s="196" t="str">
        <f t="shared" si="11"/>
        <v/>
      </c>
      <c r="I239" s="218"/>
      <c r="J239" s="129"/>
    </row>
    <row r="240" spans="1:10" s="197" customFormat="1" ht="12">
      <c r="A240" s="189" t="str">
        <f t="shared" si="9"/>
        <v>//--5 maintenance page-----------------</v>
      </c>
      <c r="B240" s="186" t="s">
        <v>4313</v>
      </c>
      <c r="C240" s="186"/>
      <c r="D240" s="186"/>
      <c r="E240" s="187"/>
      <c r="F240" s="187"/>
      <c r="G240" s="113">
        <f t="shared" si="10"/>
        <v>0</v>
      </c>
      <c r="H240" s="196" t="str">
        <f t="shared" si="11"/>
        <v/>
      </c>
      <c r="I240" s="218"/>
      <c r="J240" s="129"/>
    </row>
    <row r="241" spans="1:10" s="197" customFormat="1" ht="24">
      <c r="A241" s="189" t="str">
        <f t="shared" si="9"/>
        <v>$lang['home_maintenance_message']='以下是您选择的措施。您在执行了吗？';</v>
      </c>
      <c r="B241" s="186" t="s">
        <v>4314</v>
      </c>
      <c r="C241" s="186"/>
      <c r="D241" s="186" t="s">
        <v>3438</v>
      </c>
      <c r="E241" s="187"/>
      <c r="F241" s="187"/>
      <c r="G241" s="113">
        <f t="shared" si="10"/>
        <v>0</v>
      </c>
      <c r="H241" s="196" t="str">
        <f t="shared" si="11"/>
        <v>以下是您选择的措施。您在执行了吗？</v>
      </c>
      <c r="I241" s="205" t="s">
        <v>5227</v>
      </c>
      <c r="J241" s="129" t="s">
        <v>4315</v>
      </c>
    </row>
    <row r="242" spans="1:10" s="197" customFormat="1" ht="12">
      <c r="A242" s="189" t="str">
        <f t="shared" si="9"/>
        <v>$lang['home_maintenance_list']='已选择的措施';</v>
      </c>
      <c r="B242" s="186" t="s">
        <v>4316</v>
      </c>
      <c r="C242" s="186"/>
      <c r="D242" s="186" t="s">
        <v>3438</v>
      </c>
      <c r="E242" s="187"/>
      <c r="F242" s="187"/>
      <c r="G242" s="113">
        <f t="shared" si="10"/>
        <v>0</v>
      </c>
      <c r="H242" s="196" t="str">
        <f t="shared" si="11"/>
        <v>已选择的措施</v>
      </c>
      <c r="I242" s="205" t="s">
        <v>5228</v>
      </c>
      <c r="J242" s="129" t="s">
        <v>4317</v>
      </c>
    </row>
    <row r="243" spans="1:10" s="197" customFormat="1" ht="12">
      <c r="A243" s="189" t="str">
        <f t="shared" si="9"/>
        <v>$lang['home_maintenance_selected']='选择了这个措施';</v>
      </c>
      <c r="B243" s="186" t="s">
        <v>4318</v>
      </c>
      <c r="C243" s="186"/>
      <c r="D243" s="186" t="s">
        <v>3438</v>
      </c>
      <c r="E243" s="187"/>
      <c r="F243" s="187"/>
      <c r="G243" s="113">
        <f t="shared" si="10"/>
        <v>0</v>
      </c>
      <c r="H243" s="196" t="str">
        <f t="shared" si="11"/>
        <v>选择了这个措施</v>
      </c>
      <c r="I243" s="205" t="s">
        <v>5229</v>
      </c>
      <c r="J243" s="129" t="s">
        <v>5019</v>
      </c>
    </row>
    <row r="244" spans="1:10">
      <c r="A244" s="189" t="str">
        <f t="shared" si="9"/>
        <v/>
      </c>
      <c r="B244" s="186" t="s">
        <v>3442</v>
      </c>
      <c r="E244" s="187" t="s">
        <v>4099</v>
      </c>
      <c r="G244" s="113">
        <f t="shared" si="10"/>
        <v>0</v>
      </c>
      <c r="H244" s="196" t="str">
        <f t="shared" si="11"/>
        <v/>
      </c>
      <c r="I244" s="218"/>
      <c r="J244" s="129"/>
    </row>
    <row r="245" spans="1:10">
      <c r="A245" s="189" t="str">
        <f t="shared" si="9"/>
        <v>//-- 6 action page-----------------</v>
      </c>
      <c r="B245" s="186" t="s">
        <v>4257</v>
      </c>
      <c r="G245" s="113">
        <f t="shared" si="10"/>
        <v>0</v>
      </c>
      <c r="H245" s="196" t="str">
        <f t="shared" si="11"/>
        <v/>
      </c>
      <c r="I245" s="218"/>
      <c r="J245" s="129"/>
    </row>
    <row r="246" spans="1:10">
      <c r="A246" s="189" t="str">
        <f t="shared" si="9"/>
        <v>$lang['home_action_title']='低碳生活简单诊断';</v>
      </c>
      <c r="B246" s="186" t="s">
        <v>4258</v>
      </c>
      <c r="D246" s="186" t="s">
        <v>3438</v>
      </c>
      <c r="G246" s="113">
        <f t="shared" si="10"/>
        <v>0</v>
      </c>
      <c r="H246" s="196" t="str">
        <f t="shared" si="11"/>
        <v>低碳生活简单诊断</v>
      </c>
      <c r="I246" s="205" t="s">
        <v>5141</v>
      </c>
      <c r="J246" s="129" t="s">
        <v>4259</v>
      </c>
    </row>
    <row r="247" spans="1:10">
      <c r="A247" s="189" t="str">
        <f t="shared" si="9"/>
        <v>$lang['home_action_step1']='问题';</v>
      </c>
      <c r="B247" s="186" t="s">
        <v>4260</v>
      </c>
      <c r="D247" s="186" t="s">
        <v>3438</v>
      </c>
      <c r="G247" s="113">
        <f t="shared" si="10"/>
        <v>0</v>
      </c>
      <c r="H247" s="196" t="str">
        <f t="shared" si="11"/>
        <v>问题</v>
      </c>
      <c r="I247" s="205" t="s">
        <v>5002</v>
      </c>
      <c r="J247" s="129" t="s">
        <v>3445</v>
      </c>
    </row>
    <row r="248" spans="1:10">
      <c r="A248" s="189" t="str">
        <f t="shared" si="9"/>
        <v>$lang['home_action_step2']='评价';</v>
      </c>
      <c r="B248" s="186" t="s">
        <v>4261</v>
      </c>
      <c r="D248" s="186" t="s">
        <v>3438</v>
      </c>
      <c r="G248" s="113">
        <f t="shared" si="10"/>
        <v>0</v>
      </c>
      <c r="H248" s="196" t="str">
        <f t="shared" si="11"/>
        <v>评价</v>
      </c>
      <c r="I248" s="205" t="s">
        <v>5142</v>
      </c>
      <c r="J248" s="129" t="s">
        <v>4262</v>
      </c>
    </row>
    <row r="249" spans="1:10">
      <c r="A249" s="189" t="str">
        <f t="shared" si="9"/>
        <v>$lang['home_action_step3']='对策';</v>
      </c>
      <c r="B249" s="186" t="s">
        <v>4263</v>
      </c>
      <c r="D249" s="186" t="s">
        <v>3438</v>
      </c>
      <c r="G249" s="113">
        <f t="shared" si="10"/>
        <v>0</v>
      </c>
      <c r="H249" s="196" t="str">
        <f t="shared" si="11"/>
        <v>对策</v>
      </c>
      <c r="I249" s="205" t="s">
        <v>3537</v>
      </c>
      <c r="J249" s="129" t="s">
        <v>3448</v>
      </c>
    </row>
    <row r="250" spans="1:10">
      <c r="A250" s="189" t="str">
        <f t="shared" si="9"/>
        <v>$lang['home_action_toptitle']='面向低碳生活的家庭';</v>
      </c>
      <c r="B250" s="186" t="s">
        <v>4264</v>
      </c>
      <c r="D250" s="186" t="s">
        <v>3438</v>
      </c>
      <c r="G250" s="113">
        <f t="shared" si="10"/>
        <v>0</v>
      </c>
      <c r="H250" s="196" t="str">
        <f t="shared" si="11"/>
        <v>面向低碳生活的家庭</v>
      </c>
      <c r="I250" s="205" t="s">
        <v>5230</v>
      </c>
      <c r="J250" s="129" t="s">
        <v>4265</v>
      </c>
    </row>
    <row r="251" spans="1:10">
      <c r="A251" s="189" t="str">
        <f t="shared" si="9"/>
        <v>$lang['home_action_top1']='用一些小窍门就可以减少碳排放量';</v>
      </c>
      <c r="B251" s="186" t="s">
        <v>4266</v>
      </c>
      <c r="D251" s="186" t="s">
        <v>3438</v>
      </c>
      <c r="G251" s="113">
        <f t="shared" si="10"/>
        <v>0</v>
      </c>
      <c r="H251" s="196" t="str">
        <f t="shared" si="11"/>
        <v>用一些小窍门就可以减少碳排放量</v>
      </c>
      <c r="I251" s="264" t="s">
        <v>5231</v>
      </c>
      <c r="J251" s="263" t="s">
        <v>4267</v>
      </c>
    </row>
    <row r="252" spans="1:10">
      <c r="A252" s="189" t="str">
        <f t="shared" si="9"/>
        <v>$lang['home_action_top2']='';</v>
      </c>
      <c r="B252" s="186" t="s">
        <v>4268</v>
      </c>
      <c r="D252" s="186" t="s">
        <v>3438</v>
      </c>
      <c r="G252" s="113">
        <f t="shared" si="10"/>
        <v>0</v>
      </c>
      <c r="H252" s="196" t="str">
        <f t="shared" si="11"/>
        <v/>
      </c>
      <c r="I252" s="266"/>
      <c r="J252" s="263" t="s">
        <v>4269</v>
      </c>
    </row>
    <row r="253" spans="1:10">
      <c r="A253" s="189" t="str">
        <f t="shared" si="9"/>
        <v>$lang['home_action_axis1']='可持续性';</v>
      </c>
      <c r="B253" s="186" t="s">
        <v>4270</v>
      </c>
      <c r="D253" s="186" t="s">
        <v>3438</v>
      </c>
      <c r="G253" s="113">
        <f t="shared" si="10"/>
        <v>0</v>
      </c>
      <c r="H253" s="196" t="str">
        <f t="shared" si="11"/>
        <v>可持续性</v>
      </c>
      <c r="I253" s="205" t="s">
        <v>5232</v>
      </c>
      <c r="J253" s="129" t="s">
        <v>4271</v>
      </c>
    </row>
    <row r="254" spans="1:10">
      <c r="A254" s="189" t="str">
        <f t="shared" si="9"/>
        <v>$lang['home_action_axis2']='节能设备';</v>
      </c>
      <c r="B254" s="186" t="s">
        <v>4272</v>
      </c>
      <c r="D254" s="186" t="s">
        <v>3438</v>
      </c>
      <c r="G254" s="113">
        <f t="shared" si="10"/>
        <v>0</v>
      </c>
      <c r="H254" s="196" t="str">
        <f t="shared" si="11"/>
        <v>节能设备</v>
      </c>
      <c r="I254" s="205" t="s">
        <v>5233</v>
      </c>
      <c r="J254" s="129" t="s">
        <v>4273</v>
      </c>
    </row>
    <row r="255" spans="1:10">
      <c r="A255" s="189" t="str">
        <f t="shared" si="9"/>
        <v>$lang['home_action_axis3']='节能行为';</v>
      </c>
      <c r="B255" s="186" t="s">
        <v>4274</v>
      </c>
      <c r="D255" s="186" t="s">
        <v>3438</v>
      </c>
      <c r="G255" s="113">
        <f t="shared" si="10"/>
        <v>0</v>
      </c>
      <c r="H255" s="196" t="str">
        <f t="shared" si="11"/>
        <v>节能行为</v>
      </c>
      <c r="I255" s="205" t="s">
        <v>4305</v>
      </c>
      <c r="J255" s="129" t="s">
        <v>4275</v>
      </c>
    </row>
    <row r="256" spans="1:10">
      <c r="A256" s="189" t="str">
        <f t="shared" si="9"/>
        <v>$lang['home_action_label1']='赞！';</v>
      </c>
      <c r="B256" s="186" t="s">
        <v>4276</v>
      </c>
      <c r="D256" s="186" t="s">
        <v>3438</v>
      </c>
      <c r="G256" s="113">
        <f t="shared" si="10"/>
        <v>0</v>
      </c>
      <c r="H256" s="196" t="str">
        <f t="shared" si="11"/>
        <v>赞！</v>
      </c>
      <c r="I256" s="205" t="s">
        <v>5143</v>
      </c>
      <c r="J256" s="129" t="s">
        <v>4277</v>
      </c>
    </row>
    <row r="257" spans="1:10">
      <c r="A257" s="189" t="str">
        <f t="shared" si="9"/>
        <v>$lang['home_action_label2']='还可以';</v>
      </c>
      <c r="B257" s="186" t="s">
        <v>4278</v>
      </c>
      <c r="D257" s="186" t="s">
        <v>3438</v>
      </c>
      <c r="G257" s="113">
        <f t="shared" si="10"/>
        <v>0</v>
      </c>
      <c r="H257" s="196" t="str">
        <f t="shared" si="11"/>
        <v>还可以</v>
      </c>
      <c r="I257" s="205" t="s">
        <v>4583</v>
      </c>
      <c r="J257" s="129" t="s">
        <v>4279</v>
      </c>
    </row>
    <row r="258" spans="1:10">
      <c r="A258" s="189" t="str">
        <f t="shared" ref="A258:A321" si="12">IF(E258="param",CLEAN(B258&amp;"'function("&amp;H258&amp;") {return "&amp;H259&amp;"};';"),IF(E258="template","",CLEAN(B258&amp;IF(D258="",IF(OR(CLEAN(B258)="",LEFT(B258,2)="//"),"","'';"),"'"&amp;H258&amp;"'"&amp;D258))))</f>
        <v>$lang['home_action_label3']='有点可惜';</v>
      </c>
      <c r="B258" s="186" t="s">
        <v>4280</v>
      </c>
      <c r="D258" s="186" t="s">
        <v>3438</v>
      </c>
      <c r="G258" s="113">
        <f t="shared" si="10"/>
        <v>0</v>
      </c>
      <c r="H258" s="196" t="str">
        <f t="shared" si="11"/>
        <v>有点可惜</v>
      </c>
      <c r="I258" s="205" t="s">
        <v>5144</v>
      </c>
      <c r="J258" s="129" t="s">
        <v>4281</v>
      </c>
    </row>
    <row r="259" spans="1:10" s="197" customFormat="1" ht="12">
      <c r="A259" s="189" t="str">
        <f t="shared" si="12"/>
        <v>$lang['home_action_good_point']='做得好的地方';</v>
      </c>
      <c r="B259" s="186" t="s">
        <v>4309</v>
      </c>
      <c r="C259" s="186"/>
      <c r="D259" s="186" t="s">
        <v>3438</v>
      </c>
      <c r="E259" s="187"/>
      <c r="F259" s="187"/>
      <c r="G259" s="113">
        <f t="shared" ref="G259:G260" si="13">IF(MOD(LEN(H259) - LEN(SUBSTITUTE(H259, """", "")),2) = 1,1,0)</f>
        <v>0</v>
      </c>
      <c r="H259" s="196" t="str">
        <f t="shared" si="11"/>
        <v>做得好的地方</v>
      </c>
      <c r="I259" s="205" t="s">
        <v>5234</v>
      </c>
      <c r="J259" s="129" t="s">
        <v>4310</v>
      </c>
    </row>
    <row r="260" spans="1:10" s="197" customFormat="1" ht="12">
      <c r="A260" s="189" t="str">
        <f t="shared" si="12"/>
        <v>$lang['home_action_bad_point']='可以改进的地方';</v>
      </c>
      <c r="B260" s="186" t="s">
        <v>4311</v>
      </c>
      <c r="C260" s="186"/>
      <c r="D260" s="186" t="s">
        <v>3438</v>
      </c>
      <c r="E260" s="187"/>
      <c r="F260" s="187"/>
      <c r="G260" s="113">
        <f t="shared" si="13"/>
        <v>0</v>
      </c>
      <c r="H260" s="196" t="str">
        <f t="shared" si="11"/>
        <v>可以改进的地方</v>
      </c>
      <c r="I260" s="205" t="s">
        <v>5235</v>
      </c>
      <c r="J260" s="129" t="s">
        <v>4312</v>
      </c>
    </row>
    <row r="261" spans="1:10">
      <c r="A261" s="189" t="str">
        <f t="shared" si="12"/>
        <v/>
      </c>
      <c r="G261" s="113">
        <f t="shared" ref="G261:G292" si="14">IF(MOD(LEN(H261) - LEN(SUBSTITUTE(H261, """", "")),2) = 1,1,0)</f>
        <v>0</v>
      </c>
      <c r="H261" s="196" t="str">
        <f t="shared" si="11"/>
        <v/>
      </c>
      <c r="I261" s="218"/>
      <c r="J261" s="129"/>
    </row>
    <row r="262" spans="1:10" s="197" customFormat="1" ht="12">
      <c r="A262" s="189" t="str">
        <f t="shared" si="12"/>
        <v>//--99 list page-----------------</v>
      </c>
      <c r="B262" s="186" t="s">
        <v>4319</v>
      </c>
      <c r="C262" s="186"/>
      <c r="D262" s="186"/>
      <c r="E262" s="187"/>
      <c r="F262" s="187"/>
      <c r="G262" s="113">
        <f t="shared" si="14"/>
        <v>0</v>
      </c>
      <c r="H262" s="196" t="str">
        <f>SUBSTITUTE(I262, "'", "\'")</f>
        <v/>
      </c>
      <c r="I262" s="218"/>
      <c r="J262" s="129"/>
    </row>
    <row r="263" spans="1:10" s="197" customFormat="1" ht="12">
      <c r="A263" s="189" t="str">
        <f t="shared" si="12"/>
        <v>$lang['home_list_message']='将从这里选出适合您的措施';</v>
      </c>
      <c r="B263" s="186" t="s">
        <v>4320</v>
      </c>
      <c r="C263" s="186"/>
      <c r="D263" s="186" t="s">
        <v>3438</v>
      </c>
      <c r="E263" s="187"/>
      <c r="F263" s="187"/>
      <c r="G263" s="113">
        <f t="shared" si="14"/>
        <v>0</v>
      </c>
      <c r="H263" s="196" t="str">
        <f>SUBSTITUTE(I263, "'", "\'")</f>
        <v>将从这里选出适合您的措施</v>
      </c>
      <c r="I263" s="205" t="s">
        <v>5236</v>
      </c>
      <c r="J263" s="129" t="s">
        <v>5020</v>
      </c>
    </row>
    <row r="264" spans="1:10" s="197" customFormat="1" ht="12">
      <c r="A264" s="189" t="str">
        <f t="shared" si="12"/>
        <v/>
      </c>
      <c r="B264" s="186"/>
      <c r="C264" s="186"/>
      <c r="D264" s="186"/>
      <c r="E264" s="187"/>
      <c r="F264" s="187"/>
      <c r="G264" s="113">
        <f t="shared" si="14"/>
        <v>0</v>
      </c>
      <c r="H264" s="196" t="str">
        <f>SUBSTITUTE(I264, "'", "\'")</f>
        <v/>
      </c>
      <c r="I264" s="218"/>
      <c r="J264" s="129"/>
    </row>
    <row r="265" spans="1:10">
      <c r="A265" s="189" t="str">
        <f t="shared" si="12"/>
        <v>//--createpage-----------------</v>
      </c>
      <c r="B265" s="186" t="s">
        <v>4006</v>
      </c>
      <c r="E265" s="187" t="s">
        <v>4282</v>
      </c>
      <c r="G265" s="113">
        <f t="shared" si="14"/>
        <v>0</v>
      </c>
      <c r="H265" s="196" t="str">
        <f t="shared" si="11"/>
        <v/>
      </c>
      <c r="I265" s="218"/>
      <c r="J265" s="129"/>
    </row>
    <row r="266" spans="1:10">
      <c r="A266" s="189" t="str">
        <f t="shared" si="12"/>
        <v/>
      </c>
      <c r="B266" s="186" t="s">
        <v>3442</v>
      </c>
      <c r="E266" s="187" t="s">
        <v>4099</v>
      </c>
      <c r="G266" s="113">
        <f t="shared" si="14"/>
        <v>0</v>
      </c>
      <c r="H266" s="196" t="str">
        <f t="shared" si="11"/>
        <v/>
      </c>
      <c r="I266" s="218"/>
      <c r="J266" s="129"/>
    </row>
    <row r="267" spans="1:10">
      <c r="A267" s="189" t="str">
        <f t="shared" si="12"/>
        <v>$lang["younow"]='当前情况';</v>
      </c>
      <c r="B267" s="186" t="s">
        <v>4283</v>
      </c>
      <c r="D267" s="186" t="s">
        <v>3438</v>
      </c>
      <c r="E267" s="187" t="s">
        <v>4282</v>
      </c>
      <c r="G267" s="113">
        <f t="shared" si="14"/>
        <v>0</v>
      </c>
      <c r="H267" s="196" t="str">
        <f t="shared" si="11"/>
        <v>当前情况</v>
      </c>
      <c r="I267" s="205" t="s">
        <v>5237</v>
      </c>
      <c r="J267" s="129" t="s">
        <v>3504</v>
      </c>
    </row>
    <row r="268" spans="1:10">
      <c r="A268" s="189" t="str">
        <f t="shared" si="12"/>
        <v>$lang["youafter"]='采取措施后';</v>
      </c>
      <c r="B268" s="186" t="s">
        <v>4284</v>
      </c>
      <c r="D268" s="186" t="s">
        <v>3438</v>
      </c>
      <c r="E268" s="187" t="s">
        <v>4282</v>
      </c>
      <c r="G268" s="113">
        <f t="shared" si="14"/>
        <v>0</v>
      </c>
      <c r="H268" s="196" t="str">
        <f t="shared" si="11"/>
        <v>采取措施后</v>
      </c>
      <c r="I268" s="205" t="s">
        <v>5238</v>
      </c>
      <c r="J268" s="129" t="s">
        <v>3505</v>
      </c>
    </row>
    <row r="269" spans="1:10">
      <c r="A269" s="189" t="str">
        <f t="shared" si="12"/>
        <v>$lang["average"]='平均';</v>
      </c>
      <c r="B269" s="186" t="s">
        <v>4285</v>
      </c>
      <c r="D269" s="186" t="s">
        <v>3438</v>
      </c>
      <c r="E269" s="187" t="s">
        <v>4099</v>
      </c>
      <c r="G269" s="113">
        <f t="shared" si="14"/>
        <v>0</v>
      </c>
      <c r="H269" s="196" t="str">
        <f t="shared" si="11"/>
        <v>平均</v>
      </c>
      <c r="I269" s="205" t="s">
        <v>3506</v>
      </c>
      <c r="J269" s="129" t="s">
        <v>3506</v>
      </c>
    </row>
    <row r="270" spans="1:10">
      <c r="A270" s="189" t="str">
        <f t="shared" si="12"/>
        <v>$lang["compare"]='对照';</v>
      </c>
      <c r="B270" s="186" t="s">
        <v>4286</v>
      </c>
      <c r="D270" s="186" t="s">
        <v>3438</v>
      </c>
      <c r="E270" s="187" t="s">
        <v>4099</v>
      </c>
      <c r="G270" s="113">
        <f t="shared" si="14"/>
        <v>0</v>
      </c>
      <c r="H270" s="196" t="str">
        <f t="shared" si="11"/>
        <v>对照</v>
      </c>
      <c r="I270" s="205" t="s">
        <v>3535</v>
      </c>
      <c r="J270" s="129" t="s">
        <v>3446</v>
      </c>
    </row>
    <row r="271" spans="1:10">
      <c r="A271" s="189" t="str">
        <f t="shared" si="12"/>
        <v>$lang["comparetoaverage"]='';</v>
      </c>
      <c r="B271" s="186" t="s">
        <v>4287</v>
      </c>
      <c r="E271" s="187" t="s">
        <v>4099</v>
      </c>
      <c r="G271" s="113">
        <f t="shared" si="14"/>
        <v>0</v>
      </c>
      <c r="H271" s="196" t="str">
        <f t="shared" ref="H271:H327" si="15">SUBSTITUTE(I271, "'", "\'")</f>
        <v/>
      </c>
      <c r="I271" s="218" t="s">
        <v>4095</v>
      </c>
      <c r="J271" s="129"/>
    </row>
    <row r="272" spans="1:10">
      <c r="A272" s="189" t="str">
        <f t="shared" si="12"/>
        <v>$lang["co2emission"]='二氧化碳排放量';</v>
      </c>
      <c r="B272" s="186" t="s">
        <v>4288</v>
      </c>
      <c r="D272" s="186" t="s">
        <v>3438</v>
      </c>
      <c r="E272" s="187" t="s">
        <v>4099</v>
      </c>
      <c r="G272" s="113">
        <f t="shared" si="14"/>
        <v>0</v>
      </c>
      <c r="H272" s="196" t="str">
        <f t="shared" si="15"/>
        <v>二氧化碳排放量</v>
      </c>
      <c r="I272" s="205" t="s">
        <v>4997</v>
      </c>
      <c r="J272" s="129" t="s">
        <v>3480</v>
      </c>
    </row>
    <row r="273" spans="1:10">
      <c r="A273" s="189" t="str">
        <f t="shared" si="12"/>
        <v>$lang["co2reductiontitle"]='CO2减排效果';</v>
      </c>
      <c r="B273" s="186" t="s">
        <v>4289</v>
      </c>
      <c r="D273" s="186" t="s">
        <v>3438</v>
      </c>
      <c r="E273" s="187" t="s">
        <v>4099</v>
      </c>
      <c r="G273" s="113">
        <f t="shared" si="14"/>
        <v>0</v>
      </c>
      <c r="H273" s="196" t="str">
        <f t="shared" si="15"/>
        <v>CO2减排效果</v>
      </c>
      <c r="I273" s="205" t="s">
        <v>5239</v>
      </c>
      <c r="J273" s="129" t="s">
        <v>3507</v>
      </c>
    </row>
    <row r="274" spans="1:10">
      <c r="A274" s="189" t="str">
        <f t="shared" si="12"/>
        <v>$lang["fee"]='煤电费';</v>
      </c>
      <c r="B274" s="186" t="s">
        <v>4290</v>
      </c>
      <c r="D274" s="186" t="s">
        <v>3438</v>
      </c>
      <c r="E274" s="187" t="s">
        <v>4099</v>
      </c>
      <c r="G274" s="113">
        <f t="shared" si="14"/>
        <v>0</v>
      </c>
      <c r="H274" s="196" t="str">
        <f t="shared" si="15"/>
        <v>煤电费</v>
      </c>
      <c r="I274" s="205" t="s">
        <v>4999</v>
      </c>
      <c r="J274" s="129" t="s">
        <v>3482</v>
      </c>
    </row>
    <row r="275" spans="1:10">
      <c r="A275" s="189" t="str">
        <f t="shared" si="12"/>
        <v>$lang["feereductiontitle"]='减少煤电费';</v>
      </c>
      <c r="B275" s="186" t="s">
        <v>4291</v>
      </c>
      <c r="D275" s="186" t="s">
        <v>3438</v>
      </c>
      <c r="E275" s="187" t="s">
        <v>4099</v>
      </c>
      <c r="G275" s="113">
        <f t="shared" si="14"/>
        <v>0</v>
      </c>
      <c r="H275" s="196" t="str">
        <f t="shared" si="15"/>
        <v>减少煤电费</v>
      </c>
      <c r="I275" s="205" t="s">
        <v>5145</v>
      </c>
      <c r="J275" s="129" t="s">
        <v>3508</v>
      </c>
    </row>
    <row r="276" spans="1:10">
      <c r="A276" s="189" t="str">
        <f t="shared" si="12"/>
        <v>$lang["initialcosttitle"]='初期投资额';</v>
      </c>
      <c r="B276" s="186" t="s">
        <v>4292</v>
      </c>
      <c r="D276" s="186" t="s">
        <v>3438</v>
      </c>
      <c r="E276" s="187" t="s">
        <v>4099</v>
      </c>
      <c r="G276" s="113">
        <f t="shared" si="14"/>
        <v>0</v>
      </c>
      <c r="H276" s="196" t="str">
        <f t="shared" si="15"/>
        <v>初期投资额</v>
      </c>
      <c r="I276" s="205" t="s">
        <v>5146</v>
      </c>
      <c r="J276" s="129" t="s">
        <v>3509</v>
      </c>
    </row>
    <row r="277" spans="1:10">
      <c r="A277" s="189" t="str">
        <f t="shared" si="12"/>
        <v>$lang["loadperyear"]='一年负担额';</v>
      </c>
      <c r="B277" s="186" t="s">
        <v>4293</v>
      </c>
      <c r="D277" s="186" t="s">
        <v>3438</v>
      </c>
      <c r="E277" s="187" t="s">
        <v>4099</v>
      </c>
      <c r="G277" s="113">
        <f t="shared" si="14"/>
        <v>0</v>
      </c>
      <c r="H277" s="196" t="str">
        <f t="shared" si="15"/>
        <v>一年负担额</v>
      </c>
      <c r="I277" s="205" t="s">
        <v>5147</v>
      </c>
      <c r="J277" s="129" t="s">
        <v>3510</v>
      </c>
    </row>
    <row r="278" spans="1:10">
      <c r="A278" s="189" t="str">
        <f t="shared" si="12"/>
        <v>$lang["primaryenergy"]='初级能源';</v>
      </c>
      <c r="B278" s="186" t="s">
        <v>4294</v>
      </c>
      <c r="D278" s="186" t="s">
        <v>3438</v>
      </c>
      <c r="E278" s="187" t="s">
        <v>4099</v>
      </c>
      <c r="G278" s="113">
        <f t="shared" si="14"/>
        <v>0</v>
      </c>
      <c r="H278" s="196" t="str">
        <f t="shared" si="15"/>
        <v>初级能源</v>
      </c>
      <c r="I278" s="205" t="s">
        <v>5148</v>
      </c>
      <c r="J278" s="129" t="s">
        <v>3511</v>
      </c>
    </row>
    <row r="279" spans="1:10">
      <c r="A279" s="189" t="str">
        <f t="shared" si="12"/>
        <v>$lang["ohter"]='其他';</v>
      </c>
      <c r="B279" s="186" t="s">
        <v>4295</v>
      </c>
      <c r="D279" s="186" t="s">
        <v>3438</v>
      </c>
      <c r="E279" s="187" t="s">
        <v>4099</v>
      </c>
      <c r="G279" s="113">
        <f t="shared" si="14"/>
        <v>0</v>
      </c>
      <c r="H279" s="196" t="str">
        <f t="shared" si="15"/>
        <v>其他</v>
      </c>
      <c r="I279" s="205" t="s">
        <v>3544</v>
      </c>
      <c r="J279" s="129" t="s">
        <v>1465</v>
      </c>
    </row>
    <row r="280" spans="1:10">
      <c r="A280" s="189" t="str">
        <f t="shared" si="12"/>
        <v/>
      </c>
      <c r="B280" s="186" t="s">
        <v>3442</v>
      </c>
      <c r="E280" s="187" t="s">
        <v>4099</v>
      </c>
      <c r="G280" s="113">
        <f t="shared" si="14"/>
        <v>0</v>
      </c>
      <c r="H280" s="196" t="str">
        <f t="shared" si="15"/>
        <v/>
      </c>
      <c r="I280" s="218" t="s">
        <v>4095</v>
      </c>
      <c r="J280" s="129"/>
    </row>
    <row r="281" spans="1:10">
      <c r="A281" s="189" t="str">
        <f t="shared" si="12"/>
        <v/>
      </c>
      <c r="B281" s="186" t="s">
        <v>3442</v>
      </c>
      <c r="E281" s="187" t="s">
        <v>4099</v>
      </c>
      <c r="G281" s="113">
        <f t="shared" si="14"/>
        <v>0</v>
      </c>
      <c r="H281" s="196" t="str">
        <f t="shared" si="15"/>
        <v/>
      </c>
      <c r="I281" s="218" t="s">
        <v>4095</v>
      </c>
      <c r="J281" s="129"/>
    </row>
    <row r="282" spans="1:10">
      <c r="A282" s="189" t="str">
        <f t="shared" si="12"/>
        <v/>
      </c>
      <c r="G282" s="113">
        <f t="shared" si="14"/>
        <v>0</v>
      </c>
      <c r="H282" s="196" t="str">
        <f t="shared" si="15"/>
        <v/>
      </c>
      <c r="I282" s="218" t="s">
        <v>4095</v>
      </c>
      <c r="J282" s="129"/>
    </row>
    <row r="283" spans="1:10" ht="24">
      <c r="A283" s="189" t="str">
        <f t="shared" si="12"/>
        <v>//----------for office -----------------------------------------------</v>
      </c>
      <c r="B283" s="186" t="s">
        <v>4296</v>
      </c>
      <c r="G283" s="113">
        <f t="shared" si="14"/>
        <v>0</v>
      </c>
      <c r="H283" s="196" t="str">
        <f t="shared" si="15"/>
        <v/>
      </c>
      <c r="I283" s="218" t="s">
        <v>4095</v>
      </c>
      <c r="J283" s="129"/>
    </row>
    <row r="284" spans="1:10">
      <c r="A284" s="189" t="str">
        <f t="shared" si="12"/>
        <v>$lang['office_title']='低碳办公室简单诊断';</v>
      </c>
      <c r="B284" s="186" t="s">
        <v>3954</v>
      </c>
      <c r="D284" s="186" t="s">
        <v>3438</v>
      </c>
      <c r="E284" s="187" t="s">
        <v>4099</v>
      </c>
      <c r="G284" s="113">
        <f t="shared" si="14"/>
        <v>0</v>
      </c>
      <c r="H284" s="196" t="str">
        <f t="shared" si="15"/>
        <v>低碳办公室简单诊断</v>
      </c>
      <c r="I284" s="208" t="s">
        <v>5240</v>
      </c>
      <c r="J284" s="129" t="s">
        <v>3441</v>
      </c>
    </row>
    <row r="285" spans="1:10">
      <c r="A285" s="189" t="str">
        <f t="shared" si="12"/>
        <v>$lang["officecall"]='贵公司';</v>
      </c>
      <c r="B285" s="186" t="s">
        <v>4297</v>
      </c>
      <c r="D285" s="186" t="s">
        <v>3438</v>
      </c>
      <c r="E285" s="187" t="s">
        <v>4099</v>
      </c>
      <c r="G285" s="113">
        <f t="shared" si="14"/>
        <v>0</v>
      </c>
      <c r="H285" s="196" t="str">
        <f t="shared" si="15"/>
        <v>贵公司</v>
      </c>
      <c r="I285" s="208" t="s">
        <v>3542</v>
      </c>
      <c r="J285" s="129" t="s">
        <v>3500</v>
      </c>
    </row>
    <row r="286" spans="1:10">
      <c r="A286" s="189" t="str">
        <f t="shared" si="12"/>
        <v>$lang["officecount"]='办公室';</v>
      </c>
      <c r="B286" s="186" t="s">
        <v>4298</v>
      </c>
      <c r="D286" s="186" t="s">
        <v>3438</v>
      </c>
      <c r="E286" s="187" t="s">
        <v>4099</v>
      </c>
      <c r="G286" s="113">
        <f t="shared" si="14"/>
        <v>0</v>
      </c>
      <c r="H286" s="196" t="str">
        <f t="shared" si="15"/>
        <v>办公室</v>
      </c>
      <c r="I286" s="208" t="s">
        <v>5149</v>
      </c>
      <c r="J286" s="129" t="s">
        <v>3501</v>
      </c>
    </row>
    <row r="287" spans="1:10">
      <c r="A287" s="189" t="str">
        <f t="shared" si="12"/>
        <v>$lang["totaloffice"]='整个办公室';</v>
      </c>
      <c r="B287" s="186" t="s">
        <v>4299</v>
      </c>
      <c r="D287" s="186" t="s">
        <v>3438</v>
      </c>
      <c r="E287" s="187" t="s">
        <v>4099</v>
      </c>
      <c r="G287" s="113">
        <f t="shared" si="14"/>
        <v>0</v>
      </c>
      <c r="H287" s="196" t="str">
        <f t="shared" si="15"/>
        <v>整个办公室</v>
      </c>
      <c r="I287" s="208" t="s">
        <v>3543</v>
      </c>
      <c r="J287" s="129" t="s">
        <v>3503</v>
      </c>
    </row>
    <row r="288" spans="1:10">
      <c r="A288" s="189" t="str">
        <f t="shared" si="12"/>
        <v>$lang["officenow"]='当前情况';</v>
      </c>
      <c r="B288" s="186" t="s">
        <v>4300</v>
      </c>
      <c r="D288" s="186" t="s">
        <v>3438</v>
      </c>
      <c r="E288" s="187" t="s">
        <v>4099</v>
      </c>
      <c r="G288" s="113">
        <f t="shared" si="14"/>
        <v>0</v>
      </c>
      <c r="H288" s="196" t="str">
        <f t="shared" si="15"/>
        <v>当前情况</v>
      </c>
      <c r="I288" s="208" t="s">
        <v>5241</v>
      </c>
      <c r="J288" s="129" t="s">
        <v>3504</v>
      </c>
    </row>
    <row r="289" spans="1:10">
      <c r="A289" s="189" t="str">
        <f t="shared" si="12"/>
        <v>$lang["compareoffice"]='function() {return "同样规模的" + target};';</v>
      </c>
      <c r="B289" s="186" t="s">
        <v>4301</v>
      </c>
      <c r="E289" s="187" t="s">
        <v>4136</v>
      </c>
      <c r="G289" s="113">
        <f t="shared" si="14"/>
        <v>0</v>
      </c>
      <c r="H289" s="196" t="str">
        <f t="shared" si="15"/>
        <v/>
      </c>
      <c r="I289" s="222" t="s">
        <v>4095</v>
      </c>
      <c r="J289" s="129" t="s">
        <v>4171</v>
      </c>
    </row>
    <row r="290" spans="1:10">
      <c r="A290" s="189" t="str">
        <f t="shared" si="12"/>
        <v/>
      </c>
      <c r="E290" s="187" t="s">
        <v>4164</v>
      </c>
      <c r="G290" s="113">
        <f t="shared" si="14"/>
        <v>0</v>
      </c>
      <c r="H290" s="196" t="str">
        <f t="shared" si="15"/>
        <v>"同样规模的" + target</v>
      </c>
      <c r="I290" s="208" t="s">
        <v>5242</v>
      </c>
      <c r="J290" s="129" t="s">
        <v>5021</v>
      </c>
    </row>
    <row r="291" spans="1:10">
      <c r="A291" s="189" t="str">
        <f t="shared" si="12"/>
        <v/>
      </c>
      <c r="E291" s="187" t="s">
        <v>4099</v>
      </c>
      <c r="G291" s="113">
        <f t="shared" si="14"/>
        <v>0</v>
      </c>
      <c r="H291" s="196" t="str">
        <f t="shared" si="15"/>
        <v/>
      </c>
      <c r="I291" s="222"/>
      <c r="J291" s="129"/>
    </row>
    <row r="292" spans="1:10">
      <c r="A292" s="189" t="str">
        <f t="shared" si="12"/>
        <v>$lang['button_demand']='需求';</v>
      </c>
      <c r="B292" s="186" t="s">
        <v>3994</v>
      </c>
      <c r="D292" s="186" t="s">
        <v>3438</v>
      </c>
      <c r="E292" s="187" t="s">
        <v>4099</v>
      </c>
      <c r="G292" s="113">
        <f t="shared" si="14"/>
        <v>0</v>
      </c>
      <c r="H292" s="196" t="str">
        <f t="shared" si="15"/>
        <v>需求</v>
      </c>
      <c r="I292" s="208" t="s">
        <v>4306</v>
      </c>
      <c r="J292" s="129" t="s">
        <v>3479</v>
      </c>
    </row>
    <row r="293" spans="1:10">
      <c r="A293" s="189" t="str">
        <f t="shared" si="12"/>
        <v/>
      </c>
      <c r="H293" s="196" t="str">
        <f t="shared" si="15"/>
        <v/>
      </c>
      <c r="I293" s="222"/>
      <c r="J293" s="129"/>
    </row>
    <row r="294" spans="1:10" ht="24">
      <c r="A294" s="189" t="str">
        <f t="shared" si="12"/>
        <v>//----------7 lifegame -----------------------------------------------</v>
      </c>
      <c r="B294" s="186" t="s">
        <v>5048</v>
      </c>
      <c r="E294" s="187" t="s">
        <v>5049</v>
      </c>
      <c r="G294" s="113">
        <f t="shared" ref="G294:G327" si="16">IF(MOD(LEN(H294) - LEN(SUBSTITUTE(H294, """", "")),2) = 1,1,0)</f>
        <v>0</v>
      </c>
      <c r="H294" s="234" t="str">
        <f t="shared" si="15"/>
        <v/>
      </c>
      <c r="I294" s="222"/>
      <c r="J294" s="129"/>
    </row>
    <row r="295" spans="1:10">
      <c r="A295" s="189" t="str">
        <f t="shared" si="12"/>
        <v>$lang['home_lifegame_title']='';</v>
      </c>
      <c r="B295" s="186" t="s">
        <v>5050</v>
      </c>
      <c r="E295" s="187" t="s">
        <v>5049</v>
      </c>
      <c r="G295" s="113">
        <f t="shared" si="16"/>
        <v>0</v>
      </c>
      <c r="H295" s="234" t="str">
        <f t="shared" si="15"/>
        <v/>
      </c>
      <c r="I295" s="207"/>
      <c r="J295" s="129" t="s">
        <v>5022</v>
      </c>
    </row>
    <row r="296" spans="1:10">
      <c r="A296" s="189" t="str">
        <f t="shared" si="12"/>
        <v>$lang['home_lifegame_toptitle']='';</v>
      </c>
      <c r="B296" s="186" t="s">
        <v>5051</v>
      </c>
      <c r="E296" s="187" t="s">
        <v>5049</v>
      </c>
      <c r="G296" s="113">
        <f t="shared" si="16"/>
        <v>0</v>
      </c>
      <c r="H296" s="234" t="str">
        <f t="shared" si="15"/>
        <v/>
      </c>
      <c r="I296" s="207"/>
      <c r="J296" s="129" t="s">
        <v>5023</v>
      </c>
    </row>
    <row r="297" spans="1:10" ht="48">
      <c r="A297" s="189" t="str">
        <f t="shared" si="12"/>
        <v>$lang['home_lifegame_top1']='';</v>
      </c>
      <c r="B297" s="186" t="s">
        <v>5052</v>
      </c>
      <c r="E297" s="187" t="s">
        <v>5053</v>
      </c>
      <c r="G297" s="113">
        <f t="shared" si="16"/>
        <v>0</v>
      </c>
      <c r="H297" s="234" t="str">
        <f t="shared" si="15"/>
        <v/>
      </c>
      <c r="I297" s="207"/>
      <c r="J297" s="129" t="s">
        <v>5024</v>
      </c>
    </row>
    <row r="298" spans="1:10" ht="72">
      <c r="A298" s="189" t="str">
        <f t="shared" si="12"/>
        <v>$lang['home_lifegame_top2']='';</v>
      </c>
      <c r="B298" s="186" t="s">
        <v>5054</v>
      </c>
      <c r="E298" s="187" t="s">
        <v>5055</v>
      </c>
      <c r="G298" s="113">
        <f t="shared" si="16"/>
        <v>0</v>
      </c>
      <c r="H298" s="234" t="str">
        <f t="shared" si="15"/>
        <v/>
      </c>
      <c r="I298" s="207"/>
      <c r="J298" s="129" t="s">
        <v>5025</v>
      </c>
    </row>
    <row r="299" spans="1:10" ht="36">
      <c r="A299" s="189" t="str">
        <f t="shared" si="12"/>
        <v>$lang['home_lifegame_top3']='';</v>
      </c>
      <c r="B299" s="186" t="s">
        <v>5056</v>
      </c>
      <c r="E299" s="187" t="s">
        <v>5053</v>
      </c>
      <c r="G299" s="113">
        <f t="shared" si="16"/>
        <v>0</v>
      </c>
      <c r="H299" s="234" t="str">
        <f t="shared" si="15"/>
        <v/>
      </c>
      <c r="I299" s="207"/>
      <c r="J299" s="129" t="s">
        <v>5026</v>
      </c>
    </row>
    <row r="300" spans="1:10" ht="36">
      <c r="A300" s="189" t="str">
        <f t="shared" si="12"/>
        <v>$lang['home_lifegame_top3b']='';</v>
      </c>
      <c r="B300" s="186" t="s">
        <v>5057</v>
      </c>
      <c r="E300" s="187" t="s">
        <v>5053</v>
      </c>
      <c r="G300" s="113">
        <f t="shared" si="16"/>
        <v>0</v>
      </c>
      <c r="H300" s="234" t="str">
        <f t="shared" si="15"/>
        <v/>
      </c>
      <c r="I300" s="242"/>
      <c r="J300" s="129" t="s">
        <v>5027</v>
      </c>
    </row>
    <row r="301" spans="1:10">
      <c r="A301" s="189" t="str">
        <f t="shared" si="12"/>
        <v>$lang['home_lifegame_toptitle4']='';</v>
      </c>
      <c r="B301" s="186" t="s">
        <v>5058</v>
      </c>
      <c r="E301" s="187" t="s">
        <v>5053</v>
      </c>
      <c r="G301" s="113">
        <f t="shared" si="16"/>
        <v>0</v>
      </c>
      <c r="H301" s="234" t="str">
        <f t="shared" si="15"/>
        <v/>
      </c>
      <c r="I301" s="242"/>
      <c r="J301" s="129" t="s">
        <v>5028</v>
      </c>
    </row>
    <row r="302" spans="1:10" ht="48">
      <c r="A302" s="189" t="str">
        <f t="shared" si="12"/>
        <v>$lang['home_lifegame_top4']='';</v>
      </c>
      <c r="B302" s="186" t="s">
        <v>5059</v>
      </c>
      <c r="E302" s="187" t="s">
        <v>5053</v>
      </c>
      <c r="G302" s="113">
        <f t="shared" si="16"/>
        <v>0</v>
      </c>
      <c r="H302" s="234" t="str">
        <f t="shared" si="15"/>
        <v/>
      </c>
      <c r="I302" s="242"/>
      <c r="J302" s="129" t="s">
        <v>5029</v>
      </c>
    </row>
    <row r="303" spans="1:10">
      <c r="A303" s="189" t="str">
        <f t="shared" si="12"/>
        <v>$lang['home_lifegame_toptitle5']='';</v>
      </c>
      <c r="B303" s="186" t="s">
        <v>5060</v>
      </c>
      <c r="E303" s="187" t="s">
        <v>5053</v>
      </c>
      <c r="G303" s="113">
        <f t="shared" si="16"/>
        <v>0</v>
      </c>
      <c r="H303" s="234" t="str">
        <f t="shared" si="15"/>
        <v/>
      </c>
      <c r="I303" s="242"/>
      <c r="J303" s="129" t="s">
        <v>5030</v>
      </c>
    </row>
    <row r="304" spans="1:10" ht="24">
      <c r="A304" s="189" t="str">
        <f t="shared" si="12"/>
        <v>$lang['home_lifegame_top5']='';</v>
      </c>
      <c r="B304" s="186" t="s">
        <v>5061</v>
      </c>
      <c r="E304" s="187" t="s">
        <v>5049</v>
      </c>
      <c r="G304" s="113">
        <f t="shared" si="16"/>
        <v>0</v>
      </c>
      <c r="H304" s="234" t="str">
        <f t="shared" si="15"/>
        <v/>
      </c>
      <c r="I304" s="242"/>
      <c r="J304" s="129" t="s">
        <v>5031</v>
      </c>
    </row>
    <row r="305" spans="1:10">
      <c r="A305" s="189" t="str">
        <f t="shared" si="12"/>
        <v>$lang['home_lifegame_toptitle6']='';</v>
      </c>
      <c r="B305" s="186" t="s">
        <v>5062</v>
      </c>
      <c r="E305" s="187" t="s">
        <v>5049</v>
      </c>
      <c r="G305" s="113">
        <f t="shared" si="16"/>
        <v>0</v>
      </c>
      <c r="H305" s="234" t="str">
        <f t="shared" si="15"/>
        <v/>
      </c>
      <c r="I305" s="242"/>
      <c r="J305" s="129" t="s">
        <v>5032</v>
      </c>
    </row>
    <row r="306" spans="1:10" ht="48">
      <c r="A306" s="189" t="str">
        <f t="shared" si="12"/>
        <v>$lang['home_lifegame_top6']='';</v>
      </c>
      <c r="B306" s="186" t="s">
        <v>5063</v>
      </c>
      <c r="E306" s="187" t="s">
        <v>5053</v>
      </c>
      <c r="G306" s="113">
        <f t="shared" si="16"/>
        <v>0</v>
      </c>
      <c r="H306" s="234" t="str">
        <f t="shared" si="15"/>
        <v/>
      </c>
      <c r="I306" s="242"/>
      <c r="J306" s="129" t="s">
        <v>5033</v>
      </c>
    </row>
    <row r="307" spans="1:10" ht="36">
      <c r="A307" s="189" t="str">
        <f t="shared" si="12"/>
        <v>$lang['home_lifegame_top6b']='';</v>
      </c>
      <c r="B307" s="186" t="s">
        <v>5064</v>
      </c>
      <c r="E307" s="187" t="s">
        <v>5053</v>
      </c>
      <c r="G307" s="113">
        <f t="shared" si="16"/>
        <v>0</v>
      </c>
      <c r="H307" s="234" t="str">
        <f t="shared" si="15"/>
        <v/>
      </c>
      <c r="I307" s="242"/>
      <c r="J307" s="129" t="s">
        <v>5034</v>
      </c>
    </row>
    <row r="308" spans="1:10">
      <c r="A308" s="189" t="str">
        <f t="shared" si="12"/>
        <v>$lang['home_lifegame_toptitle7']='';</v>
      </c>
      <c r="B308" s="186" t="s">
        <v>5065</v>
      </c>
      <c r="E308" s="187" t="s">
        <v>5049</v>
      </c>
      <c r="G308" s="113">
        <f t="shared" si="16"/>
        <v>0</v>
      </c>
      <c r="H308" s="234" t="str">
        <f t="shared" si="15"/>
        <v/>
      </c>
      <c r="I308" s="242"/>
      <c r="J308" s="129" t="s">
        <v>5035</v>
      </c>
    </row>
    <row r="309" spans="1:10" ht="36">
      <c r="A309" s="189" t="str">
        <f t="shared" si="12"/>
        <v>$lang['home_lifegame_top7']='';</v>
      </c>
      <c r="B309" s="186" t="s">
        <v>5066</v>
      </c>
      <c r="E309" s="187" t="s">
        <v>5049</v>
      </c>
      <c r="G309" s="113">
        <f t="shared" si="16"/>
        <v>0</v>
      </c>
      <c r="H309" s="234" t="str">
        <f t="shared" si="15"/>
        <v/>
      </c>
      <c r="I309" s="242"/>
      <c r="J309" s="129" t="s">
        <v>5036</v>
      </c>
    </row>
    <row r="310" spans="1:10">
      <c r="A310" s="189" t="str">
        <f t="shared" si="12"/>
        <v>$lang['home_lifegame_toptitle90']='';</v>
      </c>
      <c r="B310" s="186" t="s">
        <v>5067</v>
      </c>
      <c r="E310" s="187" t="s">
        <v>5053</v>
      </c>
      <c r="G310" s="113">
        <f t="shared" si="16"/>
        <v>0</v>
      </c>
      <c r="H310" s="234" t="str">
        <f t="shared" si="15"/>
        <v/>
      </c>
      <c r="I310" s="242"/>
      <c r="J310" s="129" t="s">
        <v>5037</v>
      </c>
    </row>
    <row r="311" spans="1:10" ht="24">
      <c r="A311" s="189" t="str">
        <f t="shared" si="12"/>
        <v>$lang['home_lifegame_top90']='';</v>
      </c>
      <c r="B311" s="186" t="s">
        <v>5068</v>
      </c>
      <c r="E311" s="187" t="s">
        <v>5069</v>
      </c>
      <c r="G311" s="113">
        <f t="shared" si="16"/>
        <v>0</v>
      </c>
      <c r="H311" s="234" t="str">
        <f t="shared" si="15"/>
        <v/>
      </c>
      <c r="I311" s="242"/>
      <c r="J311" s="129" t="s">
        <v>5038</v>
      </c>
    </row>
    <row r="312" spans="1:10">
      <c r="A312" s="189" t="str">
        <f t="shared" si="12"/>
        <v>$lang['home_lifegame_toptitle99']='';</v>
      </c>
      <c r="B312" s="186" t="s">
        <v>5070</v>
      </c>
      <c r="E312" s="187" t="s">
        <v>5071</v>
      </c>
      <c r="G312" s="113">
        <f t="shared" si="16"/>
        <v>0</v>
      </c>
      <c r="H312" s="234" t="str">
        <f t="shared" si="15"/>
        <v/>
      </c>
      <c r="I312" s="242"/>
      <c r="J312" s="129" t="s">
        <v>5039</v>
      </c>
    </row>
    <row r="313" spans="1:10" ht="72">
      <c r="A313" s="189" t="str">
        <f t="shared" si="12"/>
        <v>$lang['home_lifegame_top99']='';</v>
      </c>
      <c r="B313" s="186" t="s">
        <v>5072</v>
      </c>
      <c r="E313" s="187" t="s">
        <v>5073</v>
      </c>
      <c r="G313" s="113">
        <f t="shared" si="16"/>
        <v>0</v>
      </c>
      <c r="H313" s="234" t="str">
        <f t="shared" si="15"/>
        <v/>
      </c>
      <c r="I313" s="242"/>
      <c r="J313" s="129" t="s">
        <v>5040</v>
      </c>
    </row>
    <row r="314" spans="1:10">
      <c r="A314" s="189" t="str">
        <f t="shared" si="12"/>
        <v/>
      </c>
      <c r="E314" s="187" t="s">
        <v>5073</v>
      </c>
      <c r="G314" s="113">
        <f t="shared" si="16"/>
        <v>0</v>
      </c>
      <c r="H314" s="234" t="str">
        <f t="shared" si="15"/>
        <v/>
      </c>
      <c r="I314" s="222"/>
      <c r="J314" s="129"/>
    </row>
    <row r="315" spans="1:10">
      <c r="A315" s="189" t="str">
        <f t="shared" si="12"/>
        <v/>
      </c>
      <c r="E315" s="187" t="s">
        <v>5073</v>
      </c>
      <c r="G315" s="113">
        <f t="shared" si="16"/>
        <v>0</v>
      </c>
      <c r="H315" s="234" t="str">
        <f t="shared" si="15"/>
        <v/>
      </c>
      <c r="I315" s="222"/>
      <c r="J315" s="129"/>
    </row>
    <row r="316" spans="1:10">
      <c r="A316" s="189" t="str">
        <f t="shared" si="12"/>
        <v>$lang['button_end']='结束';</v>
      </c>
      <c r="B316" s="186" t="s">
        <v>5074</v>
      </c>
      <c r="D316" s="186" t="s">
        <v>3438</v>
      </c>
      <c r="E316" s="187" t="s">
        <v>1847</v>
      </c>
      <c r="G316" s="113">
        <f t="shared" si="16"/>
        <v>0</v>
      </c>
      <c r="H316" s="234" t="str">
        <f t="shared" si="15"/>
        <v>结束</v>
      </c>
      <c r="I316" s="208" t="s">
        <v>5150</v>
      </c>
      <c r="J316" s="129" t="s">
        <v>5041</v>
      </c>
    </row>
    <row r="317" spans="1:10">
      <c r="A317" s="189" t="str">
        <f t="shared" si="12"/>
        <v>$lang['button_agree']='设置';</v>
      </c>
      <c r="B317" s="186" t="s">
        <v>5075</v>
      </c>
      <c r="D317" s="186" t="s">
        <v>3438</v>
      </c>
      <c r="E317" s="187" t="s">
        <v>5053</v>
      </c>
      <c r="G317" s="113">
        <f t="shared" si="16"/>
        <v>0</v>
      </c>
      <c r="H317" s="234" t="str">
        <f t="shared" si="15"/>
        <v>设置</v>
      </c>
      <c r="I317" s="208" t="s">
        <v>5243</v>
      </c>
      <c r="J317" s="129" t="s">
        <v>5042</v>
      </c>
    </row>
    <row r="318" spans="1:10">
      <c r="A318" s="189" t="str">
        <f t="shared" si="12"/>
        <v>$lang['button_commit']='执行';</v>
      </c>
      <c r="B318" s="186" t="s">
        <v>5076</v>
      </c>
      <c r="D318" s="186" t="s">
        <v>3438</v>
      </c>
      <c r="E318" s="187" t="s">
        <v>5053</v>
      </c>
      <c r="G318" s="113">
        <f t="shared" si="16"/>
        <v>0</v>
      </c>
      <c r="H318" s="234" t="str">
        <f t="shared" si="15"/>
        <v>执行</v>
      </c>
      <c r="I318" s="208" t="s">
        <v>5244</v>
      </c>
      <c r="J318" s="129" t="s">
        <v>5043</v>
      </c>
    </row>
    <row r="319" spans="1:10">
      <c r="A319" s="189" t="str">
        <f t="shared" si="12"/>
        <v>$lang['home_lifegame_button_sel99']='';</v>
      </c>
      <c r="B319" s="186" t="s">
        <v>5077</v>
      </c>
      <c r="E319" s="187" t="s">
        <v>5055</v>
      </c>
      <c r="G319" s="113">
        <f t="shared" si="16"/>
        <v>0</v>
      </c>
      <c r="H319" s="234" t="str">
        <f t="shared" si="15"/>
        <v>对不起，我来做。</v>
      </c>
      <c r="I319" s="208" t="s">
        <v>5151</v>
      </c>
      <c r="J319" s="129" t="s">
        <v>5044</v>
      </c>
    </row>
    <row r="320" spans="1:10">
      <c r="A320" s="189" t="str">
        <f t="shared" si="12"/>
        <v>$lang['home_lifegame_button_sel3a']='';</v>
      </c>
      <c r="B320" s="186" t="s">
        <v>5078</v>
      </c>
      <c r="E320" s="187" t="s">
        <v>5055</v>
      </c>
      <c r="G320" s="113">
        <f t="shared" si="16"/>
        <v>0</v>
      </c>
      <c r="H320" s="234" t="str">
        <f t="shared" si="15"/>
        <v>不是</v>
      </c>
      <c r="I320" s="208" t="s">
        <v>5152</v>
      </c>
      <c r="J320" s="129" t="s">
        <v>5045</v>
      </c>
    </row>
    <row r="321" spans="1:10">
      <c r="A321" s="189" t="str">
        <f t="shared" si="12"/>
        <v>$lang['home_lifegame_button_sel3b']='';</v>
      </c>
      <c r="B321" s="186" t="s">
        <v>5079</v>
      </c>
      <c r="E321" s="187" t="s">
        <v>5053</v>
      </c>
      <c r="G321" s="113">
        <f t="shared" si="16"/>
        <v>0</v>
      </c>
      <c r="H321" s="234" t="str">
        <f t="shared" si="15"/>
        <v>还可以。</v>
      </c>
      <c r="I321" s="208" t="s">
        <v>5153</v>
      </c>
      <c r="J321" s="129" t="s">
        <v>5046</v>
      </c>
    </row>
    <row r="322" spans="1:10">
      <c r="A322" s="189" t="str">
        <f t="shared" ref="A322:A327" si="17">IF(E322="param",CLEAN(B322&amp;"'function("&amp;H322&amp;") {return "&amp;H323&amp;"};';"),IF(E322="template","",CLEAN(B322&amp;IF(D322="",IF(OR(CLEAN(B322)="",LEFT(B322,2)="//"),"","'';"),"'"&amp;H322&amp;"'"&amp;D322))))</f>
        <v/>
      </c>
      <c r="E322" s="187" t="s">
        <v>5053</v>
      </c>
      <c r="G322" s="113">
        <f t="shared" si="16"/>
        <v>0</v>
      </c>
      <c r="H322" s="234" t="str">
        <f t="shared" si="15"/>
        <v/>
      </c>
      <c r="I322" s="208"/>
      <c r="J322" s="129"/>
    </row>
    <row r="323" spans="1:10" ht="24">
      <c r="A323" s="189" t="str">
        <f t="shared" si="17"/>
        <v>//----------8 uchieco web -----------------------------------------------</v>
      </c>
      <c r="B323" s="186" t="s">
        <v>5080</v>
      </c>
      <c r="E323" s="187" t="s">
        <v>5073</v>
      </c>
      <c r="G323" s="113">
        <f t="shared" si="16"/>
        <v>0</v>
      </c>
      <c r="H323" s="234" t="str">
        <f t="shared" si="15"/>
        <v/>
      </c>
      <c r="I323" s="208"/>
      <c r="J323" s="129"/>
    </row>
    <row r="324" spans="1:10">
      <c r="A324" s="189" t="str">
        <f t="shared" si="17"/>
        <v>$lang['home_uchieco_title']='';</v>
      </c>
      <c r="B324" s="186" t="s">
        <v>5081</v>
      </c>
      <c r="E324" s="187" t="s">
        <v>5071</v>
      </c>
      <c r="G324" s="113">
        <f t="shared" si="16"/>
        <v>0</v>
      </c>
      <c r="H324" s="234" t="str">
        <f t="shared" si="15"/>
        <v>低碳家庭诊断WEB</v>
      </c>
      <c r="I324" s="208" t="s">
        <v>5245</v>
      </c>
      <c r="J324" s="129" t="s">
        <v>5047</v>
      </c>
    </row>
    <row r="325" spans="1:10">
      <c r="A325" s="189" t="str">
        <f t="shared" si="17"/>
        <v/>
      </c>
      <c r="E325" s="187" t="s">
        <v>5073</v>
      </c>
      <c r="G325" s="113">
        <f t="shared" si="16"/>
        <v>0</v>
      </c>
      <c r="H325" s="234" t="str">
        <f t="shared" si="15"/>
        <v/>
      </c>
      <c r="I325" s="222"/>
      <c r="J325" s="129"/>
    </row>
    <row r="326" spans="1:10">
      <c r="A326" s="189" t="str">
        <f t="shared" si="17"/>
        <v/>
      </c>
      <c r="E326" s="187" t="s">
        <v>5053</v>
      </c>
      <c r="G326" s="113">
        <f t="shared" si="16"/>
        <v>0</v>
      </c>
      <c r="H326" s="234" t="str">
        <f t="shared" si="15"/>
        <v/>
      </c>
      <c r="I326" s="222"/>
      <c r="J326" s="129"/>
    </row>
    <row r="327" spans="1:10">
      <c r="A327" s="189" t="str">
        <f t="shared" si="17"/>
        <v/>
      </c>
      <c r="E327" s="187" t="s">
        <v>5071</v>
      </c>
      <c r="G327" s="113">
        <f t="shared" si="16"/>
        <v>0</v>
      </c>
      <c r="H327" s="234" t="str">
        <f t="shared" si="15"/>
        <v/>
      </c>
      <c r="I327" s="222"/>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4063</v>
      </c>
      <c r="F2" t="s">
        <v>4064</v>
      </c>
    </row>
    <row r="3" spans="2:12">
      <c r="C3" t="s">
        <v>4065</v>
      </c>
      <c r="D3" t="s">
        <v>4066</v>
      </c>
      <c r="F3" t="s">
        <v>4065</v>
      </c>
      <c r="G3" t="s">
        <v>4066</v>
      </c>
      <c r="L3" t="s">
        <v>4067</v>
      </c>
    </row>
    <row r="4" spans="2:12">
      <c r="B4" s="135" t="s">
        <v>4068</v>
      </c>
      <c r="C4" s="135">
        <v>19</v>
      </c>
      <c r="D4" s="135">
        <v>4</v>
      </c>
      <c r="F4">
        <v>24</v>
      </c>
      <c r="G4">
        <v>0</v>
      </c>
      <c r="H4" t="s">
        <v>4069</v>
      </c>
      <c r="J4" s="13">
        <v>1</v>
      </c>
      <c r="K4" s="13" t="s">
        <v>303</v>
      </c>
      <c r="L4" s="21">
        <v>9.4</v>
      </c>
    </row>
    <row r="5" spans="2:12">
      <c r="B5" s="135" t="s">
        <v>4070</v>
      </c>
      <c r="C5" s="135">
        <v>27</v>
      </c>
      <c r="D5" s="135">
        <v>7</v>
      </c>
      <c r="F5">
        <v>30</v>
      </c>
      <c r="G5">
        <v>5</v>
      </c>
      <c r="H5" t="s">
        <v>4071</v>
      </c>
      <c r="J5" s="13">
        <v>2</v>
      </c>
      <c r="K5" s="13" t="s">
        <v>304</v>
      </c>
      <c r="L5" s="21">
        <v>11.1</v>
      </c>
    </row>
    <row r="6" spans="2:12">
      <c r="B6" s="135" t="s">
        <v>4072</v>
      </c>
      <c r="C6" s="135">
        <v>29</v>
      </c>
      <c r="D6" s="135">
        <v>12</v>
      </c>
      <c r="F6">
        <v>28</v>
      </c>
      <c r="G6">
        <v>9</v>
      </c>
      <c r="H6" t="s">
        <v>4073</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4074</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4075</v>
      </c>
      <c r="L29" s="21">
        <v>16.3</v>
      </c>
    </row>
    <row r="30" spans="10:12">
      <c r="J30" s="13">
        <v>27</v>
      </c>
      <c r="K30" s="13" t="s">
        <v>4076</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2018-06-22T01:14:20Z</dcterms:modified>
</cp:coreProperties>
</file>