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2685" yWindow="-105" windowWidth="13290" windowHeight="8235" tabRatio="682" firstSheet="1" activeTab="9"/>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H327" i="53" l="1"/>
  <c r="G327" i="53" s="1"/>
  <c r="A327" i="53"/>
  <c r="H326" i="53"/>
  <c r="G326" i="53" s="1"/>
  <c r="A326" i="53"/>
  <c r="H325" i="53"/>
  <c r="G325" i="53"/>
  <c r="A325" i="53"/>
  <c r="H324" i="53"/>
  <c r="G324" i="53" s="1"/>
  <c r="A324" i="53"/>
  <c r="H323" i="53"/>
  <c r="G323" i="53" s="1"/>
  <c r="A323" i="53"/>
  <c r="H322" i="53"/>
  <c r="G322" i="53" s="1"/>
  <c r="A322" i="53"/>
  <c r="H321" i="53"/>
  <c r="G321" i="53"/>
  <c r="A321" i="53"/>
  <c r="H320" i="53"/>
  <c r="G320" i="53"/>
  <c r="A320" i="53"/>
  <c r="H319" i="53"/>
  <c r="G319" i="53" s="1"/>
  <c r="A319" i="53"/>
  <c r="H318" i="53"/>
  <c r="H317" i="53"/>
  <c r="A317" i="53" s="1"/>
  <c r="G317" i="53"/>
  <c r="H316" i="53"/>
  <c r="G316" i="53"/>
  <c r="A316" i="53"/>
  <c r="H315" i="53"/>
  <c r="G315" i="53" s="1"/>
  <c r="A315" i="53"/>
  <c r="H314" i="53"/>
  <c r="G314" i="53" s="1"/>
  <c r="A314" i="53"/>
  <c r="H313" i="53"/>
  <c r="G313" i="53"/>
  <c r="A313" i="53"/>
  <c r="H312" i="53"/>
  <c r="G312" i="53"/>
  <c r="A312" i="53"/>
  <c r="H311" i="53"/>
  <c r="G311" i="53" s="1"/>
  <c r="A311" i="53"/>
  <c r="H310" i="53"/>
  <c r="G310" i="53" s="1"/>
  <c r="A310" i="53"/>
  <c r="H309" i="53"/>
  <c r="G309" i="53"/>
  <c r="A309" i="53"/>
  <c r="H308" i="53"/>
  <c r="G308" i="53"/>
  <c r="A308" i="53"/>
  <c r="H307" i="53"/>
  <c r="G307" i="53" s="1"/>
  <c r="A307" i="53"/>
  <c r="H306" i="53"/>
  <c r="G306" i="53" s="1"/>
  <c r="A306" i="53"/>
  <c r="H305" i="53"/>
  <c r="G305" i="53"/>
  <c r="A305" i="53"/>
  <c r="H304" i="53"/>
  <c r="G304" i="53"/>
  <c r="A304" i="53"/>
  <c r="H303" i="53"/>
  <c r="G303" i="53" s="1"/>
  <c r="A303" i="53"/>
  <c r="H302" i="53"/>
  <c r="G302" i="53" s="1"/>
  <c r="A302" i="53"/>
  <c r="H301" i="53"/>
  <c r="G301" i="53"/>
  <c r="A301" i="53"/>
  <c r="H300" i="53"/>
  <c r="G300" i="53"/>
  <c r="A300" i="53"/>
  <c r="H299" i="53"/>
  <c r="G299" i="53" s="1"/>
  <c r="A299" i="53"/>
  <c r="H298" i="53"/>
  <c r="G298" i="53" s="1"/>
  <c r="A298" i="53"/>
  <c r="H297" i="53"/>
  <c r="G297" i="53"/>
  <c r="A297" i="53"/>
  <c r="H296" i="53"/>
  <c r="G296" i="53"/>
  <c r="A296" i="53"/>
  <c r="H295" i="53"/>
  <c r="G295" i="53" s="1"/>
  <c r="A295" i="53"/>
  <c r="H294" i="53"/>
  <c r="G294" i="53" s="1"/>
  <c r="A294" i="53"/>
  <c r="H293" i="53"/>
  <c r="A293" i="53"/>
  <c r="H292" i="53"/>
  <c r="G292" i="53" s="1"/>
  <c r="A292" i="53"/>
  <c r="H291" i="53"/>
  <c r="G291" i="53" s="1"/>
  <c r="A291" i="53"/>
  <c r="H290" i="53"/>
  <c r="G290" i="53"/>
  <c r="A290" i="53"/>
  <c r="H289" i="53"/>
  <c r="G289" i="53"/>
  <c r="A289" i="53"/>
  <c r="H288" i="53"/>
  <c r="G288" i="53" s="1"/>
  <c r="A288" i="53"/>
  <c r="H287" i="53"/>
  <c r="H286" i="53"/>
  <c r="A286" i="53" s="1"/>
  <c r="G286" i="53"/>
  <c r="H285" i="53"/>
  <c r="G285" i="53"/>
  <c r="A285" i="53"/>
  <c r="H284" i="53"/>
  <c r="G284" i="53" s="1"/>
  <c r="A284" i="53"/>
  <c r="H283" i="53"/>
  <c r="G283" i="53" s="1"/>
  <c r="A283" i="53"/>
  <c r="H282" i="53"/>
  <c r="G282" i="53"/>
  <c r="A282" i="53"/>
  <c r="H281" i="53"/>
  <c r="G281" i="53"/>
  <c r="A281" i="53"/>
  <c r="H280" i="53"/>
  <c r="G280" i="53" s="1"/>
  <c r="A280" i="53"/>
  <c r="H279" i="53"/>
  <c r="H278" i="53"/>
  <c r="A278" i="53" s="1"/>
  <c r="G278" i="53"/>
  <c r="H277" i="53"/>
  <c r="G277" i="53"/>
  <c r="A277" i="53"/>
  <c r="H276" i="53"/>
  <c r="G276" i="53" s="1"/>
  <c r="A276" i="53"/>
  <c r="H275" i="53"/>
  <c r="H274" i="53"/>
  <c r="A274" i="53" s="1"/>
  <c r="G274" i="53"/>
  <c r="H273" i="53"/>
  <c r="G273" i="53"/>
  <c r="A273" i="53"/>
  <c r="H272" i="53"/>
  <c r="G272" i="53" s="1"/>
  <c r="A272" i="53"/>
  <c r="H271" i="53"/>
  <c r="G271" i="53" s="1"/>
  <c r="A271" i="53"/>
  <c r="H270" i="53"/>
  <c r="A270" i="53" s="1"/>
  <c r="G270" i="53"/>
  <c r="H269" i="53"/>
  <c r="G269" i="53"/>
  <c r="A269" i="53"/>
  <c r="H268" i="53"/>
  <c r="G268" i="53"/>
  <c r="A268" i="53"/>
  <c r="H267" i="53"/>
  <c r="H266" i="53"/>
  <c r="G266" i="53"/>
  <c r="A266" i="53"/>
  <c r="H265" i="53"/>
  <c r="G265" i="53"/>
  <c r="A265" i="53"/>
  <c r="H264" i="53"/>
  <c r="G264" i="53" s="1"/>
  <c r="A264" i="53"/>
  <c r="H263" i="53"/>
  <c r="H262" i="53"/>
  <c r="G262" i="53"/>
  <c r="A262" i="53"/>
  <c r="H261" i="53"/>
  <c r="G261" i="53"/>
  <c r="A261" i="53"/>
  <c r="H260" i="53"/>
  <c r="G260" i="53" s="1"/>
  <c r="A260" i="53"/>
  <c r="H259" i="53"/>
  <c r="H258" i="53"/>
  <c r="A258" i="53" s="1"/>
  <c r="G258" i="53"/>
  <c r="H257" i="53"/>
  <c r="G257" i="53"/>
  <c r="A257" i="53"/>
  <c r="H256" i="53"/>
  <c r="G256" i="53" s="1"/>
  <c r="A256" i="53"/>
  <c r="H255" i="53"/>
  <c r="H254" i="53"/>
  <c r="A254" i="53" s="1"/>
  <c r="G254" i="53"/>
  <c r="H253" i="53"/>
  <c r="G253" i="53"/>
  <c r="A253" i="53"/>
  <c r="H252" i="53"/>
  <c r="G252" i="53" s="1"/>
  <c r="A252" i="53"/>
  <c r="H251" i="53"/>
  <c r="H250" i="53"/>
  <c r="A250" i="53" s="1"/>
  <c r="G250" i="53"/>
  <c r="H249" i="53"/>
  <c r="G249" i="53"/>
  <c r="A249" i="53"/>
  <c r="H248" i="53"/>
  <c r="G248" i="53" s="1"/>
  <c r="A248" i="53"/>
  <c r="H247" i="53"/>
  <c r="H246" i="53"/>
  <c r="A246" i="53" s="1"/>
  <c r="G246" i="53"/>
  <c r="H245" i="53"/>
  <c r="G245" i="53"/>
  <c r="A245" i="53"/>
  <c r="H244" i="53"/>
  <c r="G244" i="53" s="1"/>
  <c r="A244" i="53"/>
  <c r="H243" i="53"/>
  <c r="H242" i="53"/>
  <c r="A242" i="53" s="1"/>
  <c r="G242" i="53"/>
  <c r="H241" i="53"/>
  <c r="G241" i="53"/>
  <c r="A241" i="53"/>
  <c r="H240" i="53"/>
  <c r="G240" i="53" s="1"/>
  <c r="A240" i="53"/>
  <c r="H239" i="53"/>
  <c r="G239" i="53" s="1"/>
  <c r="A239" i="53"/>
  <c r="H238" i="53"/>
  <c r="G238" i="53"/>
  <c r="A238" i="53"/>
  <c r="H237" i="53"/>
  <c r="G237" i="53"/>
  <c r="A237" i="53"/>
  <c r="H236" i="53"/>
  <c r="G236" i="53"/>
  <c r="A236" i="53"/>
  <c r="H235" i="53"/>
  <c r="H234" i="53"/>
  <c r="A234" i="53" s="1"/>
  <c r="G234" i="53"/>
  <c r="H233" i="53"/>
  <c r="G233" i="53"/>
  <c r="A233" i="53"/>
  <c r="H232" i="53"/>
  <c r="G232" i="53"/>
  <c r="A232" i="53"/>
  <c r="H231" i="53"/>
  <c r="H230" i="53"/>
  <c r="A230" i="53" s="1"/>
  <c r="G230" i="53"/>
  <c r="H229" i="53"/>
  <c r="G229" i="53"/>
  <c r="A229" i="53"/>
  <c r="H228" i="53"/>
  <c r="G228" i="53"/>
  <c r="A228" i="53"/>
  <c r="H227" i="53"/>
  <c r="H226" i="53"/>
  <c r="G226" i="53"/>
  <c r="A226" i="53"/>
  <c r="H225" i="53"/>
  <c r="G225" i="53"/>
  <c r="A225" i="53"/>
  <c r="H224" i="53"/>
  <c r="G224" i="53"/>
  <c r="A224" i="53"/>
  <c r="H223" i="53"/>
  <c r="G223" i="53" s="1"/>
  <c r="A223" i="53"/>
  <c r="H222" i="53"/>
  <c r="A222" i="53" s="1"/>
  <c r="G222" i="53"/>
  <c r="H221" i="53"/>
  <c r="G221" i="53"/>
  <c r="A221" i="53"/>
  <c r="H220" i="53"/>
  <c r="G220" i="53"/>
  <c r="A220" i="53"/>
  <c r="H219" i="53"/>
  <c r="G219" i="53" s="1"/>
  <c r="A219" i="53"/>
  <c r="H218" i="53"/>
  <c r="A218" i="53" s="1"/>
  <c r="G218" i="53"/>
  <c r="H217" i="53"/>
  <c r="G217" i="53"/>
  <c r="A217" i="53"/>
  <c r="H216" i="53"/>
  <c r="G216" i="53"/>
  <c r="A216" i="53"/>
  <c r="H215" i="53"/>
  <c r="H214" i="53"/>
  <c r="A214" i="53" s="1"/>
  <c r="G214" i="53"/>
  <c r="H213" i="53"/>
  <c r="G213" i="53"/>
  <c r="A213" i="53"/>
  <c r="H212" i="53"/>
  <c r="G212" i="53"/>
  <c r="A212" i="53"/>
  <c r="H211" i="53"/>
  <c r="H210" i="53"/>
  <c r="A210" i="53" s="1"/>
  <c r="G210" i="53"/>
  <c r="H209" i="53"/>
  <c r="G209" i="53"/>
  <c r="A209" i="53"/>
  <c r="H208" i="53"/>
  <c r="G208" i="53"/>
  <c r="A208" i="53"/>
  <c r="H207" i="53"/>
  <c r="G207" i="53" s="1"/>
  <c r="A207" i="53"/>
  <c r="H206" i="53"/>
  <c r="G206" i="53"/>
  <c r="A206" i="53"/>
  <c r="H205" i="53"/>
  <c r="G205" i="53"/>
  <c r="A205" i="53"/>
  <c r="H204" i="53"/>
  <c r="G204" i="53"/>
  <c r="A204" i="53"/>
  <c r="H203" i="53"/>
  <c r="H202" i="53"/>
  <c r="A202" i="53" s="1"/>
  <c r="G202" i="53"/>
  <c r="H201" i="53"/>
  <c r="G201" i="53"/>
  <c r="A201" i="53"/>
  <c r="H200" i="53"/>
  <c r="G200" i="53"/>
  <c r="A200" i="53"/>
  <c r="H199" i="53"/>
  <c r="H198" i="53"/>
  <c r="A198" i="53" s="1"/>
  <c r="G198" i="53"/>
  <c r="H197" i="53"/>
  <c r="G197" i="53"/>
  <c r="A197" i="53"/>
  <c r="H196" i="53"/>
  <c r="G196" i="53"/>
  <c r="A196" i="53"/>
  <c r="H195" i="53"/>
  <c r="G195" i="53" s="1"/>
  <c r="A195" i="53"/>
  <c r="H194" i="53"/>
  <c r="G194" i="53"/>
  <c r="A194" i="53"/>
  <c r="H193" i="53"/>
  <c r="G193" i="53"/>
  <c r="A193" i="53"/>
  <c r="H192" i="53"/>
  <c r="G192" i="53"/>
  <c r="A192" i="53"/>
  <c r="H191" i="53"/>
  <c r="H190" i="53"/>
  <c r="A190" i="53" s="1"/>
  <c r="G190" i="53"/>
  <c r="H189" i="53"/>
  <c r="G189" i="53"/>
  <c r="A189" i="53"/>
  <c r="H188" i="53"/>
  <c r="G188" i="53"/>
  <c r="A188" i="53"/>
  <c r="H187" i="53"/>
  <c r="H186" i="53"/>
  <c r="A186" i="53" s="1"/>
  <c r="G186" i="53"/>
  <c r="H185" i="53"/>
  <c r="G185" i="53"/>
  <c r="A185" i="53"/>
  <c r="H184" i="53"/>
  <c r="G184" i="53"/>
  <c r="A184" i="53"/>
  <c r="H183" i="53"/>
  <c r="H182" i="53"/>
  <c r="A182" i="53" s="1"/>
  <c r="G182" i="53"/>
  <c r="H181" i="53"/>
  <c r="G181" i="53"/>
  <c r="A181" i="53"/>
  <c r="H180" i="53"/>
  <c r="G180" i="53"/>
  <c r="A180" i="53"/>
  <c r="H179" i="53"/>
  <c r="G179" i="53" s="1"/>
  <c r="A179" i="53"/>
  <c r="H178" i="53"/>
  <c r="G178" i="53" s="1"/>
  <c r="A178" i="53"/>
  <c r="H177" i="53"/>
  <c r="G177" i="53"/>
  <c r="A177" i="53"/>
  <c r="H176" i="53"/>
  <c r="G176" i="53"/>
  <c r="A176" i="53"/>
  <c r="H175" i="53"/>
  <c r="H174" i="53"/>
  <c r="A174" i="53" s="1"/>
  <c r="G174" i="53"/>
  <c r="H173" i="53"/>
  <c r="G173" i="53"/>
  <c r="A173" i="53"/>
  <c r="H172" i="53"/>
  <c r="G172" i="53"/>
  <c r="A172" i="53"/>
  <c r="H171" i="53"/>
  <c r="H170" i="53"/>
  <c r="A170" i="53" s="1"/>
  <c r="G170" i="53"/>
  <c r="H169" i="53"/>
  <c r="G169" i="53"/>
  <c r="A169" i="53"/>
  <c r="H168" i="53"/>
  <c r="G168" i="53"/>
  <c r="A168" i="53"/>
  <c r="H167" i="53"/>
  <c r="H166" i="53"/>
  <c r="A166" i="53" s="1"/>
  <c r="H165" i="53"/>
  <c r="G165" i="53"/>
  <c r="A165" i="53"/>
  <c r="H164" i="53"/>
  <c r="G164" i="53"/>
  <c r="A164" i="53"/>
  <c r="H163" i="53"/>
  <c r="H162" i="53"/>
  <c r="G162" i="53"/>
  <c r="A162" i="53"/>
  <c r="H161" i="53"/>
  <c r="G161" i="53"/>
  <c r="A161" i="53"/>
  <c r="H160" i="53"/>
  <c r="G160" i="53"/>
  <c r="A160" i="53"/>
  <c r="H159" i="53"/>
  <c r="H158" i="53"/>
  <c r="A158" i="53" s="1"/>
  <c r="G158" i="53"/>
  <c r="H157" i="53"/>
  <c r="G157" i="53"/>
  <c r="A157" i="53"/>
  <c r="H156" i="53"/>
  <c r="G156" i="53"/>
  <c r="A156" i="53"/>
  <c r="H155" i="53"/>
  <c r="H154" i="53"/>
  <c r="A154" i="53" s="1"/>
  <c r="H153" i="53"/>
  <c r="G153" i="53"/>
  <c r="A153" i="53"/>
  <c r="H152" i="53"/>
  <c r="G152" i="53"/>
  <c r="A152" i="53"/>
  <c r="H151" i="53"/>
  <c r="H150" i="53"/>
  <c r="A150" i="53" s="1"/>
  <c r="G150" i="53"/>
  <c r="H149" i="53"/>
  <c r="G149" i="53"/>
  <c r="A149" i="53"/>
  <c r="H148" i="53"/>
  <c r="G148" i="53"/>
  <c r="A148" i="53"/>
  <c r="H147" i="53"/>
  <c r="G147" i="53" s="1"/>
  <c r="A147" i="53"/>
  <c r="H146" i="53"/>
  <c r="G146" i="53"/>
  <c r="A146" i="53"/>
  <c r="H145" i="53"/>
  <c r="G145" i="53"/>
  <c r="A145" i="53"/>
  <c r="H144" i="53"/>
  <c r="G144" i="53"/>
  <c r="A144" i="53"/>
  <c r="H143" i="53"/>
  <c r="G143" i="53" s="1"/>
  <c r="H142" i="53"/>
  <c r="G142" i="53"/>
  <c r="A142" i="53"/>
  <c r="H141" i="53"/>
  <c r="G141" i="53"/>
  <c r="A141" i="53"/>
  <c r="H140" i="53"/>
  <c r="G140" i="53"/>
  <c r="A140" i="53"/>
  <c r="H139" i="53"/>
  <c r="G139" i="53" s="1"/>
  <c r="A139" i="53"/>
  <c r="H138" i="53"/>
  <c r="G138" i="53"/>
  <c r="H137" i="53"/>
  <c r="A137" i="53" s="1"/>
  <c r="G137" i="53"/>
  <c r="H136" i="53"/>
  <c r="G136" i="53"/>
  <c r="A136" i="53"/>
  <c r="H135" i="53"/>
  <c r="G135" i="53" s="1"/>
  <c r="A135" i="53"/>
  <c r="H134" i="53"/>
  <c r="A134" i="53" s="1"/>
  <c r="G134" i="53"/>
  <c r="H133" i="53"/>
  <c r="G133" i="53"/>
  <c r="A133" i="53"/>
  <c r="H132" i="53"/>
  <c r="G132" i="53"/>
  <c r="A132" i="53"/>
  <c r="H131" i="53"/>
  <c r="G131" i="53" s="1"/>
  <c r="A131" i="53"/>
  <c r="H130" i="53"/>
  <c r="A130" i="53" s="1"/>
  <c r="G130" i="53"/>
  <c r="H129" i="53"/>
  <c r="G129" i="53"/>
  <c r="A129" i="53"/>
  <c r="H128" i="53"/>
  <c r="G128" i="53"/>
  <c r="A128" i="53"/>
  <c r="H127" i="53"/>
  <c r="G127" i="53" s="1"/>
  <c r="A127" i="53"/>
  <c r="H126" i="53"/>
  <c r="G126" i="53"/>
  <c r="A126" i="53"/>
  <c r="H125" i="53"/>
  <c r="G125" i="53"/>
  <c r="A125" i="53"/>
  <c r="H124" i="53"/>
  <c r="G124" i="53"/>
  <c r="A124" i="53"/>
  <c r="H123" i="53"/>
  <c r="G123" i="53" s="1"/>
  <c r="A123" i="53"/>
  <c r="H122" i="53"/>
  <c r="G122" i="53"/>
  <c r="A122" i="53"/>
  <c r="H121" i="53"/>
  <c r="G121" i="53" s="1"/>
  <c r="A121" i="53"/>
  <c r="H120" i="53"/>
  <c r="G120" i="53"/>
  <c r="A120" i="53"/>
  <c r="H119" i="53"/>
  <c r="G119" i="53" s="1"/>
  <c r="A119" i="53"/>
  <c r="H118" i="53"/>
  <c r="G118" i="53"/>
  <c r="A118" i="53"/>
  <c r="H117" i="53"/>
  <c r="G117" i="53" s="1"/>
  <c r="H116" i="53"/>
  <c r="G116" i="53"/>
  <c r="A116" i="53"/>
  <c r="H115" i="53"/>
  <c r="G115" i="53" s="1"/>
  <c r="A115" i="53"/>
  <c r="H114" i="53"/>
  <c r="A114" i="53" s="1"/>
  <c r="H113" i="53"/>
  <c r="G113" i="53"/>
  <c r="A113" i="53"/>
  <c r="H112" i="53"/>
  <c r="G112" i="53"/>
  <c r="A112" i="53"/>
  <c r="H111" i="53"/>
  <c r="G111" i="53" s="1"/>
  <c r="H110" i="53"/>
  <c r="G110" i="53"/>
  <c r="A110" i="53"/>
  <c r="H109" i="53"/>
  <c r="G109" i="53"/>
  <c r="A109" i="53"/>
  <c r="H108" i="53"/>
  <c r="G108" i="53"/>
  <c r="A108" i="53"/>
  <c r="H107" i="53"/>
  <c r="G107" i="53" s="1"/>
  <c r="H106" i="53"/>
  <c r="G106" i="53"/>
  <c r="A106" i="53"/>
  <c r="H105" i="53"/>
  <c r="G105" i="53"/>
  <c r="A105" i="53"/>
  <c r="H104" i="53"/>
  <c r="G104" i="53"/>
  <c r="A104" i="53"/>
  <c r="H103" i="53"/>
  <c r="G103" i="53" s="1"/>
  <c r="A103" i="53"/>
  <c r="H102" i="53"/>
  <c r="A102" i="53" s="1"/>
  <c r="G102" i="53"/>
  <c r="H101" i="53"/>
  <c r="G101" i="53"/>
  <c r="A101" i="53"/>
  <c r="H100" i="53"/>
  <c r="G100" i="53"/>
  <c r="A100" i="53"/>
  <c r="H99" i="53"/>
  <c r="G99" i="53" s="1"/>
  <c r="A99" i="53"/>
  <c r="H98" i="53"/>
  <c r="G98" i="53"/>
  <c r="A98" i="53"/>
  <c r="H97" i="53"/>
  <c r="G97" i="53"/>
  <c r="A97" i="53"/>
  <c r="H96" i="53"/>
  <c r="G96" i="53"/>
  <c r="A96" i="53"/>
  <c r="H95" i="53"/>
  <c r="G95" i="53" s="1"/>
  <c r="A95" i="53"/>
  <c r="H94" i="53"/>
  <c r="G94" i="53"/>
  <c r="A94" i="53"/>
  <c r="H93" i="53"/>
  <c r="G93" i="53"/>
  <c r="A93" i="53"/>
  <c r="H92" i="53"/>
  <c r="G92" i="53"/>
  <c r="A92" i="53"/>
  <c r="H91" i="53"/>
  <c r="G91" i="53" s="1"/>
  <c r="H90" i="53"/>
  <c r="A90" i="53" s="1"/>
  <c r="G90" i="53"/>
  <c r="H89" i="53"/>
  <c r="G89" i="53"/>
  <c r="A89" i="53"/>
  <c r="H88" i="53"/>
  <c r="G88" i="53"/>
  <c r="A88" i="53"/>
  <c r="H87" i="53"/>
  <c r="G87" i="53" s="1"/>
  <c r="H86" i="53"/>
  <c r="A86" i="53" s="1"/>
  <c r="G86" i="53"/>
  <c r="H85" i="53"/>
  <c r="G85" i="53"/>
  <c r="A85" i="53"/>
  <c r="H84" i="53"/>
  <c r="G84" i="53"/>
  <c r="A84" i="53"/>
  <c r="H83" i="53"/>
  <c r="G83" i="53" s="1"/>
  <c r="A83" i="53"/>
  <c r="H82" i="53"/>
  <c r="G82" i="53"/>
  <c r="A82" i="53"/>
  <c r="H81" i="53"/>
  <c r="G81" i="53"/>
  <c r="A81" i="53"/>
  <c r="H80" i="53"/>
  <c r="G80" i="53"/>
  <c r="A80" i="53"/>
  <c r="H79" i="53"/>
  <c r="G79" i="53" s="1"/>
  <c r="A79" i="53"/>
  <c r="H78" i="53"/>
  <c r="A78" i="53" s="1"/>
  <c r="G78" i="53"/>
  <c r="H77" i="53"/>
  <c r="G77" i="53"/>
  <c r="A77" i="53"/>
  <c r="H76" i="53"/>
  <c r="G76" i="53"/>
  <c r="A76" i="53"/>
  <c r="H75" i="53"/>
  <c r="G75" i="53" s="1"/>
  <c r="H74" i="53"/>
  <c r="A74" i="53" s="1"/>
  <c r="G74" i="53"/>
  <c r="H73" i="53"/>
  <c r="G73" i="53"/>
  <c r="A73" i="53"/>
  <c r="H72" i="53"/>
  <c r="G72" i="53"/>
  <c r="A72" i="53"/>
  <c r="H71" i="53"/>
  <c r="G71" i="53" s="1"/>
  <c r="A71" i="53"/>
  <c r="H70" i="53"/>
  <c r="A70" i="53" s="1"/>
  <c r="G70" i="53"/>
  <c r="H69" i="53"/>
  <c r="G69" i="53"/>
  <c r="A69" i="53"/>
  <c r="H68" i="53"/>
  <c r="G68" i="53"/>
  <c r="A68" i="53"/>
  <c r="H67" i="53"/>
  <c r="G67" i="53" s="1"/>
  <c r="A67" i="53"/>
  <c r="H66" i="53"/>
  <c r="A66" i="53" s="1"/>
  <c r="G66" i="53"/>
  <c r="H65" i="53"/>
  <c r="G65" i="53"/>
  <c r="A65" i="53"/>
  <c r="H64" i="53"/>
  <c r="G64" i="53"/>
  <c r="A64" i="53"/>
  <c r="H63" i="53"/>
  <c r="G63" i="53" s="1"/>
  <c r="H62" i="53"/>
  <c r="A62" i="53" s="1"/>
  <c r="G62" i="53"/>
  <c r="H61" i="53"/>
  <c r="G61" i="53"/>
  <c r="A61" i="53"/>
  <c r="H60" i="53"/>
  <c r="G60" i="53"/>
  <c r="A60" i="53"/>
  <c r="H59" i="53"/>
  <c r="G59" i="53" s="1"/>
  <c r="A59" i="53"/>
  <c r="H58" i="53"/>
  <c r="G58" i="53"/>
  <c r="A58" i="53"/>
  <c r="H57" i="53"/>
  <c r="G57" i="53"/>
  <c r="A57" i="53"/>
  <c r="H56" i="53"/>
  <c r="G56" i="53"/>
  <c r="A56" i="53"/>
  <c r="H55" i="53"/>
  <c r="G55" i="53" s="1"/>
  <c r="A55" i="53"/>
  <c r="H54" i="53"/>
  <c r="G54" i="53"/>
  <c r="A54" i="53"/>
  <c r="H53" i="53"/>
  <c r="G53" i="53"/>
  <c r="A53" i="53"/>
  <c r="H52" i="53"/>
  <c r="G52" i="53"/>
  <c r="A52" i="53"/>
  <c r="H51" i="53"/>
  <c r="G51" i="53" s="1"/>
  <c r="H50" i="53"/>
  <c r="A50" i="53" s="1"/>
  <c r="G50" i="53"/>
  <c r="H49" i="53"/>
  <c r="G49" i="53"/>
  <c r="A49" i="53"/>
  <c r="H48" i="53"/>
  <c r="G48" i="53"/>
  <c r="A48" i="53"/>
  <c r="H47" i="53"/>
  <c r="G47" i="53" s="1"/>
  <c r="A47" i="53"/>
  <c r="H46" i="53"/>
  <c r="A46" i="53" s="1"/>
  <c r="G46" i="53"/>
  <c r="H45" i="53"/>
  <c r="G45" i="53"/>
  <c r="A45" i="53"/>
  <c r="H44" i="53"/>
  <c r="G44" i="53"/>
  <c r="A44" i="53"/>
  <c r="H43" i="53"/>
  <c r="G43" i="53" s="1"/>
  <c r="H42" i="53"/>
  <c r="A42" i="53" s="1"/>
  <c r="G42" i="53"/>
  <c r="H41" i="53"/>
  <c r="G41" i="53"/>
  <c r="A41" i="53"/>
  <c r="H40" i="53"/>
  <c r="G40" i="53"/>
  <c r="A40" i="53"/>
  <c r="H39" i="53"/>
  <c r="G39" i="53" s="1"/>
  <c r="H38" i="53"/>
  <c r="A38" i="53" s="1"/>
  <c r="G38" i="53"/>
  <c r="H37" i="53"/>
  <c r="G37" i="53"/>
  <c r="A37" i="53"/>
  <c r="H36" i="53"/>
  <c r="G36" i="53"/>
  <c r="A36" i="53"/>
  <c r="H35" i="53"/>
  <c r="G35" i="53" s="1"/>
  <c r="A35" i="53"/>
  <c r="H34" i="53"/>
  <c r="A34" i="53" s="1"/>
  <c r="G34" i="53"/>
  <c r="H33" i="53"/>
  <c r="G33" i="53"/>
  <c r="A33" i="53"/>
  <c r="H32" i="53"/>
  <c r="G32" i="53"/>
  <c r="A32" i="53"/>
  <c r="H31" i="53"/>
  <c r="G31" i="53" s="1"/>
  <c r="H30" i="53"/>
  <c r="A30" i="53" s="1"/>
  <c r="G30" i="53"/>
  <c r="H29" i="53"/>
  <c r="G29" i="53"/>
  <c r="A29" i="53"/>
  <c r="H28" i="53"/>
  <c r="G28" i="53"/>
  <c r="A28" i="53"/>
  <c r="H27" i="53"/>
  <c r="G27" i="53" s="1"/>
  <c r="H26" i="53"/>
  <c r="A26" i="53" s="1"/>
  <c r="G26" i="53"/>
  <c r="H25" i="53"/>
  <c r="G25" i="53"/>
  <c r="A25" i="53"/>
  <c r="H24" i="53"/>
  <c r="G24" i="53"/>
  <c r="A24" i="53"/>
  <c r="H23" i="53"/>
  <c r="G23" i="53" s="1"/>
  <c r="H22" i="53"/>
  <c r="A22" i="53" s="1"/>
  <c r="G22" i="53"/>
  <c r="H21" i="53"/>
  <c r="G21" i="53"/>
  <c r="A21" i="53"/>
  <c r="H20" i="53"/>
  <c r="G20" i="53"/>
  <c r="A20" i="53"/>
  <c r="H19" i="53"/>
  <c r="G19" i="53" s="1"/>
  <c r="A19" i="53"/>
  <c r="H18" i="53"/>
  <c r="A18" i="53" s="1"/>
  <c r="G18" i="53"/>
  <c r="H17" i="53"/>
  <c r="G17" i="53"/>
  <c r="A17" i="53"/>
  <c r="H16" i="53"/>
  <c r="G16" i="53"/>
  <c r="A16" i="53"/>
  <c r="H15" i="53"/>
  <c r="G15" i="53" s="1"/>
  <c r="H14" i="53"/>
  <c r="A14" i="53" s="1"/>
  <c r="G14" i="53"/>
  <c r="H13" i="53"/>
  <c r="G13" i="53"/>
  <c r="A13" i="53"/>
  <c r="H12" i="53"/>
  <c r="G12" i="53"/>
  <c r="A12" i="53"/>
  <c r="H11" i="53"/>
  <c r="G11" i="53" s="1"/>
  <c r="A11" i="53"/>
  <c r="H10" i="53"/>
  <c r="A10" i="53" s="1"/>
  <c r="G10" i="53"/>
  <c r="H9" i="53"/>
  <c r="G9" i="53"/>
  <c r="A9" i="53"/>
  <c r="H8" i="53"/>
  <c r="G8" i="53"/>
  <c r="A8" i="53"/>
  <c r="H7" i="53"/>
  <c r="G7" i="53" s="1"/>
  <c r="H6" i="53"/>
  <c r="A6" i="53" s="1"/>
  <c r="G6" i="53"/>
  <c r="H5" i="53"/>
  <c r="G5" i="53"/>
  <c r="A5" i="53"/>
  <c r="A4" i="53"/>
  <c r="A3" i="53"/>
  <c r="A2" i="53"/>
  <c r="A1" i="53"/>
  <c r="G155" i="53" l="1"/>
  <c r="A155" i="53"/>
  <c r="G167" i="53"/>
  <c r="A167" i="53"/>
  <c r="G191" i="53"/>
  <c r="A191" i="53"/>
  <c r="G199" i="53"/>
  <c r="A199" i="53"/>
  <c r="G227" i="53"/>
  <c r="A227" i="53"/>
  <c r="A15" i="53"/>
  <c r="A23" i="53"/>
  <c r="A31" i="53"/>
  <c r="A43" i="53"/>
  <c r="A51" i="53"/>
  <c r="A63" i="53"/>
  <c r="A75" i="53"/>
  <c r="A87" i="53"/>
  <c r="A91" i="53"/>
  <c r="A107" i="53"/>
  <c r="A111" i="53"/>
  <c r="A117" i="53"/>
  <c r="G159" i="53"/>
  <c r="A159" i="53"/>
  <c r="G171" i="53"/>
  <c r="A171" i="53"/>
  <c r="G203" i="53"/>
  <c r="A203" i="53"/>
  <c r="G211" i="53"/>
  <c r="A211" i="53"/>
  <c r="G231" i="53"/>
  <c r="A231" i="53"/>
  <c r="G243" i="53"/>
  <c r="A243" i="53"/>
  <c r="G247" i="53"/>
  <c r="A247" i="53"/>
  <c r="G251" i="53"/>
  <c r="A251" i="53"/>
  <c r="G255" i="53"/>
  <c r="A255" i="53"/>
  <c r="G259" i="53"/>
  <c r="A259" i="53"/>
  <c r="G275" i="53"/>
  <c r="A275" i="53"/>
  <c r="G279" i="53"/>
  <c r="A279" i="53"/>
  <c r="G318" i="53"/>
  <c r="A318" i="53"/>
  <c r="G151" i="53"/>
  <c r="A151" i="53"/>
  <c r="G163" i="53"/>
  <c r="A163" i="53"/>
  <c r="G187" i="53"/>
  <c r="A187" i="53"/>
  <c r="G267" i="53"/>
  <c r="A267" i="53"/>
  <c r="G287" i="53"/>
  <c r="A287" i="53"/>
  <c r="A7" i="53"/>
  <c r="A27" i="53"/>
  <c r="A39" i="53"/>
  <c r="G114" i="53"/>
  <c r="H1" i="53" s="1"/>
  <c r="A138" i="53"/>
  <c r="A143" i="53"/>
  <c r="G154" i="53"/>
  <c r="G166" i="53"/>
  <c r="G175" i="53"/>
  <c r="A175" i="53"/>
  <c r="G183" i="53"/>
  <c r="A183" i="53"/>
  <c r="G215" i="53"/>
  <c r="A215" i="53"/>
  <c r="G235" i="53"/>
  <c r="A235" i="53"/>
  <c r="G263" i="53"/>
  <c r="A263" i="53"/>
  <c r="I1" i="53" l="1"/>
  <c r="DT177" i="48"/>
  <c r="DQ177" i="48"/>
  <c r="DT176" i="48"/>
  <c r="DQ176" i="48"/>
  <c r="DT175" i="48"/>
  <c r="DQ175" i="48"/>
  <c r="DT174" i="48"/>
  <c r="DQ174" i="48"/>
  <c r="DT173" i="48"/>
  <c r="DQ173" i="48"/>
  <c r="DT172" i="48"/>
  <c r="DQ172" i="48"/>
  <c r="DT171" i="48"/>
  <c r="DQ171" i="48"/>
  <c r="DT170" i="48"/>
  <c r="DQ170" i="48"/>
  <c r="DT169" i="48"/>
  <c r="DQ169" i="48"/>
  <c r="DT168" i="48"/>
  <c r="DQ168" i="48"/>
  <c r="DT167" i="48"/>
  <c r="DQ167" i="48"/>
  <c r="DT166" i="48"/>
  <c r="DQ166" i="48"/>
  <c r="DT165" i="48"/>
  <c r="DQ165" i="48"/>
  <c r="DT164" i="48"/>
  <c r="DQ164" i="48"/>
  <c r="DT163" i="48"/>
  <c r="DQ163" i="48"/>
  <c r="DT162" i="48"/>
  <c r="DQ162" i="48"/>
  <c r="DT161" i="48"/>
  <c r="DQ161" i="48"/>
  <c r="DT160" i="48"/>
  <c r="DQ160" i="48"/>
  <c r="DT159" i="48"/>
  <c r="DQ159" i="48"/>
  <c r="DT158" i="48"/>
  <c r="DQ158" i="48"/>
  <c r="DT157" i="48"/>
  <c r="DQ157" i="48"/>
  <c r="DT156" i="48"/>
  <c r="DQ156" i="48"/>
  <c r="DT155" i="48"/>
  <c r="DQ155" i="48"/>
  <c r="DT154" i="48"/>
  <c r="DQ154" i="48"/>
  <c r="DT153" i="48"/>
  <c r="DQ153" i="48"/>
  <c r="DT152" i="48"/>
  <c r="DQ152" i="48"/>
  <c r="DT151" i="48"/>
  <c r="DQ151" i="48"/>
  <c r="DT150" i="48"/>
  <c r="DQ150" i="48"/>
  <c r="DT149" i="48"/>
  <c r="DQ149" i="48"/>
  <c r="DT148" i="48"/>
  <c r="DQ148" i="48"/>
  <c r="DT147" i="48"/>
  <c r="DQ147" i="48"/>
  <c r="DT146" i="48"/>
  <c r="DQ146" i="48"/>
  <c r="DT145" i="48"/>
  <c r="DQ145" i="48"/>
  <c r="DT144" i="48"/>
  <c r="DQ144" i="48"/>
  <c r="DT143" i="48"/>
  <c r="DQ143" i="48"/>
  <c r="DT142" i="48"/>
  <c r="DQ142" i="48"/>
  <c r="DT141" i="48"/>
  <c r="DQ141" i="48"/>
  <c r="DT140" i="48"/>
  <c r="DQ140" i="48"/>
  <c r="DT139" i="48"/>
  <c r="DQ139" i="48"/>
  <c r="DT138" i="48"/>
  <c r="DQ138" i="48"/>
  <c r="DT137" i="48"/>
  <c r="DQ137" i="48"/>
  <c r="DT136" i="48"/>
  <c r="DQ136" i="48"/>
  <c r="DT135" i="48"/>
  <c r="DQ135" i="48"/>
  <c r="DT134" i="48"/>
  <c r="DQ134" i="48"/>
  <c r="DT133" i="48"/>
  <c r="DQ133" i="48"/>
  <c r="DT132" i="48"/>
  <c r="DQ132" i="48"/>
  <c r="DT131" i="48"/>
  <c r="DQ131" i="48"/>
  <c r="DT130" i="48"/>
  <c r="DQ130" i="48"/>
  <c r="DT129" i="48"/>
  <c r="DQ129" i="48"/>
  <c r="DT128" i="48"/>
  <c r="DQ128" i="48"/>
  <c r="DT127" i="48"/>
  <c r="DQ127" i="48"/>
  <c r="DT126" i="48"/>
  <c r="DQ126" i="48"/>
  <c r="DT125" i="48"/>
  <c r="DQ125" i="48"/>
  <c r="DT124" i="48"/>
  <c r="DQ124" i="48"/>
  <c r="DT123" i="48"/>
  <c r="DQ123" i="48"/>
  <c r="DT122" i="48"/>
  <c r="DQ122" i="48"/>
  <c r="DT121" i="48"/>
  <c r="DQ121" i="48"/>
  <c r="DT120" i="48"/>
  <c r="DQ120" i="48"/>
  <c r="DT119" i="48"/>
  <c r="DQ119" i="48"/>
  <c r="DT118" i="48"/>
  <c r="DQ118" i="48"/>
  <c r="DT117" i="48"/>
  <c r="DQ117" i="48"/>
  <c r="DT116" i="48"/>
  <c r="DQ116" i="48"/>
  <c r="DT115" i="48"/>
  <c r="DQ115" i="48"/>
  <c r="DT114" i="48"/>
  <c r="DQ114" i="48"/>
  <c r="DT113" i="48"/>
  <c r="DQ113" i="48"/>
  <c r="DT112" i="48"/>
  <c r="DQ112" i="48"/>
  <c r="DT111" i="48"/>
  <c r="DQ111" i="48"/>
  <c r="DT110" i="48"/>
  <c r="DQ110" i="48"/>
  <c r="DT109" i="48"/>
  <c r="DQ109" i="48"/>
  <c r="DT108" i="48"/>
  <c r="DQ108" i="48"/>
  <c r="DT107" i="48"/>
  <c r="DQ107" i="48"/>
  <c r="DT106" i="48"/>
  <c r="DQ106" i="48"/>
  <c r="DT105" i="48"/>
  <c r="DQ105" i="48"/>
  <c r="DT104" i="48"/>
  <c r="DQ104" i="48"/>
  <c r="DT103" i="48"/>
  <c r="DQ103" i="48"/>
  <c r="DT102" i="48"/>
  <c r="DQ102" i="48"/>
  <c r="DT101" i="48"/>
  <c r="DQ101" i="48"/>
  <c r="DT100" i="48"/>
  <c r="DQ100" i="48"/>
  <c r="DT99" i="48"/>
  <c r="DQ99" i="48"/>
  <c r="DT98" i="48"/>
  <c r="DQ98" i="48"/>
  <c r="DT97" i="48"/>
  <c r="DQ97" i="48"/>
  <c r="DT96" i="48"/>
  <c r="DQ96" i="48"/>
  <c r="DT95" i="48"/>
  <c r="DQ95" i="48"/>
  <c r="DT94" i="48"/>
  <c r="DQ94" i="48"/>
  <c r="DT93" i="48"/>
  <c r="DQ93" i="48"/>
  <c r="DT92" i="48"/>
  <c r="DQ92" i="48"/>
  <c r="DT91" i="48"/>
  <c r="DQ91" i="48"/>
  <c r="DT90" i="48"/>
  <c r="DQ90" i="48"/>
  <c r="DT89" i="48"/>
  <c r="DQ89" i="48"/>
  <c r="DT88" i="48"/>
  <c r="DQ88" i="48"/>
  <c r="DT87" i="48"/>
  <c r="DQ87" i="48"/>
  <c r="DT86" i="48"/>
  <c r="DQ86" i="48"/>
  <c r="DT85" i="48"/>
  <c r="DQ85" i="48"/>
  <c r="DT84" i="48"/>
  <c r="DQ84" i="48"/>
  <c r="DT83" i="48"/>
  <c r="DQ83" i="48"/>
  <c r="DT82" i="48"/>
  <c r="DQ82" i="48"/>
  <c r="DT81" i="48"/>
  <c r="DQ81" i="48"/>
  <c r="DT80" i="48"/>
  <c r="DQ80" i="48"/>
  <c r="DT79" i="48"/>
  <c r="DQ79" i="48"/>
  <c r="DT78" i="48"/>
  <c r="DQ78" i="48"/>
  <c r="DT77" i="48"/>
  <c r="DQ77" i="48"/>
  <c r="DT76" i="48"/>
  <c r="DQ76" i="48"/>
  <c r="DT75" i="48"/>
  <c r="DQ75" i="48"/>
  <c r="DT74" i="48"/>
  <c r="DQ74" i="48"/>
  <c r="DT73" i="48"/>
  <c r="DQ73" i="48"/>
  <c r="DT72" i="48"/>
  <c r="DQ72" i="48"/>
  <c r="DT71" i="48"/>
  <c r="DQ71" i="48"/>
  <c r="DT70" i="48"/>
  <c r="DQ70" i="48"/>
  <c r="DT69" i="48"/>
  <c r="DQ69" i="48"/>
  <c r="DT68" i="48"/>
  <c r="DQ68" i="48"/>
  <c r="DT67" i="48"/>
  <c r="DQ67" i="48"/>
  <c r="DT66" i="48"/>
  <c r="DQ66" i="48"/>
  <c r="DT65" i="48"/>
  <c r="DQ65" i="48"/>
  <c r="DT64" i="48"/>
  <c r="DQ64" i="48"/>
  <c r="DT63" i="48"/>
  <c r="DQ63" i="48"/>
  <c r="DT62" i="48"/>
  <c r="DQ62" i="48"/>
  <c r="DT61" i="48"/>
  <c r="DQ61" i="48"/>
  <c r="DT60" i="48"/>
  <c r="DQ60" i="48"/>
  <c r="DT59" i="48"/>
  <c r="DQ59" i="48"/>
  <c r="DT58" i="48"/>
  <c r="DQ58" i="48"/>
  <c r="DT57" i="48"/>
  <c r="DQ57" i="48"/>
  <c r="DT56" i="48"/>
  <c r="DQ56" i="48"/>
  <c r="DT55" i="48"/>
  <c r="DQ55" i="48"/>
  <c r="DT54" i="48"/>
  <c r="DQ54" i="48"/>
  <c r="DT53" i="48"/>
  <c r="DQ53" i="48"/>
  <c r="DT52" i="48"/>
  <c r="DQ52" i="48"/>
  <c r="DT51" i="48"/>
  <c r="DQ51" i="48"/>
  <c r="DT50" i="48"/>
  <c r="DQ50" i="48"/>
  <c r="DT49" i="48"/>
  <c r="DQ49" i="48"/>
  <c r="DT48" i="48"/>
  <c r="DQ48" i="48"/>
  <c r="DT47" i="48"/>
  <c r="DQ47" i="48"/>
  <c r="DT46" i="48"/>
  <c r="DQ46" i="48"/>
  <c r="DT45" i="48"/>
  <c r="DQ45" i="48"/>
  <c r="DT44" i="48"/>
  <c r="DQ44" i="48"/>
  <c r="DT43" i="48"/>
  <c r="DQ43" i="48"/>
  <c r="DT42" i="48"/>
  <c r="DQ42" i="48"/>
  <c r="DT41" i="48"/>
  <c r="DQ41" i="48"/>
  <c r="DT40" i="48"/>
  <c r="DQ40" i="48"/>
  <c r="DT39" i="48"/>
  <c r="DQ39" i="48"/>
  <c r="DT38" i="48"/>
  <c r="DQ38" i="48"/>
  <c r="DT37" i="48"/>
  <c r="DQ37" i="48"/>
  <c r="DT36" i="48"/>
  <c r="DQ36" i="48"/>
  <c r="DT35" i="48"/>
  <c r="DQ35" i="48"/>
  <c r="DT34" i="48"/>
  <c r="DQ34" i="48"/>
  <c r="DT33" i="48"/>
  <c r="DQ33" i="48"/>
  <c r="DT32" i="48"/>
  <c r="DQ32" i="48"/>
  <c r="DT31" i="48"/>
  <c r="DQ31" i="48"/>
  <c r="DT30" i="48"/>
  <c r="DQ30" i="48"/>
  <c r="DT29" i="48"/>
  <c r="DQ29" i="48"/>
  <c r="DT28" i="48"/>
  <c r="DQ28" i="48"/>
  <c r="DT27" i="48"/>
  <c r="DQ27" i="48"/>
  <c r="DT26" i="48"/>
  <c r="DQ26" i="48"/>
  <c r="DT25" i="48"/>
  <c r="DQ25" i="48"/>
  <c r="DT24" i="48"/>
  <c r="DQ24" i="48"/>
  <c r="DT23" i="48"/>
  <c r="DQ23" i="48"/>
  <c r="DT22" i="48"/>
  <c r="DQ22" i="48"/>
  <c r="DT21" i="48"/>
  <c r="DQ21" i="48"/>
  <c r="DT20" i="48"/>
  <c r="DQ20" i="48"/>
  <c r="DT19" i="48"/>
  <c r="DQ19" i="48"/>
  <c r="DT18" i="48"/>
  <c r="DQ18" i="48"/>
  <c r="DT17" i="48"/>
  <c r="DQ17" i="48"/>
  <c r="DT16" i="48"/>
  <c r="DQ16" i="48"/>
  <c r="DT15" i="48"/>
  <c r="DQ15" i="48"/>
  <c r="DT14" i="48"/>
  <c r="DQ14" i="48"/>
  <c r="DT13" i="48"/>
  <c r="DQ13" i="48"/>
  <c r="DT12" i="48"/>
  <c r="DQ12" i="48"/>
  <c r="DT11" i="48"/>
  <c r="DQ11" i="48"/>
  <c r="DT10" i="48"/>
  <c r="DQ10" i="48"/>
  <c r="DT9" i="48"/>
  <c r="DQ9" i="48"/>
  <c r="DT8" i="48"/>
  <c r="DQ8" i="48"/>
  <c r="DT7" i="48"/>
  <c r="DQ7" i="48"/>
  <c r="DT6" i="48"/>
  <c r="DQ6" i="48"/>
  <c r="DT5" i="48"/>
  <c r="DQ5" i="48"/>
  <c r="DT4" i="48"/>
  <c r="DQ4" i="48"/>
  <c r="Z75" i="3"/>
  <c r="Z78" i="3"/>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A105" i="54"/>
  <c r="A104" i="54"/>
  <c r="A103" i="54"/>
  <c r="A102" i="54"/>
  <c r="K177" i="48"/>
  <c r="J177" i="48"/>
  <c r="DN177" i="48"/>
  <c r="K176" i="48"/>
  <c r="J176" i="48"/>
  <c r="DN176" i="48"/>
  <c r="K175" i="48"/>
  <c r="J175" i="48"/>
  <c r="DN175" i="48"/>
  <c r="K174" i="48"/>
  <c r="J174" i="48"/>
  <c r="DN174" i="48"/>
  <c r="K173" i="48"/>
  <c r="J173" i="48"/>
  <c r="DN173" i="48"/>
  <c r="U177" i="48"/>
  <c r="U176" i="48"/>
  <c r="U175" i="48"/>
  <c r="U174" i="48"/>
  <c r="U173"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DN160" i="48"/>
  <c r="J158" i="48"/>
  <c r="DN158" i="48"/>
  <c r="J69" i="48"/>
  <c r="DN69" i="48"/>
  <c r="K172" i="48"/>
  <c r="J172" i="48"/>
  <c r="DN172" i="48"/>
  <c r="K171" i="48"/>
  <c r="J171" i="48"/>
  <c r="DN171" i="48"/>
  <c r="K170" i="48"/>
  <c r="J170" i="48"/>
  <c r="DN170" i="48"/>
  <c r="K169" i="48"/>
  <c r="J169" i="48"/>
  <c r="DN169" i="48"/>
  <c r="K168" i="48"/>
  <c r="J168" i="48"/>
  <c r="DN168" i="48"/>
  <c r="K167" i="48"/>
  <c r="J167" i="48"/>
  <c r="DN167" i="48"/>
  <c r="K166" i="48"/>
  <c r="J166" i="48"/>
  <c r="DN166" i="48"/>
  <c r="K165" i="48"/>
  <c r="J165" i="48"/>
  <c r="DN165" i="48"/>
  <c r="K164" i="48"/>
  <c r="J164" i="48"/>
  <c r="DN164" i="48"/>
  <c r="K163" i="48"/>
  <c r="J163" i="48"/>
  <c r="DN163" i="48"/>
  <c r="K162" i="48"/>
  <c r="J162" i="48"/>
  <c r="DN162" i="48"/>
  <c r="K161" i="48"/>
  <c r="J161" i="48"/>
  <c r="DN161" i="48"/>
  <c r="K159" i="48"/>
  <c r="J159" i="48"/>
  <c r="DN159" i="48"/>
  <c r="K157" i="48"/>
  <c r="J157" i="48"/>
  <c r="DN157" i="48"/>
  <c r="K156" i="48"/>
  <c r="J156" i="48"/>
  <c r="DN156" i="48"/>
  <c r="K155" i="48"/>
  <c r="J155" i="48"/>
  <c r="DN155" i="48"/>
  <c r="K154" i="48"/>
  <c r="J154" i="48"/>
  <c r="DN154" i="48"/>
  <c r="K153" i="48"/>
  <c r="J153" i="48"/>
  <c r="DN153" i="48"/>
  <c r="K152" i="48"/>
  <c r="J152" i="48"/>
  <c r="DN152" i="48"/>
  <c r="K151" i="48"/>
  <c r="J151" i="48"/>
  <c r="DN151" i="48"/>
  <c r="K150" i="48"/>
  <c r="J150" i="48"/>
  <c r="DN150" i="48"/>
  <c r="K149" i="48"/>
  <c r="J149" i="48"/>
  <c r="DN149" i="48"/>
  <c r="K148" i="48"/>
  <c r="J148" i="48"/>
  <c r="K147" i="48"/>
  <c r="J147" i="48"/>
  <c r="K146" i="48"/>
  <c r="J146" i="48"/>
  <c r="K145" i="48"/>
  <c r="J145" i="48"/>
  <c r="DN145" i="48"/>
  <c r="K144" i="48"/>
  <c r="J144" i="48"/>
  <c r="DN144" i="48"/>
  <c r="K143" i="48"/>
  <c r="J143" i="48"/>
  <c r="DN143" i="48"/>
  <c r="K142" i="48"/>
  <c r="J142" i="48"/>
  <c r="DN142" i="48"/>
  <c r="K141" i="48"/>
  <c r="J141" i="48"/>
  <c r="DN141" i="48"/>
  <c r="K140" i="48"/>
  <c r="J140" i="48"/>
  <c r="DN140" i="48"/>
  <c r="K139" i="48"/>
  <c r="J139" i="48"/>
  <c r="DN139" i="48"/>
  <c r="K138" i="48"/>
  <c r="J138" i="48"/>
  <c r="DN138" i="48"/>
  <c r="K137" i="48"/>
  <c r="J137" i="48"/>
  <c r="DN137" i="48"/>
  <c r="K136" i="48"/>
  <c r="J136" i="48"/>
  <c r="DN136" i="48"/>
  <c r="K135" i="48"/>
  <c r="J135" i="48"/>
  <c r="DN135" i="48"/>
  <c r="K134" i="48"/>
  <c r="J134" i="48"/>
  <c r="DN134" i="48"/>
  <c r="K133" i="48"/>
  <c r="J133" i="48"/>
  <c r="DN133" i="48"/>
  <c r="K132" i="48"/>
  <c r="J132" i="48"/>
  <c r="DN132" i="48"/>
  <c r="K131" i="48"/>
  <c r="J131" i="48"/>
  <c r="DN131" i="48"/>
  <c r="K130" i="48"/>
  <c r="J130" i="48"/>
  <c r="DN130" i="48"/>
  <c r="K129" i="48"/>
  <c r="J129" i="48"/>
  <c r="DN129" i="48"/>
  <c r="K128" i="48"/>
  <c r="J128" i="48"/>
  <c r="DN128" i="48"/>
  <c r="K127" i="48"/>
  <c r="J127" i="48"/>
  <c r="DN127" i="48"/>
  <c r="K126" i="48"/>
  <c r="J126" i="48"/>
  <c r="DN126" i="48"/>
  <c r="K125" i="48"/>
  <c r="J125" i="48"/>
  <c r="DN125" i="48"/>
  <c r="K124" i="48"/>
  <c r="J124" i="48"/>
  <c r="DN124" i="48"/>
  <c r="K123" i="48"/>
  <c r="J123" i="48"/>
  <c r="DN123" i="48"/>
  <c r="K122" i="48"/>
  <c r="J122" i="48"/>
  <c r="DN122" i="48"/>
  <c r="K121" i="48"/>
  <c r="J121" i="48"/>
  <c r="DN121" i="48"/>
  <c r="K120" i="48"/>
  <c r="J120" i="48"/>
  <c r="DN120" i="48"/>
  <c r="K119" i="48"/>
  <c r="J119" i="48"/>
  <c r="DN119" i="48"/>
  <c r="K118" i="48"/>
  <c r="J118" i="48"/>
  <c r="DN118" i="48"/>
  <c r="K117" i="48"/>
  <c r="J117" i="48"/>
  <c r="DN117" i="48"/>
  <c r="K116" i="48"/>
  <c r="J116" i="48"/>
  <c r="K115" i="48"/>
  <c r="J115" i="48"/>
  <c r="K114" i="48"/>
  <c r="J114" i="48"/>
  <c r="K113" i="48"/>
  <c r="J113" i="48"/>
  <c r="DN113" i="48"/>
  <c r="K112" i="48"/>
  <c r="J112" i="48"/>
  <c r="DN112" i="48"/>
  <c r="K111" i="48"/>
  <c r="J111" i="48"/>
  <c r="DN111" i="48"/>
  <c r="K110" i="48"/>
  <c r="J110" i="48"/>
  <c r="DN110" i="48"/>
  <c r="K109" i="48"/>
  <c r="J109" i="48"/>
  <c r="DN109" i="48"/>
  <c r="K108" i="48"/>
  <c r="J108" i="48"/>
  <c r="DN108" i="48"/>
  <c r="K107" i="48"/>
  <c r="J107" i="48"/>
  <c r="DN107" i="48"/>
  <c r="K106" i="48"/>
  <c r="J106" i="48"/>
  <c r="DN106" i="48"/>
  <c r="K105" i="48"/>
  <c r="J105" i="48"/>
  <c r="DN105" i="48"/>
  <c r="K104" i="48"/>
  <c r="J104" i="48"/>
  <c r="DN104" i="48"/>
  <c r="K103" i="48"/>
  <c r="J103" i="48"/>
  <c r="DN103" i="48"/>
  <c r="K102" i="48"/>
  <c r="J102" i="48"/>
  <c r="DN102" i="48"/>
  <c r="K101" i="48"/>
  <c r="J101" i="48"/>
  <c r="DN101" i="48"/>
  <c r="K100" i="48"/>
  <c r="J100" i="48"/>
  <c r="DN100" i="48"/>
  <c r="K99" i="48"/>
  <c r="J99" i="48"/>
  <c r="DN99" i="48"/>
  <c r="K98" i="48"/>
  <c r="J98" i="48"/>
  <c r="DN98" i="48"/>
  <c r="K97" i="48"/>
  <c r="J97" i="48"/>
  <c r="DN97" i="48"/>
  <c r="K96" i="48"/>
  <c r="J96" i="48"/>
  <c r="DN96" i="48"/>
  <c r="K95" i="48"/>
  <c r="J95" i="48"/>
  <c r="DN95" i="48"/>
  <c r="K94" i="48"/>
  <c r="J94" i="48"/>
  <c r="DN94" i="48"/>
  <c r="K93" i="48"/>
  <c r="J93" i="48"/>
  <c r="DN93" i="48"/>
  <c r="K92" i="48"/>
  <c r="J92" i="48"/>
  <c r="DN92" i="48"/>
  <c r="K91" i="48"/>
  <c r="J91" i="48"/>
  <c r="DN91" i="48"/>
  <c r="K90" i="48"/>
  <c r="J90" i="48"/>
  <c r="DN90" i="48"/>
  <c r="K89" i="48"/>
  <c r="J89" i="48"/>
  <c r="DN89" i="48"/>
  <c r="K88" i="48"/>
  <c r="J88" i="48"/>
  <c r="DN88" i="48"/>
  <c r="K87" i="48"/>
  <c r="J87" i="48"/>
  <c r="DN87" i="48"/>
  <c r="K86" i="48"/>
  <c r="J86" i="48"/>
  <c r="DN86" i="48"/>
  <c r="K85" i="48"/>
  <c r="J85" i="48"/>
  <c r="DN85" i="48"/>
  <c r="K84" i="48"/>
  <c r="J84" i="48"/>
  <c r="K83" i="48"/>
  <c r="J83" i="48"/>
  <c r="K82" i="48"/>
  <c r="J82" i="48"/>
  <c r="K81" i="48"/>
  <c r="J81" i="48"/>
  <c r="DN81" i="48"/>
  <c r="K80" i="48"/>
  <c r="J80" i="48"/>
  <c r="DN80" i="48"/>
  <c r="K79" i="48"/>
  <c r="J79" i="48"/>
  <c r="DN79" i="48"/>
  <c r="K78" i="48"/>
  <c r="J78" i="48"/>
  <c r="DN78" i="48"/>
  <c r="K77" i="48"/>
  <c r="J77" i="48"/>
  <c r="DN77" i="48"/>
  <c r="K76" i="48"/>
  <c r="J76" i="48"/>
  <c r="DN76" i="48"/>
  <c r="K75" i="48"/>
  <c r="J75" i="48"/>
  <c r="DN75" i="48"/>
  <c r="K74" i="48"/>
  <c r="J74" i="48"/>
  <c r="DN74" i="48"/>
  <c r="K73" i="48"/>
  <c r="J73" i="48"/>
  <c r="DN73" i="48"/>
  <c r="K72" i="48"/>
  <c r="J72" i="48"/>
  <c r="DN72" i="48"/>
  <c r="K71" i="48"/>
  <c r="J71" i="48"/>
  <c r="DN71" i="48"/>
  <c r="K70" i="48"/>
  <c r="J70" i="48"/>
  <c r="DN70" i="48"/>
  <c r="K68" i="48"/>
  <c r="J68" i="48"/>
  <c r="DN68" i="48"/>
  <c r="K67" i="48"/>
  <c r="J67" i="48"/>
  <c r="DN67" i="48"/>
  <c r="K66" i="48"/>
  <c r="J66" i="48"/>
  <c r="DN66" i="48"/>
  <c r="K65" i="48"/>
  <c r="J65" i="48"/>
  <c r="DN65" i="48"/>
  <c r="K64" i="48"/>
  <c r="J64" i="48"/>
  <c r="DN64" i="48"/>
  <c r="K63" i="48"/>
  <c r="J63" i="48"/>
  <c r="DN63" i="48"/>
  <c r="K62" i="48"/>
  <c r="J62" i="48"/>
  <c r="DN62" i="48"/>
  <c r="K61" i="48"/>
  <c r="J61" i="48"/>
  <c r="DN61" i="48"/>
  <c r="K60" i="48"/>
  <c r="J60" i="48"/>
  <c r="DN60" i="48"/>
  <c r="K59" i="48"/>
  <c r="J59" i="48"/>
  <c r="DN59" i="48"/>
  <c r="K58" i="48"/>
  <c r="J58" i="48"/>
  <c r="DN58" i="48"/>
  <c r="K57" i="48"/>
  <c r="J57" i="48"/>
  <c r="DN57" i="48"/>
  <c r="K56" i="48"/>
  <c r="J56" i="48"/>
  <c r="DN56" i="48"/>
  <c r="K55" i="48"/>
  <c r="J55" i="48"/>
  <c r="DN55" i="48"/>
  <c r="K54" i="48"/>
  <c r="J54" i="48"/>
  <c r="DN54" i="48"/>
  <c r="K53" i="48"/>
  <c r="J53" i="48"/>
  <c r="DN53" i="48"/>
  <c r="K52" i="48"/>
  <c r="J52" i="48"/>
  <c r="DN52" i="48"/>
  <c r="K51" i="48"/>
  <c r="J51" i="48"/>
  <c r="DN51" i="48"/>
  <c r="K50" i="48"/>
  <c r="J50" i="48"/>
  <c r="DN50" i="48"/>
  <c r="K49" i="48"/>
  <c r="J49" i="48"/>
  <c r="DN49" i="48"/>
  <c r="K48" i="48"/>
  <c r="J48" i="48"/>
  <c r="DN48" i="48"/>
  <c r="K47" i="48"/>
  <c r="J47" i="48"/>
  <c r="DN47" i="48"/>
  <c r="K46" i="48"/>
  <c r="J46" i="48"/>
  <c r="DN46" i="48"/>
  <c r="K45" i="48"/>
  <c r="J45" i="48"/>
  <c r="DN45" i="48"/>
  <c r="K44" i="48"/>
  <c r="J44" i="48"/>
  <c r="DN44" i="48"/>
  <c r="K43" i="48"/>
  <c r="J43" i="48"/>
  <c r="DN43" i="48"/>
  <c r="K42" i="48"/>
  <c r="J42" i="48"/>
  <c r="DN42" i="48"/>
  <c r="K41" i="48"/>
  <c r="J41" i="48"/>
  <c r="DN41" i="48"/>
  <c r="K40" i="48"/>
  <c r="J40" i="48"/>
  <c r="DN40" i="48"/>
  <c r="K39" i="48"/>
  <c r="J39" i="48"/>
  <c r="DN39" i="48"/>
  <c r="K38" i="48"/>
  <c r="J38" i="48"/>
  <c r="DN38" i="48"/>
  <c r="K37" i="48"/>
  <c r="J37" i="48"/>
  <c r="DN37" i="48"/>
  <c r="K36" i="48"/>
  <c r="J36" i="48"/>
  <c r="DN36" i="48"/>
  <c r="K35" i="48"/>
  <c r="J35" i="48"/>
  <c r="DN35" i="48"/>
  <c r="K34" i="48"/>
  <c r="J34" i="48"/>
  <c r="DN34" i="48"/>
  <c r="K33" i="48"/>
  <c r="J33" i="48"/>
  <c r="DN33" i="48"/>
  <c r="K32" i="48"/>
  <c r="J32" i="48"/>
  <c r="DN32" i="48"/>
  <c r="K31" i="48"/>
  <c r="J31" i="48"/>
  <c r="DN31" i="48"/>
  <c r="K30" i="48"/>
  <c r="J30" i="48"/>
  <c r="DN30" i="48"/>
  <c r="K29" i="48"/>
  <c r="J29" i="48"/>
  <c r="DN29" i="48"/>
  <c r="K28" i="48"/>
  <c r="J28" i="48"/>
  <c r="DN28" i="48"/>
  <c r="K27" i="48"/>
  <c r="J27" i="48"/>
  <c r="DN27" i="48"/>
  <c r="K26" i="48"/>
  <c r="J26" i="48"/>
  <c r="DN26" i="48"/>
  <c r="K25" i="48"/>
  <c r="J25" i="48"/>
  <c r="DN25" i="48"/>
  <c r="K24" i="48"/>
  <c r="J24" i="48"/>
  <c r="DN24" i="48"/>
  <c r="K23" i="48"/>
  <c r="J23" i="48"/>
  <c r="DN23" i="48"/>
  <c r="K22" i="48"/>
  <c r="J22" i="48"/>
  <c r="DN22" i="48"/>
  <c r="K21" i="48"/>
  <c r="J21" i="48"/>
  <c r="DN21" i="48"/>
  <c r="K20" i="48"/>
  <c r="J20" i="48"/>
  <c r="DN20" i="48"/>
  <c r="K19" i="48"/>
  <c r="J19" i="48"/>
  <c r="DN19" i="48"/>
  <c r="K18" i="48"/>
  <c r="J18" i="48"/>
  <c r="DN18" i="48"/>
  <c r="K17" i="48"/>
  <c r="J17" i="48"/>
  <c r="DN17" i="48"/>
  <c r="K16" i="48"/>
  <c r="J16" i="48"/>
  <c r="DN16" i="48"/>
  <c r="K15" i="48"/>
  <c r="J15" i="48"/>
  <c r="DN15" i="48"/>
  <c r="K14" i="48"/>
  <c r="J14" i="48"/>
  <c r="DN14" i="48"/>
  <c r="K13" i="48"/>
  <c r="J13" i="48"/>
  <c r="DN13" i="48"/>
  <c r="K12" i="48"/>
  <c r="J12" i="48"/>
  <c r="DN12" i="48"/>
  <c r="K11" i="48"/>
  <c r="J11" i="48"/>
  <c r="DN11" i="48"/>
  <c r="K10" i="48"/>
  <c r="J10" i="48"/>
  <c r="DN10" i="48"/>
  <c r="K9" i="48"/>
  <c r="J9" i="48"/>
  <c r="DN9" i="48"/>
  <c r="K8" i="48"/>
  <c r="J8" i="48"/>
  <c r="DN8" i="48"/>
  <c r="K7" i="48"/>
  <c r="J7" i="48"/>
  <c r="DN7" i="48"/>
  <c r="K6" i="48"/>
  <c r="J6" i="48"/>
  <c r="DN6" i="48"/>
  <c r="K5" i="48"/>
  <c r="J5" i="48"/>
  <c r="DN5" i="48"/>
  <c r="K4" i="48"/>
  <c r="J4" i="48"/>
  <c r="DN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96" i="48"/>
  <c r="U36" i="48"/>
  <c r="U22" i="48"/>
  <c r="U120" i="48"/>
  <c r="U88" i="48"/>
  <c r="U66" i="48"/>
  <c r="U12" i="48"/>
  <c r="U143" i="48"/>
  <c r="U135" i="48"/>
  <c r="U100" i="48"/>
  <c r="U47" i="48"/>
  <c r="U8" i="48"/>
  <c r="U163" i="48"/>
  <c r="U152" i="48"/>
  <c r="U133" i="48"/>
  <c r="U98" i="48"/>
  <c r="U68" i="48"/>
  <c r="U61" i="48"/>
  <c r="U53" i="48"/>
  <c r="U45" i="48"/>
  <c r="U40" i="48"/>
  <c r="U38" i="48"/>
  <c r="U24" i="48"/>
  <c r="U16" i="48"/>
  <c r="U6" i="48"/>
  <c r="U168" i="48"/>
  <c r="U164" i="48"/>
  <c r="U162" i="48"/>
  <c r="U153" i="48"/>
  <c r="U149" i="48"/>
  <c r="U142" i="48"/>
  <c r="U134" i="48"/>
  <c r="U132" i="48"/>
  <c r="U130" i="48"/>
  <c r="U126"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c r="U83" i="48"/>
  <c r="DN114" i="48"/>
  <c r="U114" i="48"/>
  <c r="DN116" i="48"/>
  <c r="U116" i="48"/>
  <c r="DN147" i="48"/>
  <c r="U147" i="48"/>
  <c r="DN82" i="48"/>
  <c r="U82" i="48"/>
  <c r="DN84" i="48"/>
  <c r="U84" i="48"/>
  <c r="DN115" i="48"/>
  <c r="U115" i="48"/>
  <c r="DN146" i="48"/>
  <c r="U146" i="48"/>
  <c r="DN148" i="48"/>
  <c r="U148"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<sst xmlns="http://schemas.openxmlformats.org/spreadsheetml/2006/main" count="10400" uniqueCount="5554">
  <si>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</si>
  <si>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</si>
  <si>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</si>
  <si>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</si>
  <si>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</si>
  <si>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</si>
  <si>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</si>
  <si>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</si>
  <si>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</si>
  <si>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</si>
  <si>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</si>
  <si>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</si>
  <si>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</si>
  <si>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</si>
  <si>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</si>
  <si>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</si>
  <si>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</si>
  <si>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</si>
  <si>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</si>
  <si>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</si>
  <si>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</si>
  <si>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</si>
  <si>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</si>
  <si>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</si>
  <si>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</si>
  <si>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</si>
  <si>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</si>
  <si>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</si>
  <si>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</si>
  <si>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</si>
  <si>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</si>
  <si>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</si>
  <si>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</si>
  <si>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</si>
  <si>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</si>
  <si>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</si>
  <si>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</si>
  <si>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</si>
  <si>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</si>
  <si>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</si>
  <si>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</si>
  <si>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</si>
  <si>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</si>
  <si>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</si>
  <si>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</si>
  <si>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</si>
  <si>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</si>
  <si>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</si>
  <si>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</si>
  <si>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</si>
  <si>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</si>
  <si>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</si>
  <si>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</si>
  <si>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</si>
  <si>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</si>
  <si>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</si>
  <si>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</si>
  <si>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</si>
  <si>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</si>
  <si>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</si>
  <si>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</si>
  <si>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</si>
  <si>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</si>
  <si>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</si>
  <si>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</si>
  <si>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</si>
  <si>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</si>
  <si>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</si>
  <si>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</si>
  <si>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</si>
  <si>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</si>
  <si>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</si>
  <si>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</si>
  <si>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</si>
  <si>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</si>
  <si>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</si>
  <si>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</si>
  <si>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</si>
  <si>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</si>
  <si>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</si>
  <si>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</si>
  <si>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</si>
  <si>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</si>
  <si>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</si>
  <si>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</si>
  <si>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</si>
  <si>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</si>
  <si>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</si>
  <si>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</si>
  <si>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</si>
  <si>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</si>
  <si>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</si>
  <si>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</si>
  <si>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</si>
  <si>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</si>
  <si>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</si>
  <si>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</si>
  <si>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</si>
  <si>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</si>
  <si>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</si>
  <si>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</si>
  <si>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</si>
  <si>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</si>
  <si>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</si>
  <si>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</si>
  <si>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</si>
  <si>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</si>
  <si>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</si>
  <si>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</si>
  <si>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</si>
  <si>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</si>
  <si>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</si>
  <si>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</si>
  <si>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</si>
  <si>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</si>
  <si>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</si>
  <si>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</si>
  <si>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</si>
  <si>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</si>
  <si>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</si>
  <si>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</si>
  <si>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</si>
  <si>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</si>
  <si>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</si>
  <si>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</si>
  <si>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</si>
  <si>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</si>
  <si>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</si>
  <si>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</si>
  <si>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</si>
  <si>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</si>
  <si>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</si>
  <si>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</si>
  <si>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</si>
  <si>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</si>
  <si>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</si>
  <si>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</si>
  <si>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</si>
  <si>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</si>
  <si>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</si>
  <si>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</si>
  <si>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</si>
  <si>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</si>
  <si>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</si>
  <si>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</si>
  <si>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</si>
  <si>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</si>
  <si>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</si>
  <si>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</si>
  <si>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</si>
  <si>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</si>
  <si>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</si>
  <si>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</si>
  <si>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</si>
  <si>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</si>
  <si>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</si>
  <si>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</si>
  <si>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</si>
  <si>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</si>
  <si>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</si>
  <si>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</si>
  <si>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</si>
  <si>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</si>
  <si>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</si>
  <si>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</si>
  <si>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</si>
  <si>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</si>
  <si>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</si>
  <si>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</si>
  <si>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</si>
  <si>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</si>
  <si>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</si>
  <si>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</si>
  <si>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</si>
  <si>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</si>
  <si>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</si>
  <si>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</si>
  <si>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</si>
  <si>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</si>
  <si>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</si>
  <si>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</si>
  <si>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</si>
  <si>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</si>
  <si>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</si>
  <si>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</si>
  <si>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</si>
  <si>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</si>
  <si>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</si>
  <si>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</si>
  <si>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</si>
  <si>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</si>
  <si>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</si>
  <si>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</si>
  <si>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</si>
  <si>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</si>
  <si>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</si>
  <si>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</si>
  <si>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</si>
  <si>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</si>
  <si>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</si>
  <si>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</si>
  <si>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</si>
  <si>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</si>
  <si>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</si>
  <si>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</si>
  <si>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</si>
  <si>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</si>
  <si>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</si>
  <si>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</si>
  <si>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</si>
  <si>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</si>
  <si>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</si>
  <si>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</si>
  <si>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</si>
  <si>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</si>
  <si>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</si>
  <si>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</si>
  <si>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</si>
  <si>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</si>
  <si>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</si>
  <si>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</si>
  <si>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</si>
  <si>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</si>
  <si>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</si>
  <si>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</si>
  <si>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</si>
  <si>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</si>
  <si>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</si>
  <si>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</si>
  <si>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</si>
  <si>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</si>
  <si>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</si>
  <si>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</si>
  <si>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</si>
  <si>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</si>
  <si>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</si>
  <si>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</si>
  <si>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</si>
  <si>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</si>
  <si>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</si>
  <si>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</si>
  <si>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</si>
  <si>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</si>
  <si>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</si>
  <si>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</si>
  <si>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</si>
  <si>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</si>
  <si>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</si>
  <si>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</si>
  <si>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</si>
  <si>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</si>
  <si>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</si>
  <si>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</si>
  <si>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</si>
  <si>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</si>
  <si>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</si>
  <si>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</si>
  <si>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</si>
  <si>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</si>
  <si>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</si>
  <si>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</si>
  <si>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</si>
  <si>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</si>
  <si>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</si>
  <si>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</si>
  <si>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</si>
  <si>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</si>
  <si>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</si>
  <si>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</si>
  <si>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</si>
  <si>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</si>
  <si>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</si>
  <si>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</si>
  <si>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</si>
  <si>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</si>
  <si>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</si>
  <si>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</si>
  <si>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</si>
  <si>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</si>
  <si>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</si>
  <si>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</si>
  <si>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</si>
  <si>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</si>
  <si>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</si>
  <si>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</si>
  <si>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</si>
  <si>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</si>
  <si>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</si>
  <si>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</si>
  <si>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</si>
  <si>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</si>
  <si>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</si>
  <si>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</si>
  <si>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</si>
  <si>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</si>
  <si>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</si>
  <si>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</si>
  <si>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</si>
  <si>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</si>
  <si>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</si>
  <si>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</si>
  <si>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</si>
  <si>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</si>
  <si>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</si>
  <si>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</si>
  <si>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</si>
  <si>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</si>
  <si>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</si>
  <si>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</si>
  <si>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</si>
  <si>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</si>
  <si>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</si>
  <si>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</si>
  <si>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</si>
  <si>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</si>
  <si>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</si>
  <si>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</si>
  <si>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</si>
  <si>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</si>
  <si>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</si>
  <si>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</si>
  <si>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</si>
  <si>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</si>
  <si>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</si>
  <si>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</si>
  <si>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</si>
  <si>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</si>
  <si>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</si>
  <si>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</si>
  <si>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</si>
  <si>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</si>
  <si>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</si>
  <si>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</si>
  <si>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</si>
  <si>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</si>
  <si>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</si>
  <si>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</si>
  <si>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</si>
  <si>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</si>
  <si>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</si>
  <si>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</si>
  <si>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</si>
  <si>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</si>
  <si>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</si>
  <si>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</si>
  <si>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</si>
  <si>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</si>
  <si>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</si>
  <si>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</si>
  <si>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</si>
  <si>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</si>
  <si>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</si>
  <si>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</si>
  <si>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</si>
  <si>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</si>
  <si>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</si>
  <si>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</si>
  <si>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</si>
  <si>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</si>
  <si>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</si>
  <si>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</si>
  <si>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</si>
  <si>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</si>
  <si>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</si>
  <si>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</si>
  <si>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</si>
  <si>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</si>
  <si>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</si>
  <si>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</si>
  <si>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</si>
  <si>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</si>
  <si>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</si>
  <si>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</si>
  <si>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</si>
  <si>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</si>
  <si>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</si>
  <si>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</si>
  <si>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</si>
  <si>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</si>
  <si>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</si>
  <si>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</si>
  <si>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</si>
  <si>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</si>
  <si>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</si>
  <si>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</si>
  <si>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</si>
  <si>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</si>
  <si>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</si>
  <si>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</si>
  <si>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</si>
  <si>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</si>
  <si>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</si>
  <si>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</si>
  <si>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</si>
  <si>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</si>
  <si>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</si>
  <si>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</si>
  <si>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</si>
  <si>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</si>
  <si>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</si>
  <si>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</si>
  <si>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</si>
  <si>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</si>
  <si>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</si>
  <si>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</si>
  <si>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</si>
  <si>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</si>
  <si>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</si>
  <si>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</si>
  <si>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</si>
  <si>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</si>
  <si>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</si>
  <si>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</si>
  <si>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</si>
  <si>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</si>
  <si>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</si>
  <si>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</si>
  <si>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</si>
  <si>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</si>
  <si>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</si>
  <si>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</si>
  <si>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</si>
  <si>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</si>
  <si>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</si>
  <si>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</si>
  <si>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</si>
  <si>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</si>
  <si>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</si>
  <si>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</si>
  <si>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</si>
  <si>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</si>
  <si>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</si>
  <si>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</si>
  <si>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</si>
  <si>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</si>
  <si>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</si>
  <si>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</si>
  <si>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</si>
  <si>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</si>
  <si>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</si>
  <si>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</si>
  <si>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</si>
  <si>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</si>
  <si>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</si>
  <si>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</si>
  <si>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</si>
  <si>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</si>
  <si>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</si>
  <si>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</si>
  <si>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</si>
  <si>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</si>
  <si>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</si>
  <si>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</si>
  <si>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</si>
  <si>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</si>
  <si>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</si>
  <si>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</si>
  <si>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</si>
  <si>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</si>
  <si>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</si>
  <si>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</si>
  <si>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</si>
  <si>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</si>
  <si>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</si>
  <si>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</si>
  <si>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</si>
  <si>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</si>
  <si>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</si>
  <si>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</si>
  <si>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</si>
  <si>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</si>
  <si>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</si>
  <si>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</si>
  <si>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</si>
  <si>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</si>
  <si>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</si>
  <si>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</si>
  <si>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</si>
  <si>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</si>
  <si>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</si>
  <si>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</si>
  <si>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</si>
  <si>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</si>
  <si>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</si>
  <si>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</si>
  <si>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</si>
  <si>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</si>
  <si>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</si>
  <si>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</si>
  <si>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</si>
  <si>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</si>
  <si>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</si>
  <si>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</si>
  <si>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</si>
  <si>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</si>
  <si>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</si>
  <si>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</si>
  <si>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</si>
  <si>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</si>
  <si>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</si>
  <si>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</si>
  <si>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</si>
  <si>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</si>
  <si>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</si>
  <si>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</si>
  <si>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</si>
  <si>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</si>
  <si>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</si>
  <si>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</si>
  <si>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</si>
  <si>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</si>
  <si>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</si>
  <si>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</si>
  <si>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</si>
  <si>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</si>
  <si>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</si>
  <si>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</si>
  <si>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</si>
  <si>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</si>
  <si>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</si>
  <si>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</si>
  <si>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</si>
  <si>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</si>
  <si>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</si>
  <si>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</si>
  <si>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</si>
  <si>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</si>
  <si>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</si>
  <si>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</si>
  <si>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</si>
  <si>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</si>
  <si>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</si>
  <si>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</si>
  <si>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</si>
  <si>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</si>
  <si>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</si>
  <si>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</si>
  <si>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</si>
  <si>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</si>
  <si>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</si>
  <si>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</si>
  <si>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</si>
  <si>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</si>
  <si>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</si>
  <si>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</si>
  <si>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</si>
  <si>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</si>
  <si>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</si>
  <si>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</si>
  <si>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</si>
  <si>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</si>
  <si>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</si>
  <si>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</si>
  <si>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</si>
  <si>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</si>
  <si>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</si>
  <si>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</si>
  <si>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</si>
  <si>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</si>
  <si>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</si>
  <si>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</si>
  <si>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</si>
  <si>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</si>
  <si>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</si>
  <si>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</si>
  <si>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</si>
  <si>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</si>
  <si>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</si>
  <si>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</si>
  <si>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</si>
  <si>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</si>
  <si>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</si>
  <si>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</si>
  <si>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</si>
  <si>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</si>
  <si>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</si>
  <si>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</si>
  <si>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</si>
  <si>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</si>
  <si>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</si>
  <si>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</si>
  <si>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</si>
  <si>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</si>
  <si>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</si>
  <si>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</si>
  <si>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</si>
  <si>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</si>
  <si>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</si>
  <si>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</si>
  <si>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</si>
  <si>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</si>
  <si>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</si>
  <si>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</si>
  <si>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</si>
  <si>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</si>
  <si>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</si>
  <si>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</si>
  <si>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</si>
  <si>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</si>
  <si>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</si>
  <si>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</si>
  <si>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</si>
  <si>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</si>
  <si>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</si>
  <si>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</si>
  <si>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</si>
  <si>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</si>
  <si>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</si>
  <si>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</si>
  <si>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</si>
  <si>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</si>
  <si>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</si>
  <si>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</si>
  <si>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</si>
  <si>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</si>
  <si>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</si>
  <si>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</si>
  <si>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</si>
  <si>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</si>
  <si>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</si>
  <si>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</si>
  <si>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</si>
  <si>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</si>
  <si>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</si>
  <si>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</si>
  <si>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</si>
  <si>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</si>
  <si>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</si>
  <si>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</si>
  <si>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</si>
  <si>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</si>
  <si>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</si>
  <si>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</si>
  <si>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</si>
  <si>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</si>
  <si>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</si>
  <si>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</si>
  <si>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</si>
  <si>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</si>
  <si>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</si>
  <si>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</si>
  <si>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</si>
  <si>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</si>
  <si>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</si>
  <si>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</si>
  <si>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</si>
  <si>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</si>
  <si>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</si>
  <si>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</si>
  <si>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</si>
  <si>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</si>
  <si>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</si>
  <si>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</si>
  <si>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</si>
  <si>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</si>
  <si>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</si>
  <si>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</si>
  <si>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</si>
  <si>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</si>
  <si>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</si>
  <si>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</si>
  <si>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</si>
  <si>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</si>
  <si>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</si>
  <si>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</si>
  <si>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</si>
  <si>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</si>
  <si>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</si>
  <si>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</si>
  <si>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</si>
  <si>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</si>
  <si>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</si>
  <si>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</si>
  <si>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</si>
  <si>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</si>
  <si>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</si>
  <si>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</si>
  <si>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</si>
  <si>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</si>
  <si>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</si>
  <si>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</si>
  <si>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</si>
  <si>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</si>
  <si>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</si>
  <si>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</si>
  <si>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</si>
  <si>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</si>
  <si>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</si>
  <si>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</si>
  <si>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</si>
  <si>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</si>
  <si>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</si>
  <si>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</si>
  <si>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</si>
  <si>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</si>
  <si>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</si>
  <si>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</si>
  <si>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</si>
  <si>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</si>
  <si>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</si>
  <si>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</si>
  <si>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</si>
  <si>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</si>
  <si>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</si>
  <si>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</si>
  <si>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</si>
  <si>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</si>
  <si>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</si>
  <si>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</si>
  <si>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</si>
  <si>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</si>
  <si>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</si>
  <si>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</si>
  <si>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</si>
  <si>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</si>
  <si>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</si>
  <si>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</si>
  <si>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</si>
  <si>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</si>
  <si>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</si>
  <si>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</si>
  <si>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</si>
  <si>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</si>
  <si>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</si>
  <si>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</si>
  <si>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</si>
  <si>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</si>
  <si>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</si>
  <si>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</si>
  <si>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</si>
  <si>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</si>
  <si>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</si>
  <si>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</si>
  <si>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</si>
  <si>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</si>
  <si>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</si>
  <si>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</si>
  <si>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</si>
  <si>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</si>
  <si>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</si>
  <si>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</si>
  <si>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</si>
  <si>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</si>
  <si>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</si>
  <si>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</si>
  <si>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</si>
  <si>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</si>
  <si>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</si>
  <si>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</si>
  <si>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</si>
  <si>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</si>
  <si>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</si>
  <si>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</si>
  <si>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</si>
  <si>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</si>
  <si>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</si>
  <si>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</si>
  <si>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</si>
  <si>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</si>
  <si>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</si>
  <si>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</si>
  <si>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</si>
  <si>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</si>
  <si>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</si>
  <si>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</si>
  <si>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</si>
  <si>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</si>
  <si>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</si>
  <si>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</si>
  <si>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</si>
  <si>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</si>
  <si>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</si>
  <si>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</si>
  <si>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</si>
  <si>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</si>
  <si>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</si>
  <si>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</si>
  <si>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</si>
  <si>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</si>
  <si>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</si>
  <si>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</si>
  <si>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</si>
  <si>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</si>
  <si>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</si>
  <si>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</si>
  <si>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</si>
  <si>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</si>
  <si>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</si>
  <si>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</si>
  <si>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</si>
  <si>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</si>
  <si>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</si>
  <si>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</si>
  <si>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</si>
  <si>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</si>
  <si>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</si>
  <si>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</si>
  <si>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</si>
  <si>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</si>
  <si>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</si>
  <si>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</si>
  <si>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</si>
  <si>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</si>
  <si>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</si>
  <si>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</si>
  <si>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</si>
  <si>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</si>
  <si>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</si>
  <si>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</si>
  <si>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</si>
  <si>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</si>
  <si>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</si>
  <si>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</si>
  <si>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</si>
  <si>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</si>
  <si>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</si>
  <si>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</si>
  <si>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</si>
  <si>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</si>
  <si>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</si>
  <si>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</si>
  <si>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</si>
  <si>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</si>
  <si>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</si>
  <si>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</si>
  <si>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</si>
  <si>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</si>
  <si>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</si>
  <si>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</si>
  <si>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</si>
  <si>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</si>
  <si>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</si>
  <si>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</si>
  <si>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</si>
  <si>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</si>
  <si>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</si>
  <si>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</si>
  <si>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</si>
  <si>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</si>
  <si>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</si>
  <si>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</si>
  <si>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</si>
  <si>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</si>
  <si>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</si>
  <si>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</si>
  <si>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</si>
  <si>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</si>
  <si>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</si>
  <si>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</si>
  <si>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</si>
  <si>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</si>
  <si>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</si>
  <si>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</si>
  <si>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</si>
  <si>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</si>
  <si>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</si>
  <si>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</si>
  <si>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</si>
  <si>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</si>
  <si>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</si>
  <si>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</si>
  <si>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</si>
  <si>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</si>
  <si>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</si>
  <si>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</si>
  <si>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</si>
  <si>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</si>
  <si>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</si>
  <si>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</si>
  <si>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</si>
  <si>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</si>
  <si>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</si>
  <si>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</si>
  <si>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</si>
  <si>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</si>
  <si>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</si>
  <si>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</si>
  <si>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</si>
  <si>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</si>
  <si>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</si>
  <si>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</si>
  <si>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</si>
  <si>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</si>
  <si>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</si>
  <si>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</si>
  <si>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</si>
  <si>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</si>
  <si>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</si>
  <si>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</si>
  <si>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</si>
  <si>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</si>
  <si>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</si>
  <si>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</si>
  <si>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</si>
  <si>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</si>
  <si>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</si>
  <si>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</si>
  <si>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</si>
  <si>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</si>
  <si>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</si>
  <si>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</si>
  <si>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</si>
  <si>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</si>
  <si>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</si>
  <si>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</si>
  <si>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</si>
  <si>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</si>
  <si>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</si>
  <si>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</si>
  <si>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</si>
  <si>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</si>
  <si>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</si>
  <si>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</si>
  <si>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</si>
  <si>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</si>
  <si>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</si>
  <si>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</si>
  <si>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</si>
  <si>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</si>
  <si>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</si>
  <si>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</si>
  <si>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</si>
  <si>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</si>
  <si>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</si>
  <si>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</si>
  <si>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</si>
  <si>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</si>
  <si>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</si>
  <si>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</si>
  <si>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</si>
  <si>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</si>
  <si>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</si>
  <si>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</si>
  <si>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</si>
  <si>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</si>
  <si>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</si>
  <si>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</si>
  <si>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</si>
  <si>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</si>
  <si>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</si>
  <si>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</si>
  <si>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</si>
  <si>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</si>
  <si>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</si>
  <si>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</si>
  <si>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</si>
  <si>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</si>
  <si>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</si>
  <si>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</si>
  <si>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</si>
  <si>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</si>
  <si>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</si>
  <si>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</si>
  <si>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</si>
  <si>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</si>
  <si>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</si>
  <si>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</si>
  <si>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</si>
  <si>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</si>
  <si>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</si>
  <si>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</si>
  <si>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</si>
  <si>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</si>
  <si>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</si>
  <si>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</si>
  <si>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</si>
  <si>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</si>
  <si>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</si>
  <si>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</si>
  <si>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</si>
  <si>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</si>
  <si>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</si>
  <si>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</si>
  <si>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</si>
  <si>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</si>
  <si>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</si>
  <si>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</si>
  <si>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</si>
  <si>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</si>
  <si>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</si>
  <si>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</si>
  <si>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</si>
  <si>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</si>
  <si>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</si>
  <si>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</si>
  <si>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</si>
  <si>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</si>
  <si>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</si>
  <si>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</si>
  <si>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</si>
  <si>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</si>
  <si>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</si>
  <si>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</si>
  <si>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</si>
  <si>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</si>
  <si>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</si>
  <si>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</si>
  <si>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</si>
  <si>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</si>
  <si>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</si>
  <si>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</si>
  <si>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</si>
  <si>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</si>
  <si>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</si>
  <si>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</si>
  <si>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</si>
  <si>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</si>
  <si>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</si>
  <si>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</si>
  <si>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</si>
  <si>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</si>
  <si>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</si>
  <si>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</si>
  <si>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</si>
  <si>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</si>
  <si>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</si>
  <si>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</si>
  <si>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</si>
  <si>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</si>
  <si>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</si>
  <si>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</si>
  <si>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</si>
  <si>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</si>
  <si>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</si>
  <si>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</si>
  <si>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</si>
  <si>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</si>
  <si>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</si>
  <si>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</si>
  <si>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</si>
  <si>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</si>
  <si>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</si>
  <si>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</si>
  <si>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</si>
  <si>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</si>
  <si>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</si>
  <si>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</si>
  <si>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</si>
  <si>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</si>
  <si>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</si>
  <si>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</si>
  <si>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</si>
  <si>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</si>
  <si>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</si>
  <si>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</si>
  <si>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</si>
  <si>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</si>
  <si>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</si>
  <si>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</si>
  <si>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</si>
  <si>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</si>
  <si>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</si>
  <si>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</si>
  <si>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</si>
  <si>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</si>
  <si>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</si>
  <si>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</si>
  <si>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</si>
  <si>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</si>
  <si>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</si>
  <si>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</si>
  <si>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</si>
  <si>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</si>
  <si>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</si>
  <si>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</si>
  <si>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</si>
  <si>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</si>
  <si>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</si>
  <si>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</si>
  <si>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</si>
  <si>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</si>
  <si>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</si>
  <si>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</si>
  <si>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</si>
  <si>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</si>
  <si>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</si>
  <si>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</si>
  <si>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</si>
  <si>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</si>
  <si>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</si>
  <si>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</si>
  <si>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</si>
  <si>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</si>
  <si>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</si>
  <si>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</si>
  <si>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</si>
  <si>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</si>
  <si>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</si>
  <si>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</si>
  <si>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</si>
  <si>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</si>
  <si>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</si>
  <si>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</si>
  <si>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</si>
  <si>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</si>
  <si>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</si>
  <si>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</si>
  <si>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</si>
  <si>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</si>
  <si>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</si>
  <si>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</si>
  <si>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</si>
  <si>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</si>
  <si>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</si>
  <si>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</si>
  <si>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</si>
  <si>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</si>
  <si>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</si>
  <si>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</si>
  <si>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</si>
  <si>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</si>
  <si>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</si>
  <si>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</si>
  <si>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</si>
  <si>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</si>
  <si>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</si>
  <si>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</si>
  <si>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</si>
  <si>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</si>
  <si>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</si>
  <si>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</si>
  <si>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</si>
  <si>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</si>
  <si>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</si>
  <si>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</si>
  <si>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</si>
  <si>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</si>
  <si>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</si>
  <si>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</si>
  <si>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</si>
  <si>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</si>
  <si>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</si>
  <si>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</si>
  <si>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</si>
  <si>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</si>
  <si>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</si>
  <si>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</si>
  <si>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</si>
  <si>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</si>
  <si>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</si>
  <si>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</si>
  <si>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</si>
  <si>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</si>
  <si>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</si>
  <si>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</si>
  <si>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</si>
  <si>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</si>
  <si>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</si>
  <si>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</si>
  <si>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</si>
  <si>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</si>
  <si>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</si>
  <si>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</si>
  <si>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</si>
  <si>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</si>
  <si>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</si>
  <si>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</si>
  <si>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</si>
  <si>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</si>
  <si>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</si>
  <si>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</si>
  <si>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</si>
  <si>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</si>
  <si>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</si>
  <si>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</si>
  <si>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</si>
  <si>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</si>
  <si>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</si>
  <si>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</si>
  <si>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</si>
  <si>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</si>
  <si>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</si>
  <si>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</si>
  <si>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</si>
  <si>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</si>
  <si>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</si>
  <si>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</si>
  <si>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</si>
  <si>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</si>
  <si>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</si>
  <si>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</si>
  <si>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</si>
  <si>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</si>
  <si>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</si>
  <si>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</si>
  <si>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</si>
  <si>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</si>
  <si>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</si>
  <si>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</si>
  <si>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</si>
  <si>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</si>
  <si>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</si>
  <si>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</si>
  <si>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</si>
  <si>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</si>
  <si>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</si>
  <si>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</si>
  <si>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</si>
  <si>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</si>
  <si>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</si>
  <si>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</si>
  <si>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</si>
  <si>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</si>
  <si>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</si>
  <si>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</si>
  <si>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</si>
  <si>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</si>
  <si>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</si>
  <si>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</si>
  <si>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</si>
  <si>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</si>
  <si>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</si>
  <si>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</si>
  <si>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</si>
  <si>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</si>
  <si>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</si>
  <si>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</si>
  <si>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</si>
  <si>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</si>
  <si>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</si>
  <si>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</si>
  <si>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</si>
  <si>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</si>
  <si>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</si>
  <si>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</si>
  <si>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</si>
  <si>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</si>
  <si>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</si>
  <si>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</si>
  <si>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</si>
  <si>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</si>
  <si>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</si>
  <si>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</si>
  <si>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</si>
  <si>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</si>
  <si>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</si>
  <si>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</si>
  <si>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</si>
  <si>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</si>
  <si>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</si>
  <si>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</si>
  <si>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</si>
  <si>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</si>
  <si>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</si>
  <si>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</si>
  <si>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</si>
  <si>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</si>
  <si>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</si>
  <si>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</si>
  <si>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</si>
  <si>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</si>
  <si>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</si>
  <si>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</si>
  <si>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</si>
  <si>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</si>
  <si>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</si>
  <si>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</si>
  <si>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</si>
  <si>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</si>
  <si>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</si>
  <si>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</si>
  <si>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</si>
  <si>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</si>
  <si>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</si>
  <si>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</si>
  <si>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</si>
  <si>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</si>
  <si>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</si>
  <si>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</si>
  <si>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</si>
  <si>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</si>
  <si>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</si>
  <si>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</si>
  <si>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</si>
  <si>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</si>
  <si>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</si>
  <si>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</si>
  <si>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</si>
  <si>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</si>
  <si>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</si>
  <si>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</si>
  <si>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</si>
  <si>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</si>
  <si>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</si>
  <si>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</si>
  <si>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</si>
  <si>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</si>
  <si>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</si>
  <si>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</si>
  <si>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</si>
  <si>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</si>
  <si>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</si>
  <si>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</si>
  <si>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</si>
  <si>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</si>
  <si>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</si>
  <si>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</si>
  <si>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</si>
  <si>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</si>
  <si>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</si>
  <si>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</si>
  <si>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</si>
  <si>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</si>
  <si>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</si>
  <si>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</si>
  <si>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</si>
  <si>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</si>
  <si>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</si>
  <si>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</si>
  <si>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</si>
  <si>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</si>
  <si>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</si>
  <si>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</si>
  <si>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</si>
  <si>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</si>
  <si>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</si>
  <si>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</si>
  <si>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</si>
  <si>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</si>
  <si>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</si>
  <si>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</si>
  <si>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</si>
  <si>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</si>
  <si>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</si>
  <si>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</si>
  <si>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</si>
  <si>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</si>
  <si>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</si>
  <si>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</si>
  <si>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</si>
  <si>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</si>
  <si>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</si>
  <si>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</si>
  <si>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</si>
  <si>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</si>
  <si>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</si>
  <si>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</si>
  <si>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</si>
  <si>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</si>
  <si>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</si>
  <si>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</si>
  <si>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</si>
  <si>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</si>
  <si>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</si>
  <si>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</si>
  <si>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</si>
  <si>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</si>
  <si>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</si>
  <si>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</si>
  <si>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</si>
  <si>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</si>
  <si>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</si>
  <si>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</si>
  <si>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</si>
  <si>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</si>
  <si>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</si>
  <si>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</si>
  <si>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</si>
  <si>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</si>
  <si>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</si>
  <si>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</si>
  <si>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</si>
  <si>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</si>
  <si>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</si>
  <si>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</si>
  <si>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</si>
  <si>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</si>
  <si>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</si>
  <si>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</si>
  <si>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</si>
  <si>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</si>
  <si>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</si>
  <si>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</si>
  <si>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</si>
  <si>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</si>
  <si>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</si>
  <si>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</si>
  <si>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</si>
  <si>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</si>
  <si>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</si>
  <si>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</si>
  <si>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</si>
  <si>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</si>
  <si>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</si>
  <si>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</si>
  <si>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</si>
  <si>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</si>
  <si>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</si>
  <si>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</si>
  <si>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</si>
  <si>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</si>
  <si>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</si>
  <si>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</si>
  <si>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</si>
  <si>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</si>
  <si>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</si>
  <si>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</si>
  <si>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</si>
  <si>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</si>
  <si>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</si>
  <si>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</si>
  <si>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</si>
  <si>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</si>
  <si>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</si>
  <si>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</si>
  <si>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</si>
  <si>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</si>
  <si>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</si>
  <si>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</si>
  <si>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</si>
  <si>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</si>
  <si>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</si>
  <si>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</si>
  <si>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</si>
  <si>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</si>
  <si>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</si>
  <si>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</si>
  <si>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</si>
  <si>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</si>
  <si>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</si>
  <si>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</si>
  <si>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</si>
  <si>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</si>
  <si>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</si>
  <si>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</si>
  <si>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</si>
  <si>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</si>
  <si>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</si>
  <si>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</si>
  <si>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</si>
  <si>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</si>
  <si>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</si>
  <si>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</si>
  <si>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</si>
  <si>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</si>
  <si>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</si>
  <si>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</si>
  <si>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</si>
  <si>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</si>
  <si>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</si>
  <si>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</si>
  <si>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</si>
  <si>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</si>
  <si>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</si>
  <si>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</si>
  <si>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</si>
  <si>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</si>
  <si>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</si>
  <si>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</si>
  <si>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</si>
  <si>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</si>
  <si>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</si>
  <si>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</si>
  <si>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</si>
  <si>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</si>
  <si>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</si>
  <si>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</si>
  <si>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</si>
  <si>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</si>
  <si>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</si>
  <si>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</si>
  <si>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</si>
  <si>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</si>
  <si>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</si>
  <si>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</si>
  <si>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</si>
  <si>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</si>
  <si>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</si>
  <si>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</si>
  <si>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</si>
  <si>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</si>
  <si>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</si>
  <si>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</si>
  <si>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</si>
  <si>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</si>
  <si>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</si>
  <si>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</si>
  <si>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</si>
  <si>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</si>
  <si>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</si>
  <si>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</si>
  <si>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</si>
  <si>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</si>
  <si>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</si>
  <si>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</si>
  <si>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</si>
  <si>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</si>
  <si>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</si>
  <si>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</si>
  <si>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</si>
  <si>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</si>
  <si>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</si>
  <si>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</si>
  <si>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</si>
  <si>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</si>
  <si>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</si>
  <si>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</si>
  <si>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</si>
  <si>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</si>
  <si>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</si>
  <si>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</si>
  <si>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</si>
  <si>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</si>
  <si>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</si>
  <si>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</si>
  <si>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</si>
  <si>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</si>
  <si>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</si>
  <si>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</si>
  <si>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</si>
  <si>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</si>
  <si>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</si>
  <si>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</si>
  <si>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</si>
  <si>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</si>
  <si>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</si>
  <si>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</si>
  <si>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</si>
  <si>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</si>
  <si>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</si>
  <si>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</si>
  <si>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</si>
  <si>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</si>
  <si>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</si>
  <si>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</si>
  <si>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</si>
  <si>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</si>
  <si>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</si>
  <si>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</si>
  <si>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</si>
  <si>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</si>
  <si>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</si>
  <si>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</si>
  <si>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</si>
  <si>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</si>
  <si>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</si>
  <si>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</si>
  <si>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</si>
  <si>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</si>
  <si>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</si>
  <si>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</si>
  <si>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</si>
  <si>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</si>
  <si>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</si>
  <si>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</si>
  <si>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</si>
  <si>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</si>
  <si>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</si>
  <si>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</si>
  <si>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</si>
  <si>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</si>
  <si>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</si>
  <si>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</si>
  <si>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</si>
  <si>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</si>
  <si>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</si>
  <si>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</si>
  <si>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</si>
  <si>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</si>
  <si>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</si>
  <si>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</si>
  <si>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</si>
  <si>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</si>
  <si>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</si>
  <si>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</si>
  <si>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</si>
  <si>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</si>
  <si>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</si>
  <si>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</si>
  <si>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</si>
  <si>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</si>
  <si>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</si>
  <si>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</si>
  <si>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</si>
  <si>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</si>
  <si>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</si>
  <si>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</si>
  <si>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</si>
  <si>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</si>
  <si>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</si>
  <si>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</si>
  <si>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</si>
  <si>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</si>
  <si>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</si>
  <si>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</si>
  <si>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</si>
  <si>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</si>
  <si>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</si>
  <si>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</si>
  <si>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</si>
  <si>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</si>
  <si>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</si>
  <si>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</si>
  <si>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</si>
  <si>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</si>
  <si>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</si>
  <si>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</si>
  <si>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</si>
  <si>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</si>
  <si>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</si>
  <si>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</si>
  <si>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</si>
  <si>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</si>
  <si>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</si>
  <si>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</si>
  <si>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</si>
  <si>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</si>
  <si>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</si>
  <si>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</si>
  <si>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</si>
  <si>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</si>
  <si>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</si>
  <si>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</si>
  <si>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</si>
  <si>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</si>
  <si>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</si>
  <si>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</si>
  <si>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</si>
  <si>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</si>
  <si>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</si>
  <si>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</si>
  <si>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</si>
  <si>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</si>
  <si>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</si>
  <si>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</si>
  <si>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</si>
  <si>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</si>
  <si>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</si>
  <si>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</si>
  <si>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</si>
  <si>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</si>
  <si>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</si>
  <si>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</si>
  <si>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</si>
  <si>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</si>
  <si>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</si>
  <si>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</si>
  <si>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</si>
  <si>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</si>
  <si>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</si>
  <si>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</si>
  <si>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</si>
  <si>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</si>
  <si>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</si>
  <si>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</si>
  <si>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</si>
  <si>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</si>
  <si>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</si>
  <si>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</si>
  <si>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</si>
  <si>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</si>
  <si>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</si>
  <si>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</si>
  <si>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</si>
  <si>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</si>
  <si>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</si>
  <si>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</si>
  <si>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</si>
  <si>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</si>
  <si>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</si>
  <si>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</si>
  <si>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</si>
  <si>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</si>
  <si>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</si>
  <si>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</si>
  <si>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</si>
  <si>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</si>
  <si>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</si>
  <si>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</si>
  <si>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</si>
  <si>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</si>
  <si>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</si>
  <si>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</si>
  <si>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</si>
  <si>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</si>
  <si>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</si>
  <si>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</si>
  <si>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</si>
  <si>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</si>
  <si>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</si>
  <si>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</si>
  <si>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</si>
  <si>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</si>
  <si>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</si>
  <si>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</si>
  <si>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</si>
  <si>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</si>
  <si>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</si>
  <si>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</si>
  <si>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</si>
  <si>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</si>
  <si>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</si>
  <si>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</si>
  <si>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</si>
  <si>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</si>
  <si>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</si>
  <si>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</si>
  <si>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</si>
  <si>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</si>
  <si>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</si>
  <si>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</si>
  <si>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</si>
  <si>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</si>
  <si>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</si>
  <si>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</si>
  <si>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</si>
  <si>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</si>
  <si>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</si>
  <si>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</si>
  <si>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</si>
  <si>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</si>
  <si>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</si>
  <si>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</si>
  <si>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</si>
  <si>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</si>
  <si>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</si>
  <si>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</si>
  <si>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</si>
  <si>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</si>
  <si>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</si>
  <si>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</si>
  <si>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</si>
  <si>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</si>
  <si>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</si>
  <si>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</si>
  <si>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</si>
  <si>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</si>
  <si>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</si>
  <si>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</si>
  <si>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</si>
  <si>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</si>
  <si>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</si>
  <si>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</si>
  <si>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</si>
  <si>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</si>
  <si>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</si>
  <si>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</si>
  <si>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</si>
  <si>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</si>
  <si>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</si>
  <si>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</si>
  <si>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</si>
  <si>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</si>
  <si>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</si>
  <si>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</si>
  <si>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</si>
  <si>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</si>
  <si>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</si>
  <si>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</si>
  <si>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</si>
  <si>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</si>
  <si>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</si>
  <si>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</si>
  <si>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</si>
  <si>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</si>
  <si>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</si>
  <si>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</si>
  <si>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</si>
  <si>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</si>
  <si>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</si>
  <si>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</si>
  <si>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</si>
  <si>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</si>
  <si>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</si>
  <si>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</si>
  <si>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</si>
  <si>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</si>
  <si>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</si>
  <si>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</si>
  <si>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</si>
  <si>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</si>
  <si>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</si>
  <si>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</si>
  <si>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</si>
  <si>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</si>
  <si>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</si>
  <si>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</si>
  <si>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</si>
  <si>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</si>
  <si>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</si>
  <si>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</si>
  <si>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</si>
  <si>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</si>
  <si>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</si>
  <si>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</si>
  <si>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</si>
  <si>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</si>
  <si>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</si>
  <si>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</si>
  <si>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</si>
  <si>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</si>
  <si>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</si>
  <si>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</si>
  <si>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</si>
  <si>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</si>
  <si>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</si>
  <si>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</si>
  <si>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</si>
  <si>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</si>
  <si>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</si>
  <si>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</si>
  <si>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</si>
  <si>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</si>
  <si>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</si>
  <si>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</si>
  <si>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</si>
  <si>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</si>
  <si>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</si>
  <si>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</si>
  <si>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</si>
  <si>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</si>
  <si>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</si>
  <si>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</si>
  <si>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</si>
  <si>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</si>
  <si>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</si>
  <si>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</si>
  <si>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</si>
  <si>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</si>
  <si>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</si>
  <si>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</si>
  <si>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</si>
  <si>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</si>
  <si>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</si>
  <si>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</si>
  <si>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</si>
  <si>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</si>
  <si>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</si>
  <si>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</si>
  <si>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</si>
  <si>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</si>
  <si>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</si>
  <si>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</si>
  <si>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</si>
  <si>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</si>
  <si>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</si>
  <si>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</si>
  <si>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</si>
  <si>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</si>
  <si>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</si>
  <si>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</si>
  <si>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</si>
  <si>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</si>
  <si>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</si>
  <si>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</si>
  <si>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</si>
  <si>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</si>
  <si>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</si>
  <si>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</si>
  <si>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</si>
  <si>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</si>
  <si>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</si>
  <si>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</si>
  <si>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</si>
  <si>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</si>
  <si>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</si>
  <si>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</si>
  <si>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</si>
  <si>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</si>
  <si>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</si>
  <si>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</si>
  <si>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</si>
  <si>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</si>
  <si>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</si>
  <si>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</si>
  <si>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</si>
  <si>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</si>
  <si>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</si>
  <si>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</si>
  <si>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</si>
  <si>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</si>
  <si>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</si>
  <si>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</si>
  <si>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</si>
  <si>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</si>
  <si>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</si>
  <si>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</si>
  <si>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</si>
  <si>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</si>
  <si>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</si>
  <si>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</si>
  <si>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</si>
  <si>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</si>
  <si>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</si>
  <si>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</si>
  <si>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</si>
  <si>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</si>
  <si>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</si>
  <si>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</si>
  <si>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</si>
  <si>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</si>
  <si>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</si>
  <si>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</si>
  <si>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</si>
  <si>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</si>
  <si>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</si>
  <si>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</si>
  <si>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</si>
  <si>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</si>
  <si>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</si>
  <si>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</si>
  <si>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</si>
  <si>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</si>
  <si>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</si>
  <si>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</si>
  <si>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</si>
  <si>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</si>
  <si>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</si>
  <si>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</si>
  <si>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</si>
  <si>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</si>
  <si>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</si>
  <si>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</si>
  <si>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</si>
  <si>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</si>
  <si>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</si>
  <si>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</si>
  <si>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</si>
  <si>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</si>
  <si>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</si>
  <si>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</si>
  <si>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</si>
  <si>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</si>
  <si>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</si>
  <si>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</si>
  <si>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</si>
  <si>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</si>
  <si>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</si>
  <si>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</si>
  <si>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</si>
  <si>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</si>
  <si>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</si>
  <si>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</si>
  <si>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</si>
  <si>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</si>
  <si>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</si>
  <si>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</si>
  <si>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</si>
  <si>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</si>
  <si>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</si>
  <si>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</si>
  <si>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</si>
  <si>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</si>
  <si>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</si>
  <si>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</si>
  <si>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</si>
  <si>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</si>
  <si>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</si>
  <si>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</si>
  <si>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</si>
  <si>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</si>
  <si>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</si>
  <si>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</si>
  <si>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</si>
  <si>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</si>
  <si>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</si>
  <si>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</si>
  <si>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</si>
  <si>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</si>
  <si>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</si>
  <si>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</si>
  <si>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</si>
  <si>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</si>
  <si>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</si>
  <si>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</si>
  <si>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</si>
  <si>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</si>
  <si>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</si>
  <si>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</si>
  <si>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</si>
  <si>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</si>
  <si>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</si>
  <si>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</si>
  <si>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</si>
  <si>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</si>
  <si>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</si>
  <si>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</si>
  <si>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</si>
  <si>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</si>
  <si>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</si>
  <si>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</si>
  <si>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</si>
  <si>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</si>
  <si>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</si>
  <si>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</si>
  <si>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</si>
  <si>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</si>
  <si>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</si>
  <si>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</si>
  <si>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</si>
  <si>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</si>
  <si>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</si>
  <si>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</si>
  <si>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</si>
  <si>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</si>
  <si>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</si>
  <si>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</si>
  <si>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</si>
  <si>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</si>
  <si>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</si>
  <si>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</si>
  <si>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</si>
  <si>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</si>
  <si>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</si>
  <si>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</si>
  <si>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</si>
  <si>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</si>
  <si>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</si>
  <si>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</si>
  <si>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</si>
  <si>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</si>
  <si>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</si>
  <si>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</si>
  <si>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</si>
  <si>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</si>
  <si>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</si>
  <si>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</si>
  <si>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</si>
  <si>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</si>
  <si>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</si>
  <si>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</si>
  <si>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</si>
  <si>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</si>
  <si>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</si>
  <si>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</si>
  <si>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</si>
  <si>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</si>
  <si>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</si>
  <si>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</si>
  <si>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</si>
  <si>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</si>
  <si>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</si>
  <si>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</si>
  <si>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</si>
  <si>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</si>
  <si>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</si>
  <si>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</si>
  <si>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</si>
  <si>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</si>
  <si>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</si>
  <si>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</si>
  <si>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</si>
  <si>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</si>
  <si>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</si>
  <si>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</si>
  <si>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</si>
  <si>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</si>
  <si>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</si>
  <si>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</si>
  <si>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</si>
  <si>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</si>
  <si>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</si>
  <si>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</si>
  <si>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</si>
  <si>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</si>
  <si>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</si>
  <si>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</si>
  <si>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</si>
  <si>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</si>
  <si>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</si>
  <si>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</si>
  <si>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</si>
  <si>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</si>
  <si>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</si>
  <si>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</si>
  <si>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</si>
  <si>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</si>
  <si>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</si>
  <si>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</si>
  <si>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</si>
  <si>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</si>
  <si>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</si>
  <si>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</si>
  <si>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</si>
  <si>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</si>
  <si>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</si>
  <si>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</si>
  <si>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</si>
  <si>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</si>
  <si>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</si>
  <si>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</si>
  <si>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</si>
  <si>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</si>
  <si>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</si>
  <si>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</si>
  <si>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</si>
  <si>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</si>
  <si>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</si>
  <si>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</si>
  <si>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</si>
  <si>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</si>
  <si>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</si>
  <si>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</si>
  <si>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</si>
  <si>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</si>
  <si>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</si>
  <si>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</si>
  <si>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</si>
  <si>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</si>
  <si>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</si>
  <si>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</si>
  <si>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</si>
  <si>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</si>
  <si>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</si>
  <si>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</si>
  <si>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</si>
  <si>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</si>
  <si>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</si>
  <si>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</si>
  <si>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</si>
  <si>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</si>
  <si>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</si>
  <si>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</si>
  <si>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</si>
  <si>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</si>
  <si>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</si>
  <si>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</si>
  <si>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</si>
  <si>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</si>
  <si>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</si>
  <si>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</si>
  <si>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</si>
  <si>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</si>
  <si>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</si>
  <si>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</si>
  <si>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</si>
  <si>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</si>
  <si>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</si>
  <si>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</si>
  <si>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</si>
  <si>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</si>
  <si>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</si>
  <si>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</si>
  <si>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</si>
  <si>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</si>
  <si>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</si>
  <si>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</si>
  <si>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</si>
  <si>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</si>
  <si>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</si>
  <si>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</si>
  <si>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</si>
  <si>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</si>
  <si>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</si>
  <si>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</si>
  <si>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</si>
  <si>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</si>
  <si>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</si>
  <si>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</si>
  <si>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</si>
  <si>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</si>
  <si>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</si>
  <si>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</si>
  <si>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</si>
  <si>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</si>
  <si>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</si>
  <si>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</si>
  <si>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</si>
  <si>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</si>
  <si>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</si>
  <si>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</si>
  <si>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</si>
  <si>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</si>
  <si>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</si>
  <si>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</si>
  <si>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</si>
  <si>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</si>
  <si>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</si>
  <si>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</si>
  <si>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</si>
  <si>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</si>
  <si>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</si>
  <si>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</si>
  <si>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</si>
  <si>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</si>
  <si>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</si>
  <si>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</si>
  <si>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</si>
  <si>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</si>
  <si>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</si>
  <si>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</si>
  <si>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</si>
  <si>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</si>
  <si>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</si>
  <si>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</si>
  <si>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</si>
  <si>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</si>
  <si>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</si>
  <si>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</si>
  <si>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</si>
  <si>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</si>
  <si>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</si>
  <si>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</si>
  <si>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</si>
  <si>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</si>
  <si>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</si>
  <si>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</si>
  <si>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</si>
  <si>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</si>
  <si>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</si>
  <si>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</si>
  <si>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</si>
  <si>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</si>
  <si>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</si>
  <si>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</si>
  <si>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</si>
  <si>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</si>
  <si>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</si>
  <si>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</si>
  <si>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</si>
  <si>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</si>
  <si>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</si>
  <si>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</si>
  <si>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</si>
  <si>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</si>
  <si>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</si>
  <si>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</si>
  <si>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</si>
  <si>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</si>
  <si>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</si>
  <si>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</si>
  <si>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</si>
  <si>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</si>
  <si>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</si>
  <si>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</si>
  <si>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</si>
  <si>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</si>
  <si>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</si>
  <si>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</si>
  <si>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</si>
  <si>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</si>
  <si>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</si>
  <si>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</si>
  <si>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</si>
  <si>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</si>
  <si>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</si>
  <si>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</si>
  <si>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</si>
  <si>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</si>
  <si>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</si>
  <si>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</si>
  <si>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</si>
  <si>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</si>
  <si>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</si>
  <si>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</si>
  <si>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</si>
  <si>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</si>
  <si>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</si>
  <si>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</si>
  <si>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</si>
  <si>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</si>
  <si>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</si>
  <si>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</si>
  <si>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</si>
  <si>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</si>
  <si>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</si>
  <si>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</si>
  <si>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</si>
  <si>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</si>
  <si>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</si>
  <si>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</si>
  <si>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</si>
  <si>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</si>
  <si>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</si>
  <si>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</si>
  <si>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</si>
  <si>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</si>
  <si>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</si>
  <si>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</si>
  <si>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</si>
  <si>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</si>
  <si>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</si>
  <si>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</si>
  <si>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</si>
  <si>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</si>
  <si>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</si>
  <si>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</si>
  <si>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</si>
  <si>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</si>
  <si>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</si>
  <si>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</si>
  <si>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</si>
  <si>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</si>
  <si>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</si>
  <si>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</si>
  <si>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</si>
  <si>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</si>
  <si>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</si>
  <si>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</si>
  <si>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</si>
  <si>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</si>
  <si>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</si>
  <si>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</si>
  <si>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</si>
  <si>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</si>
  <si>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</si>
  <si>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</si>
  <si>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</si>
  <si>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</si>
  <si>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</si>
  <si>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</si>
  <si>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</si>
  <si>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</si>
  <si>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</si>
  <si>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</si>
  <si>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</si>
  <si>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</si>
  <si>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</si>
  <si>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</si>
  <si>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</si>
  <si>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</si>
  <si>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不在部屋の暖房</t>
    <rPh sb="0" eb="2">
      <t>フザイ</t>
    </rPh>
    <rPh sb="2" eb="4">
      <t>ベヤ</t>
    </rPh>
    <phoneticPr fontId="2"/>
  </si>
  <si>
    <t>扇風機利用</t>
    <rPh sb="0" eb="3">
      <t>センプウキ</t>
    </rPh>
    <rPh sb="3" eb="5">
      <t>リヨウ</t>
    </rPh>
    <phoneticPr fontId="2"/>
  </si>
  <si>
    <t>日射カット</t>
    <rPh sb="0" eb="2">
      <t>ニッシャ</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</si>
  <si>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</si>
  <si>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</si>
  <si>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</si>
  <si>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</si>
  <si>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</si>
  <si>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</si>
  <si>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</si>
  <si>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</si>
  <si>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</si>
  <si>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</si>
  <si>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</si>
  <si>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</si>
  <si>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</si>
  <si>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</si>
  <si>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i002</t>
    <phoneticPr fontId="2"/>
  </si>
  <si>
    <t>車燃料代</t>
    <rPh sb="0" eb="1">
      <t>クルマ</t>
    </rPh>
    <phoneticPr fontId="2"/>
  </si>
  <si>
    <t>暖房する範囲</t>
    <rPh sb="4" eb="6">
      <t>ハンイ</t>
    </rPh>
    <phoneticPr fontId="2"/>
  </si>
  <si>
    <t>リビングの照明</t>
    <rPh sb="5" eb="7">
      <t>ショウメイ</t>
    </rPh>
    <phoneticPr fontId="2"/>
  </si>
  <si>
    <t>ポットの保温</t>
    <phoneticPr fontId="2"/>
  </si>
  <si>
    <t>厚着の工夫</t>
    <phoneticPr fontId="2"/>
  </si>
  <si>
    <t>不在部屋の照明</t>
    <rPh sb="0" eb="2">
      <t>フザイ</t>
    </rPh>
    <rPh sb="2" eb="4">
      <t>ヘヤ</t>
    </rPh>
    <rPh sb="5" eb="7">
      <t>ショウメイ</t>
    </rPh>
    <phoneticPr fontId="2"/>
  </si>
  <si>
    <t>i502</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</si>
  <si>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</si>
  <si>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</si>
  <si>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</si>
  <si>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</si>
  <si>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</si>
  <si>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</si>
  <si>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</si>
  <si>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</si>
  <si>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</si>
  <si>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</si>
  <si>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</si>
  <si>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</si>
  <si>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</si>
  <si>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</si>
  <si>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</si>
  <si>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</si>
  <si>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</si>
  <si>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</si>
  <si>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</si>
  <si>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</si>
  <si>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</si>
  <si>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</si>
  <si>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</si>
  <si>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</si>
  <si>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</si>
  <si>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</si>
  <si>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</si>
  <si>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</si>
  <si>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</si>
  <si>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</si>
  <si>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</si>
  <si>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</si>
  <si>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</si>
  <si>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</si>
  <si>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</si>
  <si>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</si>
  <si>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</si>
  <si>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</si>
  <si>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</si>
  <si>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</si>
  <si>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</si>
  <si>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電気契約</t>
    <rPh sb="0" eb="2">
      <t>デンキ</t>
    </rPh>
    <rPh sb="2" eb="4">
      <t>ケイヤク</t>
    </rPh>
    <phoneticPr fontId="2"/>
  </si>
  <si>
    <t>ガス種類</t>
    <rPh sb="2" eb="4">
      <t>シュルイ</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</si>
  <si>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</si>
  <si>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</si>
  <si>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</si>
  <si>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</si>
  <si>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</si>
  <si>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</si>
  <si>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</si>
  <si>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</si>
  <si>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</si>
  <si>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</si>
  <si>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</si>
  <si>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</si>
  <si>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</si>
  <si>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</si>
  <si>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</si>
  <si>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</si>
  <si>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</si>
  <si>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</si>
  <si>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</si>
  <si>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</si>
  <si>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</si>
  <si>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</si>
  <si>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</si>
  <si>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</si>
  <si>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</si>
  <si>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</si>
  <si>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</si>
  <si>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</si>
  <si>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</si>
  <si>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</si>
  <si>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</si>
  <si>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</si>
  <si>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</si>
  <si>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</si>
  <si>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</si>
  <si>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</si>
  <si>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</si>
  <si>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</si>
  <si>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</si>
  <si>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</si>
  <si>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</si>
  <si>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</si>
  <si>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</si>
  <si>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</si>
  <si>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</si>
  <si>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</si>
  <si>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</si>
  <si>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</si>
  <si>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</si>
  <si>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</si>
  <si>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</si>
  <si>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</si>
  <si>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</si>
  <si>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</si>
  <si>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</si>
  <si>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</si>
  <si>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</si>
  <si>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</si>
  <si>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</si>
  <si>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</si>
  <si>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</si>
  <si>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</si>
  <si>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</si>
  <si>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</si>
  <si>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</si>
  <si>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</si>
  <si>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</si>
  <si>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</si>
  <si>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</si>
  <si>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</si>
  <si>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</si>
  <si>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</si>
  <si>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</si>
  <si>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</si>
  <si>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</si>
  <si>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</si>
  <si>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</si>
  <si>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</si>
  <si>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屋根の日当たり</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</si>
  <si>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</si>
  <si>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</si>
  <si>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</si>
  <si>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</si>
  <si>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</si>
  <si>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壁天井断熱リフォーム</t>
    <rPh sb="0" eb="1">
      <t>カベ</t>
    </rPh>
    <rPh sb="1" eb="3">
      <t>テンジョウ</t>
    </rPh>
    <rPh sb="3" eb="5">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</si>
  <si>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</si>
  <si>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</si>
  <si>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</si>
  <si>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</si>
  <si>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</si>
  <si>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</si>
  <si>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</si>
  <si>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</si>
  <si>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</si>
  <si>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</si>
  <si>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</si>
  <si>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</si>
  <si>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</si>
  <si>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</si>
  <si>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</si>
  <si>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t>
    <phoneticPr fontId="2"/>
  </si>
  <si>
    <t>セントラル熱源</t>
    <rPh sb="5" eb="7">
      <t>ネツゲン</t>
    </rPh>
    <phoneticPr fontId="2"/>
  </si>
  <si>
    <t>ロードヒーティング</t>
    <phoneticPr fontId="2"/>
  </si>
  <si>
    <t>ロードヒーティング熱源</t>
    <rPh sb="9" eb="11">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</si>
  <si>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</si>
  <si>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</si>
  <si>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</si>
  <si>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</si>
  <si>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</si>
  <si>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</si>
  <si>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</si>
  <si>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</si>
  <si>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</si>
  <si>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</si>
  <si>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</si>
  <si>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賃貸</t>
    <rPh sb="0" eb="2">
      <t>チンタイ</t>
    </rPh>
    <phoneticPr fontId="2"/>
  </si>
  <si>
    <t>電気</t>
  </si>
  <si>
    <t>電気（ヒートポンプ）</t>
  </si>
  <si>
    <t>地域熱供給</t>
  </si>
  <si>
    <t>ハイブリッド（ヒートポンプ＋ガス）</t>
  </si>
  <si>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</si>
  <si>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</si>
  <si>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</si>
  <si>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</si>
  <si>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</si>
  <si>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</si>
  <si>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</si>
  <si>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</si>
  <si>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</si>
  <si>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</si>
  <si>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</si>
  <si>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</si>
  <si>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</si>
  <si>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</si>
  <si>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</si>
  <si>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</si>
  <si>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</si>
  <si>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</si>
  <si>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</si>
  <si>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</si>
  <si>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</si>
  <si>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</si>
  <si>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</si>
  <si>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</si>
  <si>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</si>
  <si>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</si>
  <si>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</si>
  <si>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ルーフヒーティングの利用</t>
    <rPh sb="10" eb="12">
      <t>リヨウ</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</si>
  <si>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</si>
  <si>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</si>
  <si>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</si>
  <si>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</si>
  <si>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</si>
  <si>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</si>
  <si>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</si>
  <si>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</si>
  <si>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</si>
  <si>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</si>
  <si>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</si>
  <si>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</si>
  <si>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</si>
  <si>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</si>
  <si>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</si>
  <si>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</si>
  <si>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している</t>
    <phoneticPr fontId="2"/>
  </si>
  <si>
    <t>i211</t>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</si>
  <si>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</si>
  <si>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</si>
  <si>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</si>
  <si>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</si>
  <si>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</si>
  <si>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</si>
  <si>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</si>
  <si>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</si>
  <si>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</si>
  <si>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</si>
  <si>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</si>
  <si>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</si>
  <si>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</si>
  <si>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</si>
  <si>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</si>
  <si>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</si>
  <si>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</si>
  <si>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</si>
  <si>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</si>
  <si>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</si>
  <si>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</si>
  <si>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</si>
  <si>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</si>
  <si>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</si>
  <si>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</si>
  <si>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</si>
  <si>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</si>
  <si>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</si>
  <si>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</si>
  <si>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</si>
  <si>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</si>
  <si>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</si>
  <si>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</si>
  <si>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</si>
  <si>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</si>
  <si>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</si>
  <si>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</si>
  <si>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</si>
  <si>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</si>
  <si>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</si>
  <si>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</si>
  <si>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</si>
  <si>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</si>
  <si>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</si>
  <si>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</si>
  <si>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</si>
  <si>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風呂沸かし日数（夏）</t>
    <rPh sb="2" eb="3">
      <t>ワ</t>
    </rPh>
    <rPh sb="8" eb="9">
      <t>ナツ</t>
    </rPh>
    <phoneticPr fontId="2"/>
  </si>
  <si>
    <t>シャワー時間(夏）</t>
    <rPh sb="7" eb="8">
      <t>ナツ</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</si>
  <si>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</si>
  <si>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</si>
  <si>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</si>
  <si>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</si>
  <si>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</si>
  <si>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</si>
  <si>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</si>
  <si>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</si>
  <si>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</si>
  <si>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</si>
  <si>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</si>
  <si>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</si>
  <si>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</si>
  <si>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</si>
  <si>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</si>
  <si>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</si>
  <si>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</si>
  <si>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</si>
  <si>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</si>
  <si>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</si>
  <si>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</si>
  <si>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</si>
  <si>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</si>
  <si>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</si>
  <si>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</si>
  <si>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</si>
  <si>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</si>
  <si>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</si>
  <si>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</si>
  <si>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</si>
  <si>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</si>
  <si>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</si>
  <si>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</si>
  <si>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</si>
  <si>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</si>
  <si>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</si>
  <si>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</si>
  <si>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</si>
  <si>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</si>
  <si>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</si>
  <si>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</si>
  <si>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</si>
  <si>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</si>
  <si>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</si>
  <si>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</si>
  <si>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</si>
  <si>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</si>
  <si>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</si>
  <si>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</si>
  <si>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</si>
  <si>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</si>
  <si>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</si>
  <si>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</si>
  <si>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</si>
  <si>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</si>
  <si>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</si>
  <si>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</si>
  <si>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</si>
  <si>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</si>
  <si>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</si>
  <si>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</si>
  <si>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</si>
  <si>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</si>
  <si>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</si>
  <si>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</si>
  <si>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</si>
  <si>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</si>
  <si>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</si>
  <si>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</si>
  <si>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</si>
  <si>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</si>
  <si>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</si>
  <si>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</si>
  <si>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</si>
  <si>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</si>
  <si>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</si>
  <si>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</si>
  <si>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</si>
  <si>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</si>
  <si>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</si>
  <si>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</si>
  <si>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</si>
  <si>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</si>
  <si>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</si>
  <si>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</si>
  <si>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</si>
  <si>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</si>
  <si>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</si>
  <si>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</si>
  <si>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</si>
  <si>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</si>
  <si>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</si>
  <si>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</si>
  <si>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</si>
  <si>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</si>
  <si>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</si>
  <si>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</si>
  <si>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</si>
  <si>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</si>
  <si>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</si>
  <si>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</si>
  <si>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</si>
  <si>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</si>
  <si>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</si>
  <si>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</si>
  <si>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</si>
  <si>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</si>
  <si>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</si>
  <si>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</si>
  <si>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</si>
  <si>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</si>
  <si>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</si>
  <si>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</si>
  <si>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</si>
  <si>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</si>
  <si>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</si>
  <si>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</si>
  <si>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</si>
  <si>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</si>
  <si>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</si>
  <si>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</si>
  <si>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</si>
  <si>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</si>
  <si>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</si>
  <si>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</si>
  <si>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</si>
  <si>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</si>
  <si>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</si>
  <si>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</si>
  <si>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</si>
  <si>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</si>
  <si>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</si>
  <si>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</si>
  <si>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</si>
  <si>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</si>
  <si>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</si>
  <si>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</si>
  <si>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</si>
  <si>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</si>
  <si>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</si>
  <si>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</si>
  <si>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</si>
  <si>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</si>
  <si>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</si>
  <si>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</si>
  <si>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</si>
  <si>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</si>
  <si>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</si>
  <si>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</si>
  <si>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</si>
  <si>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</si>
  <si>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</si>
  <si>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</si>
  <si>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</si>
  <si>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</si>
  <si>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車の主な利用者</t>
    <rPh sb="0" eb="1">
      <t>クルマ</t>
    </rPh>
    <rPh sb="2" eb="3">
      <t>オモ</t>
    </rPh>
    <rPh sb="4" eb="7">
      <t>リヨウシャ</t>
    </rPh>
    <phoneticPr fontId="2"/>
  </si>
  <si>
    <t>暖房しても寒い</t>
    <rPh sb="0" eb="2">
      <t>ダンボウ</t>
    </rPh>
    <rPh sb="5" eb="6">
      <t>サム</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</si>
  <si>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</si>
  <si>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</si>
  <si>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</si>
  <si>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</si>
  <si>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</si>
  <si>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</si>
  <si>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</si>
  <si>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</si>
  <si>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</si>
  <si>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</si>
  <si>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</si>
  <si>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</si>
  <si>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</si>
  <si>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</si>
  <si>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</si>
  <si>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</si>
  <si>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</si>
  <si>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</si>
  <si>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</si>
  <si>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</si>
  <si>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</si>
  <si>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</si>
  <si>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</si>
  <si>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</si>
  <si>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</si>
  <si>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</si>
  <si>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</si>
  <si>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</si>
  <si>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</si>
  <si>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</si>
  <si>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</si>
  <si>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</si>
  <si>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</si>
  <si>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</si>
  <si>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</si>
  <si>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</si>
  <si>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</si>
  <si>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</si>
  <si>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</si>
  <si>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</si>
  <si>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</si>
  <si>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</si>
  <si>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</si>
  <si>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</si>
  <si>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</si>
  <si>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</si>
  <si>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</si>
  <si>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</si>
  <si>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</si>
  <si>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吹き抜け</t>
    <rPh sb="0" eb="1">
      <t>フ</t>
    </rPh>
    <rPh sb="2" eb="3">
      <t>ヌ</t>
    </rPh>
    <phoneticPr fontId="2"/>
  </si>
  <si>
    <t>冷房時間帯</t>
    <rPh sb="0" eb="2">
      <t>レイボウ</t>
    </rPh>
    <rPh sb="2" eb="5">
      <t>ジカンタイ</t>
    </rPh>
    <phoneticPr fontId="2"/>
  </si>
  <si>
    <t>太陽光のサイズ</t>
    <phoneticPr fontId="2"/>
  </si>
  <si>
    <t>常に自動で追い焚きをしている</t>
    <rPh sb="0" eb="1">
      <t>ツネ</t>
    </rPh>
    <rPh sb="2" eb="4">
      <t>ジドウ</t>
    </rPh>
    <rPh sb="5" eb="6">
      <t>オ</t>
    </rPh>
    <rPh sb="7" eb="8">
      <t>ダ</t>
    </rPh>
    <phoneticPr fontId="2"/>
  </si>
  <si>
    <t>エコキュート（電気）</t>
    <rPh sb="7" eb="9">
      <t>デンキ</t>
    </rPh>
    <phoneticPr fontId="2"/>
  </si>
  <si>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</si>
  <si>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</si>
  <si>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</si>
  <si>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</si>
  <si>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</si>
  <si>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</si>
  <si>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</si>
  <si>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</si>
  <si>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</si>
  <si>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</si>
  <si>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</si>
  <si>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</si>
  <si>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</si>
  <si>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</si>
  <si>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</si>
  <si>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</si>
  <si>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</si>
  <si>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</si>
  <si>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</si>
  <si>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</si>
  <si>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</si>
  <si>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</si>
  <si>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</si>
  <si>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</si>
  <si>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</si>
  <si>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</si>
  <si>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</si>
  <si>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</si>
  <si>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</si>
  <si>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</si>
  <si>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</si>
  <si>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</si>
  <si>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</si>
  <si>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</si>
  <si>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</si>
  <si>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</si>
  <si>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</si>
  <si>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</si>
  <si>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</si>
  <si>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</si>
  <si>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</si>
  <si>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</si>
  <si>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</si>
  <si>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</si>
  <si>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</si>
  <si>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</si>
  <si>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</si>
  <si>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</si>
  <si>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</si>
  <si>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</si>
  <si>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</si>
  <si>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</si>
  <si>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</si>
  <si>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</si>
  <si>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</si>
  <si>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</si>
  <si>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</si>
  <si>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</si>
  <si>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</si>
  <si>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</si>
  <si>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</si>
  <si>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</si>
  <si>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</si>
  <si>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</si>
  <si>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</si>
  <si>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</si>
  <si>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</si>
  <si>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</si>
  <si>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</si>
  <si>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</si>
  <si>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</si>
  <si>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</si>
  <si>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</si>
  <si>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</si>
  <si>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</si>
  <si>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</si>
  <si>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</si>
  <si>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</si>
  <si>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</si>
  <si>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</si>
  <si>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</si>
  <si>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</si>
  <si>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</si>
  <si>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</si>
  <si>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</si>
  <si>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</si>
  <si>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</si>
  <si>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</si>
  <si>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</si>
  <si>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</si>
  <si>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</si>
  <si>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</si>
  <si>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</si>
  <si>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</si>
  <si>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</si>
  <si>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</si>
  <si>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</si>
  <si>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</si>
  <si>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</si>
  <si>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</si>
  <si>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</si>
  <si>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</si>
  <si>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</si>
  <si>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</si>
  <si>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</si>
  <si>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</si>
  <si>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</si>
  <si>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</si>
  <si>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</si>
  <si>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</si>
  <si>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</si>
  <si>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</si>
  <si>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</si>
  <si>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</si>
  <si>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</si>
  <si>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</si>
  <si>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</si>
  <si>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</si>
  <si>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</si>
  <si>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</si>
  <si>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</si>
  <si>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</si>
  <si>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</si>
  <si>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</si>
  <si>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</si>
  <si>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</si>
  <si>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</si>
  <si>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</si>
  <si>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</si>
  <si>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</si>
  <si>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</si>
  <si>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</si>
  <si>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</si>
  <si>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</si>
  <si>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</si>
  <si>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</si>
  <si>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</si>
  <si>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</si>
  <si>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</si>
  <si>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</si>
  <si>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</si>
  <si>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</si>
  <si>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</si>
  <si>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</si>
  <si>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</si>
  <si>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</si>
  <si>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</si>
  <si>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</si>
  <si>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</si>
  <si>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</si>
  <si>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</si>
  <si>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</si>
  <si>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</si>
  <si>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</si>
  <si>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</si>
  <si>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</si>
  <si>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</si>
  <si>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</si>
  <si>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</si>
  <si>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</si>
  <si>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</si>
  <si>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</si>
  <si>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</si>
  <si>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</si>
  <si>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</si>
  <si>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</si>
  <si>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</si>
  <si>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</si>
  <si>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</si>
  <si>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</si>
  <si>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</si>
  <si>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</si>
  <si>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</si>
  <si>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</si>
  <si>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</si>
  <si>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</si>
  <si>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</si>
  <si>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</si>
  <si>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</si>
  <si>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</si>
  <si>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</si>
  <si>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</si>
  <si>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</si>
  <si>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</si>
  <si>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</si>
  <si>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</si>
  <si>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</si>
  <si>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</si>
  <si>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</si>
  <si>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</si>
  <si>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</si>
  <si>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</si>
  <si>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</si>
  <si>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</si>
  <si>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</si>
  <si>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売電金額</t>
    <phoneticPr fontId="2"/>
  </si>
  <si>
    <t>ガス代</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</si>
  <si>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</si>
  <si>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</si>
  <si>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</si>
  <si>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</si>
  <si>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</si>
  <si>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</si>
  <si>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</si>
  <si>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</si>
  <si>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</si>
  <si>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</si>
  <si>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</si>
  <si>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</si>
  <si>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</si>
  <si>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</si>
  <si>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</si>
  <si>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</si>
  <si>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</si>
  <si>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</si>
  <si>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</si>
  <si>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</si>
  <si>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</si>
  <si>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</si>
  <si>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</si>
  <si>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</si>
  <si>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</si>
  <si>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</si>
  <si>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</si>
  <si>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</si>
  <si>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</si>
  <si>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</si>
  <si>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</si>
  <si>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</si>
  <si>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</si>
  <si>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</si>
  <si>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</si>
  <si>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</si>
  <si>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</si>
  <si>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</si>
  <si>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</si>
  <si>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</si>
  <si>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</si>
  <si>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</si>
  <si>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</si>
  <si>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</si>
  <si>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</si>
  <si>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</si>
  <si>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</si>
  <si>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</si>
  <si>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</si>
  <si>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</si>
  <si>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</si>
  <si>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</si>
  <si>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</si>
  <si>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</si>
  <si>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</si>
  <si>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</si>
  <si>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</si>
  <si>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</si>
  <si>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</si>
  <si>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</si>
  <si>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</si>
  <si>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</si>
  <si>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</si>
  <si>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</si>
  <si>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</si>
  <si>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</si>
  <si>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</si>
  <si>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</si>
  <si>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</si>
  <si>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</si>
  <si>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</si>
  <si>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</si>
  <si>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</si>
  <si>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</si>
  <si>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</si>
  <si>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</si>
  <si>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</si>
  <si>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</si>
  <si>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</si>
  <si>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</si>
  <si>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</si>
  <si>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</si>
  <si>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</si>
  <si>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</si>
  <si>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</si>
  <si>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</si>
  <si>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</si>
  <si>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</si>
  <si>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窓・サッシを複層ガラスにする</t>
    <rPh sb="0" eb="1">
      <t>マド</t>
    </rPh>
    <rPh sb="6" eb="8">
      <t>フクソウ</t>
    </rPh>
    <phoneticPr fontId="2"/>
  </si>
  <si>
    <t>複層ガラス</t>
    <rPh sb="0" eb="2">
      <t>フクソウ</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</si>
  <si>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</si>
  <si>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</si>
  <si>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</si>
  <si>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</si>
  <si>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</si>
  <si>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</si>
  <si>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</si>
  <si>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</si>
  <si>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</si>
  <si>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</si>
  <si>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</si>
  <si>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</si>
  <si>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</si>
  <si>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</si>
  <si>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</si>
  <si>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</si>
  <si>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</si>
  <si>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</si>
  <si>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</si>
  <si>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</si>
  <si>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</si>
  <si>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</si>
  <si>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</si>
  <si>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</si>
  <si>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</si>
  <si>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</si>
  <si>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</si>
  <si>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</si>
  <si>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</si>
  <si>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</si>
  <si>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</si>
  <si>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</si>
  <si>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</si>
  <si>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</si>
  <si>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</si>
  <si>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</si>
  <si>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</si>
  <si>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</si>
  <si>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</si>
  <si>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</si>
  <si>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</si>
  <si>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</si>
  <si>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</si>
  <si>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</si>
  <si>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</si>
  <si>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</si>
  <si>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</si>
  <si>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</si>
  <si>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</si>
  <si>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</si>
  <si>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</si>
  <si>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</si>
  <si>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</si>
  <si>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</si>
  <si>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</si>
  <si>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</si>
  <si>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</si>
  <si>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</si>
  <si>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</si>
  <si>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</si>
  <si>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</si>
  <si>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</si>
  <si>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</si>
  <si>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</si>
  <si>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</si>
  <si>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</si>
  <si>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</si>
  <si>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</si>
  <si>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</si>
  <si>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</si>
  <si>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</si>
  <si>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</si>
  <si>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</si>
  <si>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</si>
  <si>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</si>
  <si>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</si>
  <si>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</si>
  <si>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</si>
  <si>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</si>
  <si>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</si>
  <si>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</si>
  <si>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</si>
  <si>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</si>
  <si>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</si>
  <si>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</si>
  <si>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</si>
  <si>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</si>
  <si>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</si>
  <si>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</si>
  <si>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</si>
  <si>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</si>
  <si>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</si>
  <si>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</si>
  <si>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</si>
  <si>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</si>
  <si>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</si>
  <si>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</si>
  <si>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</si>
  <si>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</si>
  <si>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</si>
  <si>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</si>
  <si>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</si>
  <si>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</si>
  <si>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</si>
  <si>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</si>
  <si>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</si>
  <si>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</si>
  <si>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</si>
  <si>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</si>
  <si>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</si>
  <si>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</si>
  <si>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</si>
  <si>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</si>
  <si>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</si>
  <si>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</si>
  <si>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</si>
  <si>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</si>
  <si>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</si>
  <si>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</si>
  <si>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</si>
  <si>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</si>
  <si>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</si>
  <si>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</si>
  <si>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</si>
  <si>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</si>
  <si>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</si>
  <si>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</si>
  <si>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</si>
  <si>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</si>
  <si>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</si>
  <si>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</si>
  <si>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</si>
  <si>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</si>
  <si>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</si>
  <si>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</si>
  <si>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</si>
  <si>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</si>
  <si>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</si>
  <si>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</si>
  <si>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</si>
  <si>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</si>
  <si>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</si>
  <si>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</si>
  <si>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</si>
  <si>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</si>
  <si>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</si>
  <si>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</si>
  <si>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</si>
  <si>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</si>
  <si>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</si>
  <si>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</si>
  <si>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</si>
  <si>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</si>
  <si>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</si>
  <si>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</si>
  <si>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</si>
  <si>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</si>
  <si>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</si>
  <si>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</si>
  <si>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</si>
  <si>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</si>
  <si>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</si>
  <si>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</si>
  <si>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</si>
  <si>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</si>
  <si>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</si>
  <si>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</si>
  <si>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</si>
  <si>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</si>
  <si>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</si>
  <si>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</si>
  <si>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</si>
  <si>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</si>
  <si>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</si>
  <si>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</si>
  <si>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</si>
  <si>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</si>
  <si>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</si>
  <si>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</si>
  <si>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</si>
  <si>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</si>
  <si>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</si>
  <si>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</si>
  <si>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</si>
  <si>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</si>
  <si>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</si>
  <si>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</si>
  <si>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</si>
  <si>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</si>
  <si>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</si>
  <si>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</si>
  <si>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</si>
  <si>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</si>
  <si>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</si>
  <si>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</si>
  <si>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</si>
  <si>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</si>
  <si>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</si>
  <si>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</si>
  <si>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</si>
  <si>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</si>
  <si>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</si>
  <si>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</si>
  <si>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</si>
  <si>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</si>
  <si>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</si>
  <si>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</si>
  <si>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</si>
  <si>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</si>
  <si>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</si>
  <si>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</si>
  <si>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</si>
  <si>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</si>
  <si>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</si>
  <si>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</si>
  <si>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</si>
  <si>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</si>
  <si>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</si>
  <si>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</si>
  <si>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</si>
  <si>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</si>
  <si>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</si>
  <si>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</si>
  <si>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</si>
  <si>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</si>
  <si>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</si>
  <si>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</si>
  <si>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</si>
  <si>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</si>
  <si>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</si>
  <si>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</si>
  <si>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</si>
  <si>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</si>
  <si>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</si>
  <si>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</si>
  <si>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</si>
  <si>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</si>
  <si>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</si>
  <si>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</si>
  <si>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</si>
  <si>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</si>
  <si>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</si>
  <si>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</si>
  <si>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</si>
  <si>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</si>
  <si>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</si>
  <si>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</si>
  <si>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</si>
  <si>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</si>
  <si>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</si>
  <si>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</si>
  <si>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</si>
  <si>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</si>
  <si>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</si>
  <si>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</si>
  <si>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</si>
  <si>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</si>
  <si>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</si>
  <si>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</si>
  <si>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</si>
  <si>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</si>
  <si>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</si>
  <si>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</si>
  <si>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</si>
  <si>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浴槽・ユニットバス</t>
    <rPh sb="0" eb="2">
      <t>ヨクソウ</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</si>
  <si>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</si>
  <si>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</si>
  <si>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</si>
  <si>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</si>
  <si>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</si>
  <si>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</si>
  <si>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</si>
  <si>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</si>
  <si>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</si>
  <si>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</si>
  <si>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</si>
  <si>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</si>
  <si>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</si>
  <si>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</si>
  <si>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</si>
  <si>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</si>
  <si>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</si>
  <si>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</si>
  <si>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</si>
  <si>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</si>
  <si>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</si>
  <si>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</si>
  <si>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</si>
  <si>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</si>
  <si>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</si>
  <si>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</si>
  <si>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</si>
  <si>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</si>
  <si>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</si>
  <si>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</si>
  <si>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</si>
  <si>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</si>
  <si>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</si>
  <si>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</si>
  <si>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</si>
  <si>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</si>
  <si>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</si>
  <si>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</si>
  <si>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</si>
  <si>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</si>
  <si>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</si>
  <si>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</si>
  <si>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</si>
  <si>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</si>
  <si>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</si>
  <si>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</si>
  <si>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</si>
  <si>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</si>
  <si>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</si>
  <si>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</si>
  <si>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</si>
  <si>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</si>
  <si>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</si>
  <si>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</si>
  <si>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</si>
  <si>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</si>
  <si>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</si>
  <si>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</si>
  <si>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</si>
  <si>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</si>
  <si>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</si>
  <si>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</si>
  <si>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</si>
  <si>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</si>
  <si>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</si>
  <si>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</si>
  <si>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</si>
  <si>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</si>
  <si>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</si>
  <si>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</si>
  <si>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</si>
  <si>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</si>
  <si>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</si>
  <si>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</si>
  <si>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</si>
  <si>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</si>
  <si>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</si>
  <si>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</si>
  <si>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</si>
  <si>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</si>
  <si>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</si>
  <si>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</si>
  <si>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</si>
  <si>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</si>
  <si>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</si>
  <si>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</si>
  <si>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</si>
  <si>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</si>
  <si>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</si>
  <si>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</si>
  <si>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</si>
  <si>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</si>
  <si>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</si>
  <si>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</si>
  <si>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</si>
  <si>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</si>
  <si>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</si>
  <si>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</si>
  <si>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</si>
  <si>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</si>
  <si>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</si>
  <si>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</si>
  <si>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</si>
  <si>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これは概算です。詳しい診断で、よりあなたにあった提案をすることもできます。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</si>
  <si>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</si>
  <si>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</si>
  <si>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</si>
  <si>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</si>
  <si>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</si>
  <si>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</si>
  <si>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</si>
  <si>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</si>
  <si>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</si>
  <si>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</si>
  <si>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</si>
  <si>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</si>
  <si>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</si>
  <si>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</si>
  <si>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</si>
  <si>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</si>
  <si>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</si>
  <si>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</si>
  <si>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</si>
  <si>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</si>
  <si>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</si>
  <si>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</si>
  <si>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</si>
  <si>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</si>
  <si>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</si>
  <si>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</si>
  <si>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</si>
  <si>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</si>
  <si>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</si>
  <si>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</si>
  <si>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</si>
  <si>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</si>
  <si>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</si>
  <si>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</si>
  <si>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</si>
  <si>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</si>
  <si>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追加</t>
  </si>
  <si>
    <t>あなた</t>
  </si>
  <si>
    <t>世帯</t>
  </si>
  <si>
    <t>御社</t>
  </si>
  <si>
    <t>事業所</t>
  </si>
  <si>
    <t>家庭全体</t>
  </si>
  <si>
    <t>事業所全体</t>
  </si>
  <si>
    <t>現状</t>
  </si>
  <si>
    <t>対策後</t>
  </si>
  <si>
    <t>平均</t>
  </si>
  <si>
    <t>CO2削減効果</t>
  </si>
  <si>
    <t>光熱費削減</t>
  </si>
  <si>
    <t>初期投資額</t>
  </si>
  <si>
    <t>年間負担額</t>
  </si>
  <si>
    <t>一次エネルギー消費量</t>
  </si>
  <si>
    <t>CO2を排出しない生活が達成できます。</t>
  </si>
  <si>
    <t xml:space="preserve"> ※詳細の記入がないため概算です。</t>
  </si>
  <si>
    <t>光熱費等の変化はありません。</t>
  </si>
  <si>
    <t>1ヶ月以内に元をとれます。</t>
  </si>
  <si>
    <t>なお、製品の寿命までに、光熱費削減額で元をとることはできません。</t>
  </si>
  <si>
    <t>位</t>
  </si>
  <si>
    <t>倍です。</t>
  </si>
  <si>
    <t>平均よりもだいぶ少ないです。とてもすてきな暮らしです。</t>
  </si>
  <si>
    <t>平均よりも少なめです。すてきな暮らしです。</t>
  </si>
  <si>
    <t>平均と同じ程度です。</t>
  </si>
  <si>
    <t>平均よりも多めです。改善により光熱費が下がる余地は大きそうです。</t>
  </si>
  <si>
    <t xml:space="preserve">//itemize-----------	</t>
  </si>
  <si>
    <t>内訳</t>
  </si>
  <si>
    <t>分野</t>
  </si>
  <si>
    <t>割合(%)</t>
  </si>
  <si>
    <t>地域熱</t>
  </si>
  <si>
    <t>ガソリン</t>
  </si>
  <si>
    <t>お得</t>
  </si>
  <si>
    <t>選択</t>
  </si>
  <si>
    <t xml:space="preserve">//monthly-----------	</t>
  </si>
  <si>
    <t>月ごとの光熱費推計</t>
  </si>
  <si>
    <t>月</t>
  </si>
  <si>
    <t>エネルギー</t>
  </si>
  <si>
    <t>language set</t>
    <phoneticPr fontId="2"/>
  </si>
  <si>
    <t>measure titile(if you want not to show start with # )</t>
    <phoneticPr fontId="2"/>
  </si>
  <si>
    <t>question titlee(if you want not to show start with #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</si>
  <si>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</si>
  <si>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</si>
  <si>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</si>
  <si>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</si>
  <si>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</si>
  <si>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</si>
  <si>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</si>
  <si>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</si>
  <si>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</si>
  <si>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</si>
  <si>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</si>
  <si>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</si>
  <si>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</si>
  <si>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</si>
  <si>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</si>
  <si>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</si>
  <si>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</si>
  <si>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</si>
  <si>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</si>
  <si>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</si>
  <si>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</si>
  <si>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</si>
  <si>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</si>
  <si>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</si>
  <si>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</si>
  <si>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</si>
  <si>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</si>
  <si>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</si>
  <si>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</si>
  <si>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</si>
  <si>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</si>
  <si>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</si>
  <si>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</si>
  <si>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</si>
  <si>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</si>
  <si>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</si>
  <si>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</si>
  <si>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</si>
  <si>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</si>
  <si>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</si>
  <si>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</si>
  <si>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</si>
  <si>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</si>
  <si>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</si>
  <si>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</si>
  <si>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</si>
  <si>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</si>
  <si>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</si>
  <si>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</si>
  <si>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</si>
  <si>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</si>
  <si>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</si>
  <si>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</si>
  <si>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</si>
  <si>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</si>
  <si>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</si>
  <si>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</si>
  <si>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</si>
  <si>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</si>
  <si>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</si>
  <si>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</si>
  <si>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</si>
  <si>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</si>
  <si>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</si>
  <si>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</si>
  <si>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</si>
  <si>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</si>
  <si>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</si>
  <si>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</si>
  <si>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</si>
  <si>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</si>
  <si>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</si>
  <si>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</si>
  <si>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</si>
  <si>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</si>
  <si>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</si>
  <si>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</si>
  <si>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</si>
  <si>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</si>
  <si>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</si>
  <si>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</si>
  <si>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</si>
  <si>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</si>
  <si>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</si>
  <si>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</si>
  <si>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</si>
  <si>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</si>
  <si>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</si>
  <si>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</si>
  <si>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</si>
  <si>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</si>
  <si>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</si>
  <si>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</si>
  <si>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</si>
  <si>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</si>
  <si>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</si>
  <si>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</si>
  <si>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</si>
  <si>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</si>
  <si>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</si>
  <si>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</si>
  <si>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</si>
  <si>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</si>
  <si>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</si>
  <si>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</si>
  <si>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</si>
  <si>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</si>
  <si>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</si>
  <si>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</si>
  <si>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</si>
  <si>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</si>
  <si>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</si>
  <si>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</si>
  <si>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</si>
  <si>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</si>
  <si>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</si>
  <si>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</si>
  <si>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</si>
  <si>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</si>
  <si>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</si>
  <si>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</si>
  <si>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</si>
  <si>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</si>
  <si>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</si>
  <si>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</si>
  <si>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</si>
  <si>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</si>
  <si>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</si>
  <si>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</si>
  <si>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</si>
  <si>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</si>
  <si>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</si>
  <si>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</si>
  <si>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</si>
  <si>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</si>
  <si>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</si>
  <si>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</si>
  <si>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</si>
  <si>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</si>
  <si>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</si>
  <si>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</si>
  <si>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</si>
  <si>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</si>
  <si>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</si>
  <si>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</si>
  <si>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</si>
  <si>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</si>
  <si>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</si>
  <si>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</si>
  <si>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</si>
  <si>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</si>
  <si>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</si>
  <si>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</si>
  <si>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</si>
  <si>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</si>
  <si>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</si>
  <si>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</si>
  <si>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</si>
  <si>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</si>
  <si>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</si>
  <si>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</si>
  <si>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</si>
  <si>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</si>
  <si>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</si>
  <si>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</si>
  <si>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</si>
  <si>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</si>
  <si>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</si>
  <si>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</si>
  <si>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</si>
  <si>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</si>
  <si>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</si>
  <si>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</si>
  <si>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</si>
  <si>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</si>
  <si>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</si>
  <si>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</si>
  <si>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</si>
  <si>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</si>
  <si>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</si>
  <si>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</si>
  <si>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</si>
  <si>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</si>
  <si>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</si>
  <si>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</si>
  <si>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</si>
  <si>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</si>
  <si>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</si>
  <si>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</si>
  <si>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</si>
  <si>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</si>
  <si>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</si>
  <si>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</si>
  <si>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</si>
  <si>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</si>
  <si>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</si>
  <si>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</si>
  <si>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</si>
  <si>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</si>
  <si>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</si>
  <si>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</si>
  <si>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</si>
  <si>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</si>
  <si>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</si>
  <si>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</si>
  <si>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</si>
  <si>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</si>
  <si>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</si>
  <si>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</si>
  <si>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$lang['button_queslist']=</t>
    <phoneticPr fontId="2"/>
  </si>
  <si>
    <t>質問一覧</t>
    <rPh sb="0" eb="2">
      <t>シツモン</t>
    </rPh>
    <rPh sb="2" eb="4">
      <t>イチラン</t>
    </rPh>
    <phoneticPr fontId="2"/>
  </si>
  <si>
    <t>計算結果</t>
    <rPh sb="0" eb="2">
      <t>ケイサン</t>
    </rPh>
    <rPh sb="2" eb="4">
      <t>ケッカ</t>
    </rPh>
    <phoneticPr fontId="2"/>
  </si>
  <si>
    <t>　有効な対策の一覧です。「選択」にチェックをすると、効果がグラフで表示されます。</t>
  </si>
  <si>
    <t>　分野を指定して詳しく回答しなおすことができます。「追加」で部屋や機器を追加できます。</t>
  </si>
  <si>
    <t>$lang['home_easy_p4title_pre']=</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</si>
  <si>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</si>
  <si>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</si>
  <si>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</si>
  <si>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</si>
  <si>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</si>
  <si>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</si>
  <si>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</si>
  <si>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</si>
  <si>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</si>
  <si>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</si>
  <si>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</si>
  <si>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</si>
  <si>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</si>
  <si>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</si>
  <si>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とてもよい</t>
  </si>
  <si>
    <t>あまりよくない</t>
  </si>
  <si>
    <t>温水器の性能</t>
    <rPh sb="0" eb="3">
      <t>オンスイキ</t>
    </rPh>
    <rPh sb="4" eb="6">
      <t>セイノウ</t>
    </rPh>
    <phoneticPr fontId="2"/>
  </si>
  <si>
    <t>i121</t>
    <phoneticPr fontId="2"/>
  </si>
  <si>
    <t>テレビの性能</t>
    <rPh sb="4" eb="6">
      <t>セイノウ</t>
    </rPh>
    <phoneticPr fontId="2"/>
  </si>
  <si>
    <t>i621</t>
    <phoneticPr fontId="2"/>
  </si>
  <si>
    <t>consTVsum</t>
    <phoneticPr fontId="2"/>
  </si>
  <si>
    <t>洗濯機の性能</t>
    <rPh sb="0" eb="3">
      <t>センタクキ</t>
    </rPh>
    <rPh sb="4" eb="6">
      <t>セイノウ</t>
    </rPh>
    <phoneticPr fontId="2"/>
  </si>
  <si>
    <t>i421</t>
    <phoneticPr fontId="2"/>
  </si>
  <si>
    <t>冷蔵庫の性能</t>
    <rPh sb="4" eb="6">
      <t>セイノウ</t>
    </rPh>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</si>
  <si>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</si>
  <si>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</si>
  <si>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</si>
  <si>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</si>
  <si>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</si>
  <si>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</si>
  <si>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</si>
  <si>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</si>
  <si>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</si>
  <si>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</si>
  <si>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</si>
  <si>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</si>
  <si>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</si>
  <si>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</si>
  <si>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</si>
  <si>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</si>
  <si>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</si>
  <si>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</si>
  <si>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</si>
  <si>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</si>
  <si>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</si>
  <si>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</si>
  <si>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</si>
  <si>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</si>
  <si>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</si>
  <si>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</si>
  <si>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</si>
  <si>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</si>
  <si>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秋田</t>
    <rPh sb="0" eb="2">
      <t>アキタ</t>
    </rPh>
    <phoneticPr fontId="2"/>
  </si>
  <si>
    <t>新潟</t>
    <rPh sb="0" eb="2">
      <t>ニイガタ</t>
    </rPh>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</si>
  <si>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</si>
  <si>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</si>
  <si>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</si>
  <si>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</si>
  <si>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</si>
  <si>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</si>
  <si>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</si>
  <si>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</si>
  <si>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</si>
  <si>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</si>
  <si>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</si>
  <si>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</si>
  <si>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</si>
  <si>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room #</t>
    <phoneticPr fontId="2"/>
  </si>
  <si>
    <t>room #</t>
    <phoneticPr fontId="2"/>
  </si>
  <si>
    <t>how to use a rice cooker</t>
    <phoneticPr fontId="2"/>
  </si>
  <si>
    <t>car #</t>
    <phoneticPr fontId="2"/>
  </si>
  <si>
    <t>destination #</t>
    <phoneticPr fontId="2"/>
  </si>
  <si>
    <t>room #</t>
    <phoneticPr fontId="2"/>
  </si>
  <si>
    <t>#</t>
    <phoneticPr fontId="2"/>
  </si>
  <si>
    <t xml:space="preserve">D6.consSeason.titleList[1] = </t>
    <phoneticPr fontId="2"/>
  </si>
  <si>
    <t xml:space="preserve">D6.consSeason.titleList[2] = </t>
    <phoneticPr fontId="2"/>
  </si>
  <si>
    <t xml:space="preserve">D6.consSeason.titleList[3] = </t>
    <phoneticPr fontId="2"/>
  </si>
  <si>
    <t>winter</t>
    <phoneticPr fontId="2"/>
  </si>
  <si>
    <t>spring/fall</t>
    <phoneticPr fontId="2"/>
  </si>
  <si>
    <t>summer</t>
    <phoneticPr fontId="2"/>
  </si>
  <si>
    <t>Items: add season</t>
    <phoneticPr fontId="2"/>
  </si>
  <si>
    <t>#</t>
    <phoneticPr fontId="2"/>
  </si>
  <si>
    <t>Language: countfix_pre_after</t>
    <phoneticPr fontId="2"/>
  </si>
  <si>
    <t>$lang['home_action_title']=</t>
    <phoneticPr fontId="2"/>
  </si>
  <si>
    <t>$lang['home_action_step1']=</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</si>
  <si>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</si>
  <si>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</si>
  <si>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</si>
  <si>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</si>
  <si>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</si>
  <si>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</si>
  <si>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</si>
  <si>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</si>
  <si>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</si>
  <si>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</si>
  <si>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$lang['home_action_axis3']=</t>
    <phoneticPr fontId="2"/>
  </si>
  <si>
    <t>省エネ行動</t>
  </si>
  <si>
    <t>すばらしい！</t>
  </si>
  <si>
    <t>まあまあよい</t>
  </si>
  <si>
    <t>ちょっと残念</t>
  </si>
  <si>
    <t>$lang['home_action_label2']=</t>
  </si>
  <si>
    <t>$lang['home_action_label3']=</t>
  </si>
  <si>
    <t xml:space="preserve">//--common unit-----------------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</si>
  <si>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</si>
  <si>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</si>
  <si>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</si>
  <si>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</si>
  <si>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</si>
  <si>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</si>
  <si>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</si>
  <si>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</si>
  <si>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</si>
  <si>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</si>
  <si>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</si>
  <si>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</si>
  <si>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</si>
  <si>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</si>
  <si>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</si>
  <si>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</si>
  <si>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</si>
  <si>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</si>
  <si>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</si>
  <si>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</si>
  <si>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</si>
  <si>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</si>
  <si>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</si>
  <si>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</si>
  <si>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</si>
  <si>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</si>
  <si>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</si>
  <si>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</si>
  <si>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</si>
  <si>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</si>
  <si>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</si>
  <si>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</si>
  <si>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</si>
  <si>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</si>
  <si>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</si>
  <si>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</si>
  <si>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</si>
  <si>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</si>
  <si>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</si>
  <si>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</si>
  <si>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</si>
  <si>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</si>
  <si>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</si>
  <si>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</si>
  <si>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</si>
  <si>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</si>
  <si>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</si>
  <si>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</si>
  <si>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</si>
  <si>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</si>
  <si>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</si>
  <si>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</si>
  <si>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</si>
  <si>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</si>
  <si>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</si>
  <si>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</si>
  <si>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</si>
  <si>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</si>
  <si>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</si>
  <si>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</si>
  <si>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</si>
  <si>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</si>
  <si>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</si>
  <si>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</si>
  <si>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</si>
  <si>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</si>
  <si>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</si>
  <si>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</si>
  <si>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</si>
  <si>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//---------- 2 focus mode page -----------------------------------------------	</t>
    <phoneticPr fontId="2"/>
  </si>
  <si>
    <t xml:space="preserve">//-- 6 action page-----------------	</t>
    <phoneticPr fontId="2"/>
  </si>
  <si>
    <t>num</t>
  </si>
  <si>
    <t>num</t>
    <phoneticPr fontId="2"/>
  </si>
  <si>
    <t>param</t>
    <phoneticPr fontId="2"/>
  </si>
  <si>
    <t>template</t>
    <phoneticPr fontId="2"/>
  </si>
  <si>
    <t xml:space="preserve">//--common page-----------------	</t>
    <phoneticPr fontId="2"/>
  </si>
  <si>
    <t>num + "点"</t>
    <rPh sb="7" eb="8">
      <t>テン</t>
    </rPh>
    <phoneticPr fontId="2"/>
  </si>
  <si>
    <t>$lang["keroseneunit"]=</t>
    <phoneticPr fontId="2"/>
  </si>
  <si>
    <t>kWh</t>
  </si>
  <si>
    <t>kWh</t>
    <phoneticPr fontId="2"/>
  </si>
  <si>
    <t>m3</t>
  </si>
  <si>
    <t>L</t>
  </si>
  <si>
    <t>kg</t>
  </si>
  <si>
    <t>MJ</t>
  </si>
  <si>
    <t>numques, nowques</t>
  </si>
  <si>
    <t>target</t>
  </si>
  <si>
    <t>"同じ世帯人数の"+target+"の家庭"</t>
  </si>
  <si>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</si>
  <si>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</si>
  <si>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</si>
  <si>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</si>
  <si>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</si>
  <si>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</si>
  <si>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main3,sum</t>
  </si>
  <si>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</si>
  <si>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</si>
  <si>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</si>
  <si>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</si>
  <si>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name,percent</t>
  </si>
  <si>
    <t>fee</t>
  </si>
  <si>
    <t>price,lifetime,load</t>
  </si>
  <si>
    <t>change,totalchange,down</t>
  </si>
  <si>
    <t>$lang["payback"]=</t>
    <phoneticPr fontId="2"/>
  </si>
  <si>
    <t>month</t>
  </si>
  <si>
    <t>$lang["paybackmonth"]=</t>
    <phoneticPr fontId="2"/>
  </si>
  <si>
    <t>year</t>
    <phoneticPr fontId="2"/>
  </si>
  <si>
    <t>$lang["compareoffice"]=</t>
    <phoneticPr fontId="2"/>
  </si>
  <si>
    <t>$lang["co2ratio"]=</t>
    <phoneticPr fontId="2"/>
  </si>
  <si>
    <t>$lang["itemizecomment"]=</t>
    <phoneticPr fontId="2"/>
  </si>
  <si>
    <t>$lang["comparetoaverage"]=</t>
    <phoneticPr fontId="2"/>
  </si>
  <si>
    <t>$lang["officenow"]=</t>
    <phoneticPr fontId="2"/>
  </si>
  <si>
    <t>Ver3.0</t>
    <phoneticPr fontId="2"/>
  </si>
  <si>
    <t>not use js Language set combined to PHP</t>
    <phoneticPr fontId="2"/>
  </si>
  <si>
    <t>rice cook</t>
    <phoneticPr fontId="2"/>
  </si>
  <si>
    <t>draw data from v2</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</si>
  <si>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</si>
  <si>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</si>
  <si>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</si>
  <si>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</si>
  <si>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</si>
  <si>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</si>
  <si>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</si>
  <si>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</si>
  <si>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</si>
  <si>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</si>
  <si>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</si>
  <si>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</si>
  <si>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rPh sb="2" eb="4">
      <t>タイサク</t>
    </rPh>
    <rPh sb="5" eb="7">
      <t>センタク</t>
    </rPh>
    <phoneticPr fontId="2"/>
  </si>
  <si>
    <t xml:space="preserve">$lang['home_easy_measure_show']= </t>
    <phoneticPr fontId="2"/>
  </si>
  <si>
    <t>CO2ゼロ時代サバイバル</t>
    <rPh sb="5" eb="7">
      <t>ジダイ</t>
    </rPh>
    <phoneticPr fontId="2"/>
  </si>
  <si>
    <t>$lang['home_lifegame_toptitle']=</t>
    <phoneticPr fontId="2"/>
  </si>
  <si>
    <t>$lang['home_lifegame_top1']=</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</si>
  <si>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</si>
  <si>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</si>
  <si>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$lang['button_end']=</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</si>
  <si>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</si>
  <si>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</si>
  <si>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</si>
  <si>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</si>
  <si>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設定する</t>
    <rPh sb="0" eb="2">
      <t>セッテイ</t>
    </rPh>
    <phoneticPr fontId="2"/>
  </si>
  <si>
    <t>$lang['home_lifegame_button_sel99']=</t>
    <phoneticPr fontId="2"/>
  </si>
  <si>
    <t>$lang['home_lifegame_button_sel3a']=</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</si>
  <si>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</si>
  <si>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</si>
  <si>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</si>
  <si>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</si>
  <si>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</si>
  <si>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</si>
  <si>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</si>
  <si>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</si>
  <si>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</si>
  <si>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</si>
  <si>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</si>
  <si>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</si>
  <si>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</si>
  <si>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</si>
  <si>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</si>
  <si>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</si>
  <si>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</si>
  <si>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</si>
  <si>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</si>
  <si>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</si>
  <si>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</si>
  <si>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</si>
  <si>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</si>
  <si>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</si>
  <si>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</si>
  <si>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</si>
  <si>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</si>
  <si>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</si>
  <si>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</si>
  <si>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</si>
  <si>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</si>
  <si>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</si>
  <si>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</si>
  <si>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</si>
  <si>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</si>
  <si>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</si>
  <si>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</si>
  <si>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</si>
  <si>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</si>
  <si>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</si>
  <si>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</si>
  <si>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</si>
  <si>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</si>
  <si>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</si>
  <si>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</si>
  <si>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</si>
  <si>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</si>
  <si>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</si>
  <si>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</si>
  <si>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</si>
  <si>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</si>
  <si>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</si>
  <si>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</si>
  <si>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</si>
  <si>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</si>
  <si>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</si>
  <si>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</si>
  <si>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</si>
  <si>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</si>
  <si>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</si>
  <si>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</si>
  <si>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</si>
  <si>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</si>
  <si>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</si>
  <si>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</si>
  <si>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</si>
  <si>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</si>
  <si>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</si>
  <si>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</si>
  <si>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</si>
  <si>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</si>
  <si>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</si>
  <si>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</si>
  <si>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</si>
  <si>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</si>
  <si>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</si>
  <si>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</si>
  <si>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</si>
  <si>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</si>
  <si>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</si>
  <si>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</si>
  <si>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</si>
  <si>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</si>
  <si>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</si>
  <si>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</si>
  <si>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</si>
  <si>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</si>
  <si>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</si>
  <si>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</si>
  <si>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4" eb="105">
      <t>ショウ</t>
    </rPh>
    <rPh sb="110" eb="112">
      <t>キタイ</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</si>
  <si>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</si>
  <si>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</si>
  <si>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</si>
  <si>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</si>
  <si>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</si>
  <si>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</si>
  <si>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</si>
  <si>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</si>
  <si>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</si>
  <si>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</si>
  <si>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</si>
  <si>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</si>
  <si>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</si>
  <si>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</si>
  <si>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</si>
  <si>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</si>
  <si>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</si>
  <si>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</si>
  <si>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</si>
  <si>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</si>
  <si>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公共交通の便利さ</t>
    <rPh sb="0" eb="2">
      <t>コウキョウ</t>
    </rPh>
    <rPh sb="2" eb="4">
      <t>コウツウ</t>
    </rPh>
    <rPh sb="5" eb="7">
      <t>ベンリ</t>
    </rPh>
    <phoneticPr fontId="2"/>
  </si>
  <si>
    <t>太陽光発電の設置</t>
    <phoneticPr fontId="2"/>
  </si>
  <si>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</si>
  <si>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</si>
  <si>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地域熱</t>
    <rPh sb="0" eb="3">
      <t>チイキネツ</t>
    </rPh>
    <phoneticPr fontId="2"/>
  </si>
  <si>
    <t>Năng lượng mặt trời và hợp đồng</t>
  </si>
  <si>
    <t>cung cấp nước nóng và nước</t>
  </si>
  <si>
    <t>Làm nóng và làm mát</t>
  </si>
  <si>
    <t>nấu ăn</t>
  </si>
  <si>
    <t>Rửa và làm khô quần áo</t>
  </si>
  <si>
    <t>chiếu sáng</t>
  </si>
  <si>
    <t>tủ lạnh</t>
  </si>
  <si>
    <t>xe tư nhân</t>
  </si>
  <si>
    <t>điện Standby và khác</t>
  </si>
  <si>
    <t>sưởi</t>
  </si>
  <si>
    <t>Cooling</t>
  </si>
  <si>
    <t>nhà chung</t>
  </si>
  <si>
    <t>Máy giặt và sấy</t>
  </si>
  <si>
    <t>TV &amp; Audio</t>
  </si>
  <si>
    <t>điều hòa không khí trong phòng</t>
  </si>
  <si>
    <t>thứ phòng</t>
  </si>
  <si>
    <t>Phòng cho điều hòa không khí</t>
  </si>
  <si>
    <t>Làm thế nào để sử dụng điều hòa không khí trong mỗi phòng</t>
  </si>
  <si>
    <t>phòng Sưởi</t>
  </si>
  <si>
    <t>Làm thế nào để sử dụng sưởi ấm của mỗi phòng</t>
  </si>
  <si>
    <t>Làm thế nào để sử dụng nấu ăn với một tập trung vào bếp</t>
  </si>
  <si>
    <t>Đồ ủ ấm</t>
  </si>
  <si>
    <t>Làm thế nào để sử dụng thiết bị cách nhiệt</t>
  </si>
  <si>
    <t>cơm</t>
  </si>
  <si>
    <t>Làm thế nào để sử dụng bếp</t>
  </si>
  <si>
    <t>Làm thế nào để sử dụng nấu ăn liên quan đến</t>
  </si>
  <si>
    <t>Làm thế nào để sử dụng điều hòa không khí trong toàn bộ ngôi nhà</t>
  </si>
  <si>
    <t>xe cộ</t>
  </si>
  <si>
    <t>mắt đứng</t>
  </si>
  <si>
    <t>Về hiệu suất và cách sử dụng của mỗi chiếc xe sẽ được tổ chức</t>
  </si>
  <si>
    <t>xe hơi</t>
  </si>
  <si>
    <t>Làm thế nào để sử dụng xe-xe đạp</t>
  </si>
  <si>
    <t>sự vận động</t>
  </si>
  <si>
    <t>Địa điểm thứ hai</t>
  </si>
  <si>
    <t>điểm đến</t>
  </si>
  <si>
    <t>Làm thế nào để sử dụng xe hơi hoặc các loại tương tự của mỗi điểm đến</t>
  </si>
  <si>
    <t>vệ sinh máy giặt</t>
  </si>
  <si>
    <t>Máy hút bụi, làm thế nào để sử dụng máy giặt và máy sấy quần áo</t>
  </si>
  <si>
    <t>bộ năng lượng chung</t>
  </si>
  <si>
    <t>Sử dụng và năng lượng trong toàn bộ ngôi nhà, cho hóa đơn tiện ích mỗi tháng</t>
  </si>
  <si>
    <t>Trong thời tiết lạnh</t>
  </si>
  <si>
    <t>Làm thế nào để sử dụng làm nóng trong thời tiết lạnh</t>
  </si>
  <si>
    <t>Làm thế nào để sử dụng nhiệt của toàn bộ ngôi nhà</t>
  </si>
  <si>
    <t>giặt</t>
  </si>
  <si>
    <t>Cách sử dụng máy rửa chén</t>
  </si>
  <si>
    <t>rửa</t>
  </si>
  <si>
    <t>Làm thế nào để sử dụng nước nóng trong lưu vực</t>
  </si>
  <si>
    <t>vòi hoa sen</t>
  </si>
  <si>
    <t>Làm thế nào để sử dụng khi tắm</t>
  </si>
  <si>
    <t>cung cấp nước nóng</t>
  </si>
  <si>
    <t>Làm thế nào để sử dụng cung cấp nước nóng chung</t>
  </si>
  <si>
    <t>nhà vệ sinh</t>
  </si>
  <si>
    <t>Làm thế nào để sử dụng nước vệ sinh và cách nhiệt</t>
  </si>
  <si>
    <t>bồn tắm</t>
  </si>
  <si>
    <t>Làm thế nào sử dụng bồn tắm nước nóng</t>
  </si>
  <si>
    <t>Phòng để thắp sáng</t>
  </si>
  <si>
    <t>Làm thế nào để sử dụng ánh sáng của căn phòng cá nhân</t>
  </si>
  <si>
    <t>Làm thế nào để sử dụng ánh sáng của toàn bộ ngôi nhà</t>
  </si>
  <si>
    <t>Làm thế nào để sử dụng tủ lạnh cá nhân</t>
  </si>
  <si>
    <t>Tủ lạnh của việc sử dụng trong toàn bộ ngôi nhà</t>
  </si>
  <si>
    <t>Đối với hóa đơn tiện ích mỗi tháng cho mỗi mùa. Vui lòng điền vào các giá trị gần đúng.</t>
  </si>
  <si>
    <t>toàn bộ</t>
  </si>
  <si>
    <t>Để biết thông tin cơ bản về khu vực và nhà</t>
  </si>
  <si>
    <t>Làm thế nào để sử dụng TV cá nhân</t>
  </si>
  <si>
    <t>Làm thế nào để sử dụng toàn bộ ngôi nhà của TV</t>
  </si>
  <si>
    <t>mùa đông</t>
  </si>
  <si>
    <t>Mùa xuân và mùa thu</t>
  </si>
  <si>
    <t>mùa hè</t>
  </si>
  <si>
    <t>Để cài đặt một năng lượng mặt trời</t>
  </si>
  <si>
    <t>Cài đặt thiết bị HEMS</t>
  </si>
  <si>
    <t>Đặt tấm pin mặt trời trên ban công</t>
  </si>
  <si>
    <t>Nhận một máy nước nóng mới cho Eco dễ thương</t>
  </si>
  <si>
    <t>Nhận một máy nước nóng mới đến sinh thái Jaws (latent loại thu hồi nhiệt)</t>
  </si>
  <si>
    <t>Nhận một máy nước nóng mới đến sinh thái cảm giác (loại thu hồi nhiệt tiềm ẩn)</t>
  </si>
  <si>
    <t>Nhận một máy nước nóng mới để ENEFARM (fuel cell)</t>
  </si>
  <si>
    <t>Sử dụng bằng cách cài đặt máy nước nóng năng lượng mặt trời các (tuần hoàn tự nhiên)</t>
  </si>
  <si>
    <t>Sử dụng bằng cách cài đặt một hệ thống năng lượng mặt trời (tuần hoàn cưỡng bức)</t>
  </si>
  <si>
    <t>Để sử dụng bằng cách gắn một vòi sen đứng đầu tiết kiệm nước</t>
  </si>
  <si>
    <t>Việc sử dụng phòng tắm một phút ít mỗi người mỗi ngày</t>
  </si>
  <si>
    <t>Để rút ngắn tắm thời gian sử dụng 30%</t>
  </si>
  <si>
    <t>Không phải là hâm Enter để tiếp tục gia đình trong phòng tắm</t>
  </si>
  <si>
    <t>Thiết lập Eco dễ thương "Chế độ tiết kiệm" để</t>
  </si>
  <si>
    <t>Thay vì tiếp tục cách nhiệt tự động, tái đun sôi ngay trước khi người tiếp theo đi vào</t>
  </si>
  <si>
    <t>Để cải cách bồn tắm đoạn nhiệt</t>
  </si>
  <si>
    <t>Mùa hè không kéo dài nước nóng trong bồn tắm và chỉ kết thúc trong phòng tắm</t>
  </si>
  <si>
    <t>Không để lại dòng chảy của nước nóng trong máy rửa chén</t>
  </si>
  <si>
    <t>Rửa chén với nước để nước thời gian không phải là lạnh</t>
  </si>
  <si>
    <t>Sử dụng máy rửa chén</t>
  </si>
  <si>
    <t>Để cài đặt một phần nóng và lạnh vòi nước trong nhà bếp, nhà vệ sinh</t>
  </si>
  <si>
    <t>Để cài đặt một nhà vệ sinh tiết kiệm nước</t>
  </si>
  <si>
    <t>Kaikaeru tại loại thời điểm nước ấm chỗ rửa nhà vệ sinh</t>
  </si>
  <si>
    <t>Giảm các thiết lập nhiệt độ ghế nhà vệ sinh ấm áp</t>
  </si>
  <si>
    <t>Thắt chặt nắp của vật liệu cách nhiệt ghế rửa nhà vệ sinh</t>
  </si>
  <si>
    <t>Kaikaeru điều hòa không khí tiết kiệm năng lượng</t>
  </si>
  <si>
    <t>Thay thế cho điều hòa không khí tiết kiệm năng lượng, để làm nóng trong điều hòa không khí</t>
  </si>
  <si>
    <t>Quá trình nung nóng trong điều hòa không khí</t>
  </si>
  <si>
    <t>Các nhà làm nóng trong điều hòa không khí</t>
  </si>
  <si>
    <t>Trong làm mát, cắt giảm bức xạ mặt trời để sử dụng người mù vv</t>
  </si>
  <si>
    <t>Cài đặt nhiệt độ làm mát bảo thủ (28 ℃)</t>
  </si>
  <si>
    <t>Để bảo thủ (20 ℃) ​​các thiết lập nhiệt độ của quá trình gia nhiệt và quá chải chuốt</t>
  </si>
  <si>
    <t>Trong quá trình gia nhiệt, đặt một tấm vật liệu cách nhiệt cho các cửa sổ</t>
  </si>
  <si>
    <t>Cửa sổ sash để kính nhiều lớp</t>
  </si>
  <si>
    <t>Cửa sổ sash để kính thấp-E khung nhựa</t>
  </si>
  <si>
    <t>Gắn một cửa sổ bên trong</t>
  </si>
  <si>
    <t>Thay thế kính cửa sổ của tất cả các phòng trong kính nhiều lớp</t>
  </si>
  <si>
    <t>Gắn một Uchimado cho tất cả các căn phòng</t>
  </si>
  <si>
    <t>Cửa sổ sash của tất cả các phòng trong kính thấp-E khung nhựa</t>
  </si>
  <si>
    <t>Làm sạch bộ lọc điều hòa không khí</t>
  </si>
  <si>
    <t>Ngắn thời gian sử dụng một giờ sưởi ấm</t>
  </si>
  <si>
    <t>Bằng cách sử dụng kotatsu và thảm nóng, tránh làm nóng phòng</t>
  </si>
  <si>
    <t>Khuấy trần của không khí ấm áp tại thời điểm nóng</t>
  </si>
  <si>
    <t>Đóng cửa phòng và cám tại thời điểm sưởi ấm, để giảm phạm vi sưởi ấm</t>
  </si>
  <si>
    <t>Để chi tiêu trong một căn phòng trong Hearthstone gia đình</t>
  </si>
  <si>
    <t>Để giới thiệu một bếp củi (bếp pellet)</t>
  </si>
  <si>
    <t>Giảm nhiệt độ đã đặt phòng không được sử dụng trong lò sưởi trung tâm</t>
  </si>
  <si>
    <t>Cài đặt một hệ thống trao đổi thông gió nhiệt tổng</t>
  </si>
  <si>
    <t>Không để làm ấm trong một nồi điện</t>
  </si>
  <si>
    <t>Dừng sự ấm áp của một ấm điện để đi ra ngoài trong hoặc vào ban đêm</t>
  </si>
  <si>
    <t>Thoát khỏi sự ấm áp của nồi cơm điện</t>
  </si>
  <si>
    <t>Kaikaeru đến một ấm đun nước điện tiết kiệm năng lượng</t>
  </si>
  <si>
    <t>Vì vậy mà không ngọn lửa không Nhô ra từ nồi</t>
  </si>
  <si>
    <t>Để phơi khô trên một ngày đẹp trời mà không có một máy sấy quần áo và chức năng sấy khô</t>
  </si>
  <si>
    <t>Kaikaeru trong máy giặt mà lon quần áo khô của bơm nhiệt</t>
  </si>
  <si>
    <t>Thay thế đồ đạc đèn huỳnh quang với ánh sáng trần LED</t>
  </si>
  <si>
    <t>Thay thế đèn LED</t>
  </si>
  <si>
    <t>Thay thế con người nhạy cảm</t>
  </si>
  <si>
    <t>Thời gian sử dụng chiếu sáng ngắn 1 giờ</t>
  </si>
  <si>
    <t>Tắt đèn khi bạn rời khỏi phòng</t>
  </si>
  <si>
    <t>Kaikaeru với TV hiệu suất tiết kiệm năng lượng cao</t>
  </si>
  <si>
    <t>Nửa thời gian truyền hình đài</t>
  </si>
  <si>
    <t>Trong một giờ một ngày rút ngắn thời gian truyền hình mặc</t>
  </si>
  <si>
    <t>Nó được điều chỉnh như vậy là không phải là một màn hình TV quá sáng</t>
  </si>
  <si>
    <t>Kaikaeru tủ lạnh tiết kiệm năng lượng</t>
  </si>
  <si>
    <t>Dừng một trong những tủ lạnh</t>
  </si>
  <si>
    <t>Thả tủ lạnh từ các bức tường</t>
  </si>
  <si>
    <t>Để thiết lập nhiệt độ tủ lạnh bảo thủ</t>
  </si>
  <si>
    <t>Kaikaeru cho xe sinh thái</t>
  </si>
  <si>
    <t>Sự ra đời của xe điện</t>
  </si>
  <si>
    <t>Gấu trong tâm trí, chẳng hạn như sinh thái lái xe chạy không tải dừng</t>
  </si>
  <si>
    <t>Để sử dụng xe lửa hoặc xe buýt, chẳng hạn như giao thông công cộng</t>
  </si>
  <si>
    <t>Dừng xe bằng cách sử dụng 20%</t>
  </si>
  <si>
    <t>Không phải là một chiếc xe trong trường hợp gần, đi bằng xe đạp hoặc đi bộ</t>
  </si>
  <si>
    <t>Rút phích cắm ra khỏi ổ cắm trên tường, làm giảm sức mạnh chế độ chờ</t>
  </si>
  <si>
    <t>năng lượng mặt trời</t>
  </si>
  <si>
    <t>thiết bị HEMS</t>
  </si>
  <si>
    <t>Veranda ánh sáng mặt trời</t>
  </si>
  <si>
    <t>dễ thương</t>
  </si>
  <si>
    <t>Eco Jaws</t>
  </si>
  <si>
    <t>Eco-Feel</t>
  </si>
  <si>
    <t>ENE-FARM</t>
  </si>
  <si>
    <t>máy nước nóng năng lượng mặt trời</t>
  </si>
  <si>
    <t>hệ thống năng lượng mặt trời</t>
  </si>
  <si>
    <t>Tiết kiệm nước tắm đầu</t>
  </si>
  <si>
    <t>Tắm mỗi người mỗi shortening phút</t>
  </si>
  <si>
    <t>Vòi hoa sen giảm 30%</t>
  </si>
  <si>
    <t>Không phải là tắm nước ấm</t>
  </si>
  <si>
    <t>chế độ tiết kiệm nước nóng</t>
  </si>
  <si>
    <t>Không phải là một vật liệu cách nhiệt tự động</t>
  </si>
  <si>
    <t>bồn cách nhiệt</t>
  </si>
  <si>
    <t>Không Tame nước nóng của bồn tắm trong mùa hè</t>
  </si>
  <si>
    <t>rửa chảy tableware</t>
  </si>
  <si>
    <t>rửa bộ đồ ăn</t>
  </si>
  <si>
    <t>máy rửa chén dĩa</t>
  </si>
  <si>
    <t>Mục cắm nước nóng</t>
  </si>
  <si>
    <t>Tiết kiệm nước nhà vệ sinh</t>
  </si>
  <si>
    <t>ghế Moment toilet</t>
  </si>
  <si>
    <t>kiểm soát nhiệt độ ghế toilet</t>
  </si>
  <si>
    <t>Đậy nắp ghế toilet</t>
  </si>
  <si>
    <t>Tiết kiệm năng lượng điều hòa không khí</t>
  </si>
  <si>
    <t>Tiết kiệm năng lượng máy lạnh + sưởi ấm</t>
  </si>
  <si>
    <t>Điều hòa không khí sưởi</t>
  </si>
  <si>
    <t>Cooling cắt bức xạ mặt trời</t>
  </si>
  <si>
    <t>Làm mát nhiệt độ cài đặt</t>
  </si>
  <si>
    <t>Làm nóng nhiệt độ cài đặt</t>
  </si>
  <si>
    <t>tấm cách nhiệt cửa sổ</t>
  </si>
  <si>
    <t>Nhiều lớp kính</t>
  </si>
  <si>
    <t>khung nhựa thấp E kính</t>
  </si>
  <si>
    <t>Cửa sổ bên trong</t>
  </si>
  <si>
    <t>Toàn bộ căn phòng bằng kính nhiều lớp</t>
  </si>
  <si>
    <t>Cửa sổ bên trong toàn bộ phòng</t>
  </si>
  <si>
    <t>Tất cả các phòng trong kính thấp-E khung nhựa</t>
  </si>
  <si>
    <t>làm sạch bộ lọc</t>
  </si>
  <si>
    <t>Sưởi 1 giờ rút ngắn</t>
  </si>
  <si>
    <t>kotatsu thảm</t>
  </si>
  <si>
    <t>người đưa tin</t>
  </si>
  <si>
    <t>phạm vi sưởi ấm</t>
  </si>
  <si>
    <t>Gia đình Hearthstone</t>
  </si>
  <si>
    <t>bếp củi viên</t>
  </si>
  <si>
    <t>Làm nóng nhiệt độ của phòng chưa sử dụng</t>
  </si>
  <si>
    <t>Tổng số thông gió trao đổi nhiệt</t>
  </si>
  <si>
    <t>Không nồi giữ ấm</t>
  </si>
  <si>
    <t>Ban đêm ấm áp Dừng</t>
  </si>
  <si>
    <t>jar ấm áp</t>
  </si>
  <si>
    <t>Tiết kiệm năng lượng ấm đun nước điện</t>
  </si>
  <si>
    <t>điều chỉnh ngọn lửa nấu ăn</t>
  </si>
  <si>
    <t>Mặt trời</t>
  </si>
  <si>
    <t>Nhiệt bơm khô</t>
  </si>
  <si>
    <t>LED ánh sáng</t>
  </si>
  <si>
    <t>bóng đèn LED</t>
  </si>
  <si>
    <t>cảm biến ánh sáng</t>
  </si>
  <si>
    <t>rút ngắn chiếu sáng</t>
  </si>
  <si>
    <t>thắp Tắt</t>
  </si>
  <si>
    <t>Tiết kiệm Eneterebi mua</t>
  </si>
  <si>
    <t>radio</t>
  </si>
  <si>
    <t>TV rút ngắn</t>
  </si>
  <si>
    <t>điều chỉnh độ sáng truyền hình</t>
  </si>
  <si>
    <t>Tiết kiệm năng lượng tủ lạnh</t>
  </si>
  <si>
    <t>tủ lạnh dừng</t>
  </si>
  <si>
    <t>vị trí tủ lạnh</t>
  </si>
  <si>
    <t>nhiệt độ làm lạnh</t>
  </si>
  <si>
    <t>thay thế xe</t>
  </si>
  <si>
    <t>xe điện</t>
  </si>
  <si>
    <t>Eco-Drive</t>
  </si>
  <si>
    <t>giao thông công cộng</t>
  </si>
  <si>
    <t>sử dụng xe 20% xuống</t>
  </si>
  <si>
    <t>Xe đạp hoặc đi bộ</t>
  </si>
  <si>
    <t>điện dự phòng</t>
  </si>
  <si>
    <t>Nếu bạn muốn công việc cách nhiệt của toàn bộ ngôi nhà của cửa sổ, tùy thuộc vào áp dụng cho các chi phí xây dựng, tín dụng và tài sản thuế, có một hệ thống pháp khấu trừ thuế thu nhập phù hợp với dư nợ cho vay.</t>
  </si>
  <si>
    <t>Trong phần giới thiệu của sinh thái xe, lợi ích của việc "cắt giảm thuế" có thể thu được.</t>
  </si>
  <si>
    <t>Thặng dư trong điện phát điện, bạn có thể đã mua cao để các công ty điện lực. 2018 FY 28 yen mỗi 1kWh (Công ty Điện lực Tokyo, Chubu Electric Power, trường hợp của Kansai Electric Power), hoặc 30 yen (nó là cao trong khác của công ty điện lực, việc lắp đặt một thiết bị để ngăn chặn việc mua khi ánh sáng mặt trời đã trở thành thặng dư bạn sẽ cần). Bảng điều chỉnh chỉ trong sản xuất điện để cài đặt, tuổi thọ cao vì không có phần chạy như một động cơ, cũng đòi hỏi tương đối ít bảo trì. Chuyển đổi sang một thiết bị AC được gọi là một "điều hòa" sẽ cần phải được thay thế mỗi 10 năm. &lt;br&gt; Bên cạnh đó, sự ra đời của bộ máy phát điện năng lượng mặt trời, thiết bị nhà nước để điện bán được hiển thị sẽ được cài đặt. Điều gì có thể bao nhiêu năng lượng điện, cho dù tiêu thụ nhiều ở nhà sẽ được hiển thị, đó cũng là một điều rằng tùy thuộc vào mô hình được hiển thị trong mỗi múi giờ. Số tiền mà có thể được bán cũng được hiển thị, bạn cũng có ra hiệu quả của việc giảm việc sử dụng tự nhiên và điện để bán được nhiều.</t>
  </si>
  <si>
    <t>Các HEMS (Home Energy Management sysytem), hoặc mịn nắm bắt mỗi khi điện bạn đang sử dụng ở nhà, là một hệ thống các đồ gia dụng như điều hòa không khí, có thể hoặc tự động kiểm soát để tiết kiệm năng lượng. Nếu bạn kiểm tra các tính năng, chẳng hạn như sử dụng điện, hoặc dẫn đến tiết kiệm năng lượng nếu những gì, điểm mấu chốt là bạn sẽ thấy. Dựa trên biểu đồ sẽ được hiển thị, khi mức tiêu thụ điện lớn, nguyên nhân của là gì, hãy xem xét.</t>
  </si>
  <si>
    <t>tấm pin mặt trời thay vì cài đặt trên mái nhà, bằng cách đặt một điều nhỏ, chẳng hạn như trên ban công, có thể được sử dụng trong các ứng dụng như một phần của sự chiếu sáng. Ngoài ra còn có là nó được bán dưới dạng làm sẵn, nhưng bạn có thể làm của riêng bạn. Vật liệu có thể được mua sắm, chẳng hạn như đặt hàng qua thư Internet và cải thiện nhà. Để &lt;br&gt; một ngày nắng đẹp theo nghĩa là đi chơi futon, dành cho mặt trời để sạc pin, bạn có thể tận dụng trong vài phút mà đã bị buộc tội. Là một ngày mây như vậy, nó có thể không có khả năng sử dụng điện.</t>
  </si>
  <si>
    <t>Eco dễ thương (R) (chất làm lạnh bơm nhiệt nước nóng thiên nhiên) được trang bị một thiết bị, chẳng hạn như một đơn vị ngoài trời điều hòa không khí, để đun sôi nước bằng cách sử dụng không khí xung quanh nhiệt, hiệu quả là tốt hơn nhiều hơn ba lần so với máy nước nóng điện. Chẳng hạn như chạy ra khỏi nước nóng đã được lưu trữ trong các bể chứa nước nóng, quy mô gia đình lớn, nó được khuyến khích để nhà tắm mỗi ngày. &lt;br&gt; Ngoài ra, khi đun sôi bộ bảo thủ trong việc xem xét việc sử dụng nước nóng thông thường, dẫn đến tiết kiệm năng lượng hơn nữa.</t>
  </si>
  <si>
    <t>Eco Jaws (R) (nhiệt ẩn loại phục hồi), kể từ khi cơ chế thoát mặc dù nhiệt cũng được phục hồi như hơi nước, nâng cao hiệu quả 10% trở lên so với máy nước nóng khí hiện có. Nó gần như là hình dạng giống như máy nước nóng khí hiện có, nhưng đã trở thành một chút lớn cho việc thu hồi nhiệt, cũng Cũng với cống nước chảy được tạo ra khi việc thu hồi nhiệt. Những chi phí sinh thái Hàm bởi các công ty gas, đó cũng là một trường hợp trong đó các hóa đơn gas được giảm.</t>
  </si>
  <si>
    <t>Eco-cảm (R) (tiềm ẩn nhiệt loại phục hồi) là, đối với các cơ chế để thoát khỏi mặc dù nhiệt cũng được phục hồi như hơi nước, hiệu quả đã được cải thiện hơn 10 phần trăm. Nó gần như là hình dạng giống như nồi hơi dầu lửa hiện có, nhưng đã trở thành một chút lớn cho việc thu hồi nhiệt, cũng Cũng với cống nước chảy được tạo ra khi việc thu hồi nhiệt. Loại khí thay vì dầu hỏa được gọi là "Ekojosu".</t>
  </si>
  <si>
    <t>ENEFARM (R) là hiệu quả nước thiết bị đun sôi trong khi phát điện bằng pin nhiên liệu. Bởi lượng điện tiêu thụ trong nhà để tạo ra điện, nó có thể được sử dụng trong hồ nhiệt thải tạo ra như nước nóng. Ở nhà mà sử dụng nhiều điện và nước nóng, bạn có thể mong đợi một tác dụng tiết kiệm năng lượng lớn.</t>
  </si>
  <si>
    <t>Nếu thời tiết ấm áp của những ngày nắng, bạn có thể chỉ nhập trong nước nóng tắm luộc trong cái nóng của mặt trời. Nó cũng có thể được sử dụng bởi ấm vào mùa đông, bạn có rất nhiều Giảm tiêu thụ năng lượng của nước nóng. Có thể đun sôi nước với một cơ chế tương đối đơn giản, như là một nóng lên toàn cầu có hiệu quả, đã mở rộng việc sử dụng khắp nơi trên thế giới.</t>
  </si>
  <si>
    <t>Đây máy nước nóng năng lượng mặt trời được sử dụng tại các bể chứa nước nóng xuống đất. Vì không có xe tăng trên mái nhà, nó không mất tải. Nếu thời tiết ấm áp của những ngày nắng, bạn có thể chỉ nhập trong nước nóng tắm luộc trong cái nóng của mặt trời. Nó cũng có thể được sử dụng bởi ấm vào mùa đông, bạn có rất nhiều Giảm tiêu thụ năng lượng của nước nóng. Có thể đun sôi nước với một cơ chế tương đối đơn giản, như là một nóng lên toàn cầu có hiệu quả, đã mở rộng việc sử dụng khắp nơi trên thế giới.</t>
  </si>
  <si>
    <t>Sở hữu nhà tắm trông giống như nó có thể thay thế một phần của (người đứng đầu). Yes để giảm lỗ mà nước nóng đi ra, ngoài việc đi ra nước mạnh mẽ nóng, một số trong số họ ở bàn tay có thể ngăn chặn các nước, bạn có thể giảm việc sử dụng nước khoảng 30 phần trăm. Bạn có thể mua tại các cửa hàng phần cứng hoặc thiết bị điện tử cửa hàng.</t>
  </si>
  <si>
    <t>tiêu thụ năng lượng của nhà tắm là rất lớn, trong một trạng thái đó đã ban hành nước nóng, nó tiêu thụ năng lượng của 300 chiếc xe truyền hình. Làm giảm lớn chỉ dừng lại một chút. Chẳng hạn như một điểm dừng khi bạn đang rửa cơ thể, chúng ta hãy cẩn thận để giảm bớt việc sử dụng thời gian.</t>
  </si>
  <si>
    <t>Trong hâm, nó đã đưa ra một bồn tắm nước nóng ra bên ngoài một lần, bạn cần phải gửi đến máy nước nóng. Sẽ mát trong thời gian này, phải mất thêm năng lượng. Nếu không sử dụng chức năng hâm nóng, tiếp theo là ý chí giảm lớn là có. Cũng bằng cách làm cho nắp vào bồn tắm, và nó cũng có thể là khó khăn để làm mát.</t>
  </si>
  <si>
    <t>Dễ thương có để có thể thiết lập số lượng nước nóng để đun sôi vào ban đêm. Khi đun sôi trong phòng để không có tình trạng thiếu nước nóng, mất mát sẽ lớn hơn tại thời điểm cách nhiệt. Trong ngày diễn ra sử dụng bình thường, đặc biệt là khi không có như sự thiếu hụt nước nóng, bằng cách thiết lập trong chế độ tiết kiệm, nó sẽ tiết kiệm năng lượng.</t>
  </si>
  <si>
    <t>Trong cách nhiệt tự động, để ấm thường xuyên gửi đi tắm nước nóng cho đến khi máy nước nóng ngoài trời, nó sẽ lãng phí một phần ống dẫn nhiệt lớn. Bạn cần mà không cần phải làm nóng bằng cách nhập liên tục, nhưng nếu không có sự ấm áp tự động nếu sẽ mát thời gian bỏ trống, bạn sẽ tiết kiệm năng lượng bằng cách tái ấm để ngay trước khi nó đi vào sau đó.</t>
  </si>
  <si>
    <t>Bồn tắm được phủ một cách nhiệt vật liệu như polystyrene bọt, đã tăng kiểu đó là nước nóng là ít có khả năng để làm mát. Remodeling của bồn tắm sẽ là cần thiết, nhưng phút khó mát mẻ, bạn không cần phải là hâm. Ngoài ra, nếu nhà vệ sinh cũng là trong xe buýt đơn vị, nó cũng sẽ rất khó khăn để thoát khỏi cái nóng từ toàn bộ phòng tắm.</t>
  </si>
  <si>
    <t>Lượng nước nóng trong bồn tắm là tương đương về mặt thời gian bạn đang sử dụng vòi sen 10 đến 20 phút. Nếu không có sự chứa nước tự động, nhưng nó có thể thay tiêu thụ năng lượng tăng trong việc sử dụng để rửa cơ thể chỉ sử dụng nước nóng trong bồn tắm, sẽ là phút để giảm bồn tắm nếu bạn có một sự kết hợp của hoa sen.</t>
  </si>
  <si>
    <t>Chẳng hạn như ngừng sử dụng nước nóng khi nó được rửa sạch bằng chất tẩy rửa, xin vui lòng nghĩ ra rút ngắn thời gian cho vấn đề càng nhiều càng tốt nước nóng càng tốt. Khi các vết bẩn dầu nên lau sạch trước đó trong vải cũ, vv, bạn cần nhanh hơn rửa.</t>
  </si>
  <si>
    <t>Trong những tháng ấm hơn, bạn có thể được rửa sạch mà không sử dụng đủ nước nóng. Ví dụ, nếu bạn sử dụng một nước nóng 10 phút để rửa chén, nó được tiêu thụ nước nóng khoảng 50 lít. vết bẩn dầu bằng cách đặt ra như giữ lau bằng vải cũ, vv, rửa cũng có thể bạn cần nhanh hơn.</t>
  </si>
  <si>
    <t>So với rửa chén bồn rửa bằng nước nóng, bởi vì nó được rửa sạch hồ chứa nước nóng, rửa bát đĩa tốt hơn và máy sấy khô sẽ tiết kiệm năng lượng. Nếu bạn rửa bằng nước chứ không phải là Naooyu là tiết kiệm năng lượng hơn so với máy rửa chén. Đây cũng là một cách hiệu quả để đưa ra rửa tay.</t>
  </si>
  <si>
    <t>Hoặc để ngay lập tức được dừng lại trong tầm tay, chẳng hạn như một cơ chế đó không phải là ra khỏi nước nóng và không chỉ đạo một đòn bẩy duy nhất sang trái, dễ sử dụng cũng là như nhau, có thiết bị để giảm tiêu thụ nước nóng hơn 20%.</t>
  </si>
  <si>
    <t>Có một nhu cầu để được thay thế bằng việc xây dựng các cơ vệ sinh, nhưng lượng nước so với trước khi có thể bị đè nén ít hơn một nửa. Trước đây những gì là cần thiết khoảng 13 lít được, đã có thể sử dụng trong khoảng 4-6 lít, bạn có thể làm giảm đáng kể hóa đơn tiền nước.</t>
  </si>
  <si>
    <t>Các sản phẩm mới có tính năng tiết kiệm năng lượng, chẳng hạn như các loại của sự nóng lên tại thời điểm tôi đã mở nắp, nó đòi hỏi tiêu thụ điện năng ít hơn. Vui lòng chọn tiêu thụ điện năng hàng năm tiết kiệm năng lượng, được hiển thị trong danh mục như một tài liệu tham khảo.</t>
  </si>
  <si>
    <t>Thời gian không lạnh hoặc tắt cách nhiệt, bạn có thể tiết kiệm năng lượng bằng cách thiết lập các thiết lập nhiệt độ thấp hơn. Áp dụng bìa trên ghế nhà vệ sinh, thì sẽ rất khó để cảm nhận cái lạnh.</t>
  </si>
  <si>
    <t>Nếu bạn rời khỏi tiểu bang lớn lên nắp ghế nhà vệ sinh, sức nóng có thể thoát khỏi cách nhiệt, điện năng tiêu thụ sẽ tăng lên. Khi bạn có sử dụng kết thúc, nó sẽ tiết kiệm năng lượng bằng cách đóng nắp. Nếu không có lạnh, cũng dẫn đến tiết kiệm năng lượng mà bạn không muốn sự ấm áp.</t>
  </si>
  <si>
    <t>Thậm chí nếu điều tương tự chỉ không khí và sưởi ấm, và hiệu suất tiết kiệm năng lượng cao điều hòa không khí sống trong tiêu thụ điện năng của khoảng một nửa so với 15 năm. Thời gian để lựa chọn, như số lượng ★ dấu ấn của một nhãn tiết kiệm năng lượng thống nhất lớn và, vui lòng chọn tiết kiệm năng lượng đề cập đến việc hiển thị các hóa đơn tiền điện hàng năm. Hiệu suất của quá trình gia nhiệt cũng lên, nó có thể giảm lượng khí thải CO2 so với quá trình gia nhiệt của khí và dầu hỏa.</t>
  </si>
  <si>
    <t>Và sưởi ấm và làm mát chỉ giống nhau, và điều hòa không khí hiệu suất tiết kiệm năng lượng cao mà sống trong tiêu thụ điện năng của khoảng một nửa so với 15 năm. Điều hòa nhiệt độ để tận dụng sức nóng ngoài trời, ngay cả khi so sánh với nóng như khí đốt và dầu hỏa, khí thải CO2 sẽ ít hơn. Thời gian để lựa chọn, như số lượng ★ dấu ấn của một nhãn tiết kiệm năng lượng thống nhất lớn và, vui lòng chọn tiết kiệm năng lượng đề cập đến việc hiển thị các hóa đơn tiền điện hàng năm.</t>
  </si>
  <si>
    <t>Khi quá trình gia nhiệt trong máy lạnh, tận dụng lợi thế của không khí trong lành của nhiệt, có thể làm giảm đáng kể lượng khí thải CO2 so với quá trình gia nhiệt của khí và dầu hỏa, nó sẽ dẫn đến việc giảm chi phí tiện ích. Ngoài ra, không khí ấm áp rất dễ dàng để tập trung ở trần cho ánh sáng, tầm công ty như sàn, hoặc hoạt động ở một bộ gió mạnh, xin hay để tận dụng, chẳng hạn như một fan hâm mộ. Bên cạnh đó, điều hòa không khí gần đây đã được tăng cường khả năng để làm ấm lên sàn.</t>
  </si>
  <si>
    <t>Các bức xạ mặt trời vào tại thời điểm là làm mát như đã đặt bếp phía cửa sổ. Và ngăn chặn các bức xạ mặt trời, sẽ tiết kiệm năng lượng, sẽ được phong là mát mẻ. Cũng trong bức màn, bạn có thể ngăn chặn các bức xạ mặt trời, nhưng ấm lên bức màn ở bên trong của căn phòng, căn phòng sẽ trở nên nóng. Vì lý do này, nó sẽ làm mát tốt hơn để người mù-Yoshizu ra ngoài cửa sổ. Bên cạnh đó, từ khoảng tháng, và phát triển trồng, chẳng hạn như mướp đắng, rau muống, mướp, vào mùa hè kết thúc "màn xanh" đáng ngưỡng mộ, sẽ ngăn chặn các bức xạ mặt trời.</t>
  </si>
  <si>
    <t>Đo của tập nhiệt độ làm mát xem xét tiết kiệm năng lượng là 28 ℃ trở lên. Thay vì "cảm thấy mát mẻ", hãy nghĩ đến mức mà "để tránh quá nóng". Kể từ khi nhiệt làm thế nào để cảm thấy có sự khác biệt cá nhân không cần phải đẩy chính mình, nhưng, bạn có thể tận dụng lợi thế của các fan hâm mộ, hãy cố gắng nghĩ ra bằng cách, ví dụ, ăn mặc hở hang. Nó cảm thấy mát mẻ khi gió đi vào mở cửa sổ, thậm chí như gió chuông âm thanh, làm cho bạn cảm thấy mát mẻ. Nhiệt độ thiết lập bởi 1 ℃ để understated, nó có thể giảm lượng khí thải CO2 và chi phí năng lượng khoảng 10%. Cũng vào cuối mùa giải, nó cũng là hiệu quả để tránh sử dụng thiết bị đầu làm mát.</t>
  </si>
  <si>
    <t>Đo nhiệt độ bộ sưởi ấm xem xét tiết kiệm năng lượng là 20 ℃ hoặc ít hơn. Hãy nghĩ đến mức mà thay vì "cách để cảm thấy ấm áp", "như vậy là không lạnh." Kể từ khi cái lạnh làm thế nào để cảm thấy có sự khác biệt cá nhân không cần phải đẩy chính mình, nhưng, hay ăn mặc quá diêm dúa, bằng cách, ví dụ, bột ấm, hãy cố gắng nghĩ ra. Nhiệt độ thiết lập bởi 1 ℃ để understated, nó có thể giảm lượng khí thải CO2 và chi phí năng lượng khoảng 10%. Cũng vào cuối mùa giải là sớm để có hiệu quả để ngăn chặn việc sử dụng làm nóng và thiết bị làm mát.</t>
  </si>
  <si>
    <t>(Những loại hành động d, chẳng hạn như cái gọi là bong bóng tấm bọc) tấm cách nhiệt cho các cửa sổ, được bán tại các trung tâm nhà và những thứ tương tự. Sau khi lau cửa sổ sạch sẽ, nhân với phun, bạn có thể dán nó vào một cửa sổ chỉ với nước. Không chỉ có tác dụng cách nhiệt, nó có thể ngăn chặn sự ngưng tụ. Lạnh gió đến downwash từ cửa sổ cũng nới lỏng, cũng cải thiện sự thoải mái.</t>
  </si>
  <si>
    <t>thời gian làm nóng có thể bị ức chế về nhiều tỷ lệ của nhiệt để thoát khỏi cửa sổ và khăn quàng, làm thế nào để thoát khỏi cái nóng bằng cách thay thế kính đơn bình thường trong nửa kính hai lớp. Không chỉ tiết kiệm năng lượng, đó cũng là một lợi thế mà ngưng tụ là ít có khả năng tháng. Lạnh gió đến downwash từ cửa sổ cũng nới lỏng, cũng cải thiện sự thoải mái. Kể từ khi có một phương pháp phù hợp với ngôi nhà, hãy tham khảo như để xây dựng.</t>
  </si>
  <si>
    <t>Trong quá trình gia nhiệt thường là tỷ lệ nhiệt thoát ra từ các cửa sổ và khăn quàng, nó sẽ khó khăn hơn để thoát nhiệt bằng cách gắn các "cửa sổ nội bộ", thêm vào bên trong cửa sổ hiện hành và sash. Cửa sổ bên trong là tương đối chi phí xây dựng rẻ hơn, làm việc trong khoảng một giờ để hoàn thành, nó cũng có hiệu quả để ngăn chặn sự ngưng tụ và tội phạm phòng chống. Vui lòng tham khảo, chẳng hạn như trong công ty xây dựng để biết thêm thông tin.</t>
  </si>
  <si>
    <t>thời gian làm nóng có thể bị ức chế về nhiều tỷ lệ của nhiệt để thoát khỏi cửa sổ và khăn quàng, làm thế nào để thoát khỏi cái nóng bằng cách thay thế kính đơn bình thường trong nửa kính hai lớp. Không chỉ tiết kiệm năng lượng, đó cũng là một lợi thế mà ngưng tụ là ít có khả năng tháng. Du khách giảm bớt cũng gió lạnh sắp tới downwash từ cửa sổ, chẳng hạn như cải thiện hoặc sáng giá rét của mùa đông, cũng cải thiện sự thoải mái. Kể từ khi có một phương pháp phù hợp với ngôi nhà, hãy tham khảo như để xây dựng.</t>
  </si>
  <si>
    <t>Trong quá trình gia nhiệt thường là tỷ lệ nhiệt thoát ra từ các cửa sổ và khăn quàng, nó sẽ khó khăn hơn để thoát nhiệt bằng cách gắn các "cửa sổ nội bộ", thêm vào bên trong cửa sổ hiện hành và sash. Cửa sổ bên trong là tương đối chi phí xây dựng rẻ hơn, làm việc trong khoảng một giờ để hoàn thành, nó cũng có hiệu quả để ngăn chặn sự ngưng tụ và tội phạm phòng chống. tổng gió lạnh et al đến downwash từ cửa sổ, chẳng hạn như cải thiện hoặc sáng giá rét của mùa đông, cũng cải thiện sự thoải mái. Vui lòng tham khảo, chẳng hạn như trong công ty xây dựng để biết thêm thông tin.</t>
  </si>
  <si>
    <t>Điều hoà nhiệt độ là là mong muốn để lọc sạch mỗi khi bạn sử dụng một tháng. Khi mắt của bộ lọc bị tắc, quạt bị suy yếu, đặc biệt là sẽ giảm hiệu quả lớn trong hệ thống sưởi. Đặc biệt, trong phòng, bao gồm nhà bếp, xin vui lòng sạch siêng năng để dễ dàng gắn khói dầu. Trong một máy lạnh gần đây, và cũng tự động mô hình để làm sạch bộ lọc.</t>
  </si>
  <si>
    <t>Sưởi là dễ bị với thời gian dài Tsukeppanashi. Cố gắng Dừng nhận được ấm áp hơn. Chẳng hạn như khi đi ngủ hoặc trước khi đi ra ngoài là một cách cũng dừng lại trong 30 phút trước đó. Bên cạnh đó, bởi vì nó là một sự lãng phí để làm nóng căn phòng đó không có ai, cố gắng cắt giảm càng nhiều càng tốt.</t>
  </si>
  <si>
    <t>Phần sưởi ấm, như kotatsu và thảm nóng, vì vậy ấm duy nhất gần với cơ thể, tiêu thụ năng lượng thấp. Cũng hạ thấp nhiệt độ đã đặt của căn phòng nóng lớn, bạn có thể duy trì sự thoải mái cùng. Đặc biệt, hoặc là cấu trúc ngoài trời, trường hợp của cầu thang cấu trúc từ phòng sưởi ấm được theo sau ở tầng trên, không khí thật đau ấm có thể gây mất tích trong trần nhà, hiệu quả để làm ấm căn phòng sẽ tồi tệ hơn. Trong trường hợp này, hãy thử làm nóng cũng xem xét để làm ấm bàn chân. Hoặc mặc vớ, nó cũng có tác dụng đến ăn mặc quá diêm dúa. Nếu bạn muốn sử dụng &lt;br&gt; kotatsu và thảm nóng, hoặc che phủ bằng tấm cách điện giữa sàn nhà, và cũng trong chăn dày của kotatsu, nó sẽ làm giảm tiêu thụ điện năng nhiều hơn nữa.</t>
  </si>
  <si>
    <t>Và có một hệ thống sưởi phòng, có rất nhiều mà nhiệt độ gần 5 ~ 10 ℃ tốt hơn về trần hơn sàn nhà là cao hơn. Hoặc khuấy, chẳng hạn như một fan hâm mộ, mà khuấy động bởi người lưu hành và quạt lên, nó có thể mang lại không khí ấm áp xuống sàn nhà, thoải mái chi tiêu. Hoặc mặc vớ, nó cũng có tác dụng đến ăn mặc quá diêm dúa.</t>
  </si>
  <si>
    <t>phòng lớn để làm nóng một đòi hỏi rất nhiều năng lượng. Khi căn phòng riêng biệt, chẳng hạn như trong cám lúa mì và cửa ra vào, bạn ấm lên có thể là một thiết bị sưởi ấm nhỏ. Nếu trần nhà, chẳng hạn như cao cấu trúc ngoài trời, mặt khác, sẽ đòi hỏi rất nhiều nhiệt.</t>
  </si>
  <si>
    <t>Khi các thành viên gia đình chi tiêu trong một căn phòng riêng biệt, bạn phải có một hệ thống sưởi và ánh sáng, tương ứng. Bằng cách chi tiêu với nhau trong căn phòng, bạn có thể giảm cả ánh sáng và sưởi ấm. Trong khi bằng mọi cách tận hưởng thời gian của sum họp, hãy cố gắng bảo tồn năng lượng.</t>
  </si>
  <si>
    <t>Với một bếp củi hoặc bếp viên, bạn có thể giảm lượng khí thải carbon dioxide vì nó không sử dụng nhiên liệu hóa thạch như dầu mỏ và khí đốt. Là nhiên liệu làm nóng từ những ngày xa xưa, mà là trong một make thời trang, chẳng hạn như lò sưởi, đang ngày càng trường hợp được giới thiệu cũng ở các khu vực đô thị. Pellet bếp, để tự động cung cấp nhiên liệu, cũng là lợi thế của không tốn nhiều thời gian. Để cài đặt và lắp đặt ống khói, bạn sẽ cần phải công trình xây dựng.</t>
  </si>
  <si>
    <t>Nếu bạn là một người sưởi ấm trung tâm, nó được cho phép để làm ấm phòng không sử dụng. Nếu chúng ta sẽ ngừng quá trình gia nhiệt của căn phòng không được sử dụng và có một vấn đề, chẳng hạn như ngưng tụ và đóng băng, xin vui lòng ít tập làm nóng đến một mức độ nào đó không xảy ra. Nhiệt độ mà tại đó các mục tiêu của các thiết lập hệ thống sưởi là 20 ℃.</t>
  </si>
  <si>
    <t>Ngôi nhà mới đã được ủy thác sự ra đời của thiết bị thông gió, nhưng khi bạn là người sưởi ấm, bạn vứt bỏ không khí ấm áp để ngoài trời. Trong toàn bộ hệ thống thông gió trao đổi nhiệt có thể được sử dụng để thu hồi nhiệt, bạn có thể giảm lượng nhiệt bị loại bỏ.</t>
  </si>
  <si>
    <t>Trong một ấm đun nước điện, bạn sẽ muốn và rất nhiều điện năng tiêu thụ cho một vật liệu cách nhiệt thời gian dài. Hoặc với nước đun sôi, nếu cần thiết, hãy cố gắng tận dụng các phích mà không sử dụng điện.</t>
  </si>
  <si>
    <t>Chẳng hạn như đi ra ngoài vào thời điểm đó hoặc vào ban đêm, khi một thời gian dài không sử dụng nước nóng, bạn có thể làm giảm sức mạnh vật liệu cách nhiệt mà bạn ngăn chặn sự ấm đun nước điện. Và nồi cơm điện, chẳng hạn như vật liệu cách nhiệt của ghế nhà vệ sinh cũng có, tốt hơn sẽ là năng lượng tiết kiệm được dừng lại trong cùng một cách.</t>
  </si>
  <si>
    <t>Để ăn cơm ấm áp, so với các vật liệu cách nhiệt trong nồi cơm điện, nên lại hâm nóng trong lò vi sóng lò nướng ngay trước khi ăn sẽ tiết kiệm năng lượng. Khi ủ ở nhiệt độ cao trong một thời gian dài của thời gian, đôi khi gạo được đổi màu, bạn có thể ăn ngon là tốt hơn để chúng ở nhiệt độ phòng.</t>
  </si>
  <si>
    <t>Có một ấm đun nước điện, đó là vật liệu cách nhiệt, chẳng hạn như một phích, bạn có thể giảm mức tiêu thụ điện của vật liệu cách nhiệt. Vì nó đã không giữ điện năng tiêu thụ ấm áp trong danh mục được hiển thị, hãy chọn để làm điều này như một tài liệu tham khảo.</t>
  </si>
  <si>
    <t>Ngọn lửa nhô ra từ đáy chảo, chỉ khí là lãng phí, không giảm thời gian nấu ăn. Hãy sử dụng để điều chỉnh đến mức mà những ngọn lửa không nhô ra từ đáy chảo. Thêm vào đó, bằng cách đặt ra cho việc thiết lập tốt nấu ăn, bạn có thể giảm tiêu thụ gas.</t>
  </si>
  <si>
    <t>chức năng sấy khô quần áo rất thuận tiện, phải mất 10 lần năng lượng hơn trong việc giặt ủi. Càng nhiều càng tốt để làm khô dưới ánh mặt trời, đó là tiết kiệm năng lượng không sử dụng một chức năng sấy khô.</t>
  </si>
  <si>
    <t>Trong số các máy sấy quần áo và các chức năng sấy khô với một chiếc máy giặt, một trong những máy bơm nhiệt, năng lượng tiêu thụ so với máy sấy khô thông thường bạn cần khoảng một nửa. Vâng, nếu bạn sử dụng một chức năng sấy khô cũng đã làm việc rất nhiều làm giảm lượng chi phí tiện ích. Tuy nhiên, kể từ khi chức năng sấy khô tự sử dụng rất nhiều năng lượng, nó là khuyến khích không sử dụng càng nhiều càng tốt chức năng làm khô càng tốt.</t>
  </si>
  <si>
    <t>hiệu suất tiết kiệm năng lượng LED là cao, và lâu dài. Không giống như đèn huỳnh quang, vì côn trùng vào trang bìa của các đèn không bật, bạn có thể tiết kiệm công sức thậm chí làm sạch. Thay thế từ thiết bị chiếu sáng, nhưng kể từ khi có một ổ cắm, bạn thường có thể thay thế mình mà không hỏi đến cửa hàng điện. Ngoài ra để điều chỉnh, chẳng hạn như màu của ánh sáng, hoặc bạn có thể điều chỉnh độ sáng mịn.</t>
  </si>
  <si>
    <t>bóng đèn LED, và sử dụng các ổ cắm giống như bóng đèn sợi đốt, bạn có thể thay thế nó khi bóng đèn bị phá vỡ. Việc tiêu thụ điện có thể giảm 80%, cuộc sống sẽ có nhiều hơn 40 lần.</t>
  </si>
  <si>
    <t>Ánh sáng lối vào, và các loại cảm biến, cho ánh sáng bằng cách cảm nhận của nhân dân, hoạt động phòng chống tội phạm sẽ cao hơn. Thời gian được giảm đáng kể điện đang chảy, nó sẽ tiết kiệm năng lượng. Bên cạnh đó, hành lang như vậy là tốt nếu chỉ sáng khi đi qua một người, và việc lắp đặt ánh sáng của cảm biến con người, sẽ thiết thực và tiết kiệm năng lượng cũng có thể thắp sáng duy nhất khi đi qua một con người.</t>
  </si>
  <si>
    <t>Bạn nhiều ánh sáng điện khi đưa vào lưu thông, nhưng vì nó là một phần nhỏ của một giây, bạn sẽ tiết kiệm năng lượng bằng cách dẫn đến thường xuyên để dập tắt. Điều quan trọng là để đưa thói quen nhất thiết phải tắt đèn khi bạn rời khỏi phòng. Ngoài ra, khi tiếp xúc với ánh sáng vào ban đêm, sẽ điên chu kỳ giấc ngủ, nó sẽ không tốt cho cơ thể.</t>
  </si>
  <si>
    <t>Khi bạn rời khỏi phòng để đảm bảo bạn tắt thường xuyên được chiếu sáng. Nhiều người trong số điện chảy vào thời điểm đó đặt nó, vì nó là một phần nhỏ của một giây, cũng có kế hoạch quay trở lại sớm hơn, tốt hơn để tắt siêng năng chiếu sáng sẽ tiết kiệm năng lượng.</t>
  </si>
  <si>
    <t>Đối với truyền hình thực hiện tiết kiệm năng lượng được cải thiện, nó đã được bán sớm hơn so với gõ để trở thành điện năng tiêu thụ ít hơn một nửa chừng cùng kích thước. Trong over-the-counter, vì vậy hãy chọn càng nhiều càng hóa đơn tiền điện hàng năm có thể là TV giá rẻ.</t>
  </si>
  <si>
    <t>TV là bởi vì có một nhu cầu chiếu màn hình, bạn phải tiêu tốn điện năng tiêu thụ từ 10 đến 100 lần radio. Nếu bạn đã bật TV cho cô đơn là, để tiết kiệm năng lượng, hãy cố gắng đặt như radio hoặc CD.</t>
  </si>
  <si>
    <t>Trước đó xác định xem chương trình truyền hình, Cố gắng tắt TV khi bạn đã hoàn tất. Như bạn rời khỏi bật, nó sẽ sẽ xem xét cho chương trình tiếp theo vô tình. Cũng trong trường hợp của các trò chơi video, bởi vì nó là một thời gian dài để có xu hướng, chúng ta hãy cố gắng rút ngắn thời gian để sử dụng.</t>
  </si>
  <si>
    <t>Bạn phải có khả năng điều chỉnh độ sáng của màn hình TV. Bán hàng vào thời điểm đó là bộ sáng để, trong trạng thái này ánh sáng chói quá nhiều ở nhà, tiêu thụ điện năng cũng sẽ có nhiều. Bằng cách thận trọng thiết lập độ sáng, tiêu thụ điện năng khoảng 2-4 phần trăm nó sẽ bị giảm. Trong truyền hình mới, đó cũng là một loại tự động điều chỉnh các cảm biến.</t>
  </si>
  <si>
    <t>Có tủ lạnh tiết kiệm năng lượng sống trong điện của khoảng một nửa so với mô hình trước đó. Thời gian để lựa chọn, như số lượng ★ dấu ấn của một nhãn tiết kiệm năng lượng thống nhất lớn và, vui lòng chọn tiết kiệm năng lượng đề cập đến việc hiển thị các hóa đơn tiền điện hàng năm. Vào thời điểm Gai 換 là để đảm bảo bạn nhận được đưa ra khỏi tủ lạnh cũ trong hệ thống tái chế thiết bị nhà.</t>
  </si>
  <si>
    <t>Nếu bạn đang sử dụng tủ lạnh hai trở lên, hãy dừng lại một. Tiêu thụ càng nhiều điện và lớn ngay cả một tủ lạnh nhỏ. Nếu bạn không sử dụng để sử dụng bạn có thể cảm thấy như "lãng phí", nhưng vì một tác động môi trường lớn chỉ để đưa điện sẽ xảy ra, không nên sử dụng là mong muốn.</t>
  </si>
  <si>
    <t>Tủ lạnh là một tiêu chuẩn được phát hành khoảng 5cm từ các bức tường. Tủ lạnh có để thoát khỏi sức nóng từ hai bên và bề mặt trần, nhưng khi tiếp xúc với các bức tường là khó khăn để thoát khỏi cái nóng, điện năng tiêu thụ sẽ tăng lên khoảng 10%.</t>
  </si>
  <si>
    <t>Tủ lạnh có thể kiểm soát nhiệt độ. Thiết lập, Tsuyokara vào, mỗi kết quả đối với kẻ yếu, bạn có thể khoảng 10% năng lượng tiết kiệm từ bên trong. Bởi vì nỗi đau của những món ăn sẽ nhanh hơn một chút, hãy thử trong khi kiểm tra xem liệu có bất kỳ rắc rối.</t>
  </si>
  <si>
    <t>Ngoài hybrid và xe điện, công nghệ được cải thiện, và những chiếc xe tiết kiệm nhiên liệu mà chỉ đòi hỏi về tiêu thụ nhiên liệu hiện có được một nửa đã được bán đã được phát triển. Vui lòng chọn trong việc xem xét mức tiêu thụ nhiên liệu tại thời điểm mua.</t>
  </si>
  <si>
    <t>Xe điện, sử dụng điện đã bị buộc tội thay cho xăng, chạy bằng cách chuyển động cơ thay vì động cơ. hiệu quả cao hơn so với động cơ, đã được bán như một chiếc xe thực tế đủ. Tuy nhiên, các trạm thu phí vẫn còn ít, vì nó mất nhiều thời gian để phí, bạn cần phải sạc vào ban đêm. Tại châu Âu và Trung Quốc, nó đã thông qua một chính sách để chuyển sang xe điện từ công thức cơ xe tại cho đến khoảng năm 2040.</t>
  </si>
  <si>
    <t>Ngoài các điểm dừng chạy không tải, bằng cách khởi động mềm tại thời điểm bắt đầu, bạn có thể cải thiện khoảng 10% lượng tiêu thụ nhiên liệu.</t>
  </si>
  <si>
    <t>Trong trường hợp của khoảng 2km của khu phố, khi thời tiết tốt đẹp, hoặc sử dụng một chiếc xe đạp mà không có một chiếc xe, chúng ta hãy đi bộ của. Nó cũng sẽ vì lợi ích của sức khỏe.</t>
  </si>
  <si>
    <t>sử dụng xe sẽ tiêu thụ rất nhiều năng lượng. Ý tưởng như không được sử dụng để làm loãng các ứng dụng cần thiết là rất quan trọng.</t>
  </si>
  <si>
    <t>TV và video, chẳng hạn như máy lạnh, nó có thể đã được tiêu thụ cũng điện khi không sử dụng. Khi không sử dụng trong một thời gian dài, bạn có thể giúp giảm bớt bằng cách loại bỏ các phích cắm ra khỏi ổ cắm trên tường. Đối với mô hình gần đây, làm giảm sức mạnh chờ, xin vui lòng làm việc về vụ việc ở phía trước của mô hình cũ trong hơn năm năm. Điều hòa nhiệt độ, chứ không phải là kéo ra khỏi ổ cắm điện trực tiếp, là dừng chân đầu tiên trên điều khiển từ xa, hãy ngắt kết nối nó từ hoạt động hoàn toàn dừng lại.</t>
  </si>
  <si>
    <t>Quan điểm tập trung như một biện pháp đối phó</t>
  </si>
  <si>
    <t>quy mô gia đình</t>
  </si>
  <si>
    <t>Set nhà</t>
  </si>
  <si>
    <t>Chiều rộng của ngôi nhà</t>
  </si>
  <si>
    <t>Quyền sở hữu của ngôi nhà</t>
  </si>
  <si>
    <t>Số tầng</t>
  </si>
  <si>
    <t>bề mặt mái trần hoặc (tầng trên cùng)</t>
  </si>
  <si>
    <t>Ngày mái</t>
  </si>
  <si>
    <t>Số phòng</t>
  </si>
  <si>
    <t>năm xây dựng</t>
  </si>
  <si>
    <t>trạng thái</t>
  </si>
  <si>
    <t>Thông tin chi tiết khu vực</t>
  </si>
  <si>
    <t>Sự tiện lợi của giao thông công cộng</t>
  </si>
  <si>
    <t>Cửa sổ của hiệu suất cách nhiệt</t>
  </si>
  <si>
    <t>Độ dày của nhiệt liệu của bức tường cách nhiệt</t>
  </si>
  <si>
    <t>Cách cải tạo cửa sổ</t>
  </si>
  <si>
    <t>cải cách trần cách nhiệt tường</t>
  </si>
  <si>
    <t>Việc lắp đặt năng lượng mặt trời</t>
  </si>
  <si>
    <t>Kích thước của mặt trời</t>
  </si>
  <si>
    <t>Năm lắp đặt năng lượng mặt trời</t>
  </si>
  <si>
    <t>Bạn có sử dụng một dầu hỏa</t>
  </si>
  <si>
    <t>hóa đơn tiền điện</t>
  </si>
  <si>
    <t>Lệ phí bán điện</t>
  </si>
  <si>
    <t>Gasudai</t>
  </si>
  <si>
    <t>tiền mua dầu hỏa</t>
  </si>
  <si>
    <t>số tiền mua hàng Bánh</t>
  </si>
  <si>
    <t>cấp nhiệt huyện</t>
  </si>
  <si>
    <t>Năng lực của bể nhà</t>
  </si>
  <si>
    <t>Kerosene Home số bể lần</t>
  </si>
  <si>
    <t>tiền nước và nước thải</t>
  </si>
  <si>
    <t>chi phí nhiên liệu xe</t>
  </si>
  <si>
    <t>công ty điện lực</t>
  </si>
  <si>
    <t>hợp đồng điện</t>
  </si>
  <si>
    <t>loại khí</t>
  </si>
  <si>
    <t>Các loại máy nước nóng</t>
  </si>
  <si>
    <t>ngày Bath đun sôi (trừ mùa hè)</t>
  </si>
  <si>
    <t>ngày Bath đun sôi (mùa hè)</t>
  </si>
  <si>
    <t>thời gian tắm (trừ mùa hè)</t>
  </si>
  <si>
    <t>thời gian tắm (mùa hè)</t>
  </si>
  <si>
    <t>Chiều cao của chùm tia nước nóng</t>
  </si>
  <si>
    <t>Bồn tắm thời gian ủ bệnh của</t>
  </si>
  <si>
    <t>Rửa cơ thể trong bồn nước nóng</t>
  </si>
  <si>
    <t>Làm thế nào để tái ấm bồn tắm nước nóng</t>
  </si>
  <si>
    <t>Khi tắm nước nóng là thấp</t>
  </si>
  <si>
    <t>Cho đến khi nước nóng trong phòng tắm đi ra</t>
  </si>
  <si>
    <t>Sử dụng nước nóng trong máy rửa chén</t>
  </si>
  <si>
    <t>thời gian sử dụng nước nóng trong lưu vực</t>
  </si>
  <si>
    <t>thời gian sử dụng nước nóng trong máy rửa chén</t>
  </si>
  <si>
    <t>Bồn xe buýt đơn vị</t>
  </si>
  <si>
    <t>Chất cách nhiệt trong ghế nhà vệ sinh</t>
  </si>
  <si>
    <t>Cài đặt nhiệt độ ghế toilet</t>
  </si>
  <si>
    <t>loại tức ghế ấm vệ sinh</t>
  </si>
  <si>
    <t>Phạm vi sưởi ấm</t>
  </si>
  <si>
    <t>thiết bị làm nóng chủ yếu sử dụng</t>
  </si>
  <si>
    <t>Làm nóng thiết bị để sử dụng như một phụ trợ</t>
  </si>
  <si>
    <t>thời gian làm nóng</t>
  </si>
  <si>
    <t>Thời gian để sưởi ấm</t>
  </si>
  <si>
    <t>Tên của phòng</t>
  </si>
  <si>
    <t>Kích thước của căn phòng</t>
  </si>
  <si>
    <t>Kích thước của kính cửa sổ</t>
  </si>
  <si>
    <t>Loại kính cửa sổ</t>
  </si>
  <si>
    <t>Tuổi của điều hòa không khí</t>
  </si>
  <si>
    <t>hiệu suất điều hòa nhiệt độ</t>
  </si>
  <si>
    <t>làm sạch điều hòa không khí bộ lọc</t>
  </si>
  <si>
    <t>Thời gian sử dụng của máy tạo độ ẩm</t>
  </si>
  <si>
    <t>Lắp đặt tấm cách nhiệt</t>
  </si>
  <si>
    <t>Bạn có Shimekire phòng với cửa</t>
  </si>
  <si>
    <t>cầu thang</t>
  </si>
  <si>
    <t>Giảm diện tích sưởi ấm do các phân vùng của căn phòng</t>
  </si>
  <si>
    <t>Sử dụng thời gian của bếp điện</t>
  </si>
  <si>
    <t>phòng lạnh</t>
  </si>
  <si>
    <t>Sự hiện diện hay vắng mặt của sự ngưng tụ trên cửa sổ</t>
  </si>
  <si>
    <t>Ngưng tụ của bức tường, chẳng hạn như một tủ quần áo</t>
  </si>
  <si>
    <t>Cảm thấy cái lạnh buổi sáng</t>
  </si>
  <si>
    <t>Thời gian để sáng bắt đầu lạnh</t>
  </si>
  <si>
    <t>Thời gian để sáng ngày lạnh đầu</t>
  </si>
  <si>
    <t>Sự khéo léo của quá chải chuốt</t>
  </si>
  <si>
    <t>Nóng của căn phòng vắng mặt</t>
  </si>
  <si>
    <t>thời gian làm mát</t>
  </si>
  <si>
    <t>múi giờ Cooling</t>
  </si>
  <si>
    <t>Thời gian làm mát (bao gồm ẩm)</t>
  </si>
  <si>
    <t>Sức nóng của phòng</t>
  </si>
  <si>
    <t>Sự hiện diện hay vắng mặt của dòng bức xạ mặt trời</t>
  </si>
  <si>
    <t>cắt bức xạ mặt trời</t>
  </si>
  <si>
    <t>quạt sử dụng</t>
  </si>
  <si>
    <t>sưởi ấm trung tâm</t>
  </si>
  <si>
    <t>nguồn nhiệt trung tâm</t>
  </si>
  <si>
    <t>nguồn nhiệt trung tâm chỉ</t>
  </si>
  <si>
    <t>giai đoạn sưởi ấm trung tâm</t>
  </si>
  <si>
    <t>thông gió trao đổi nhiệt</t>
  </si>
  <si>
    <t>đường Sưởi</t>
  </si>
  <si>
    <t>nguồn nhiệt sưởi ấm đường</t>
  </si>
  <si>
    <t>khu vực đường Sưởi</t>
  </si>
  <si>
    <t>sưởi ấm tần số đường sử dụng</t>
  </si>
  <si>
    <t>Sử dụng sưởi ấm mái nhà</t>
  </si>
  <si>
    <t>Các khu vực mục tiêu của quá trình gia nhiệt mái nhà</t>
  </si>
  <si>
    <t>sưởi ấm mái nhà của các nguồn nhiệt</t>
  </si>
  <si>
    <t>Tần suất sử dụng của quá trình gia nhiệt mái nhà</t>
  </si>
  <si>
    <t>Sử dụng bể tuyết tan chảy</t>
  </si>
  <si>
    <t>Các nguồn nhiệt của bể tan tuyết</t>
  </si>
  <si>
    <t>Tần suất sử dụng máy sấy quần áo</t>
  </si>
  <si>
    <t>Loại máy sấy</t>
  </si>
  <si>
    <t>Tần suất rửa</t>
  </si>
  <si>
    <t>Sức mạnh của máy hút bụi</t>
  </si>
  <si>
    <t>Chân không sử dụng sạch hơn</t>
  </si>
  <si>
    <t>chiếu sáng sống</t>
  </si>
  <si>
    <t>Ánh sáng của căn phòng vắng mặt</t>
  </si>
  <si>
    <t>Ánh sáng của nơi này</t>
  </si>
  <si>
    <t>loại ánh sáng</t>
  </si>
  <si>
    <t>Công suất tiêu thụ của 1 bóng (this)</t>
  </si>
  <si>
    <t>số bóng - số</t>
  </si>
  <si>
    <t>Sử dụng thời gian của chiếu sáng</t>
  </si>
  <si>
    <t>thời gian truyền hình</t>
  </si>
  <si>
    <t>kích thước TV của</t>
  </si>
  <si>
    <t>Tuổi của truyền hình</t>
  </si>
  <si>
    <t>Tủ lạnh của số</t>
  </si>
  <si>
    <t>Sử dụng tuổi thọ của tủ lạnh</t>
  </si>
  <si>
    <t>loại tủ lạnh</t>
  </si>
  <si>
    <t>Nội dung đánh giá</t>
  </si>
  <si>
    <t>cài đặt nhiệt độ tủ lạnh</t>
  </si>
  <si>
    <t>Tsumesugi nội dung</t>
  </si>
  <si>
    <t>Lắp đặt mà mở khoảng cách từ tường</t>
  </si>
  <si>
    <t>nguồn nhiệt bếp</t>
  </si>
  <si>
    <t>Tần suất nấu</t>
  </si>
  <si>
    <t>Chất cách nhiệt trong các lọ</t>
  </si>
  <si>
    <t>vật liệu cách nhiệt của nồi</t>
  </si>
  <si>
    <t>Hiệu quả năng lượng của ấm đun nước điện</t>
  </si>
  <si>
    <t>sở hữu xe hơi</t>
  </si>
  <si>
    <t>Số tổ chức bởi chiếc xe tay ga xe đạp</t>
  </si>
  <si>
    <t>loại xe</t>
  </si>
  <si>
    <t>tiêu thụ nhiên liệu của xe</t>
  </si>
  <si>
    <t>Người sử dụng chính của xe</t>
  </si>
  <si>
    <t>Sử dụng sinh thái lốp</t>
  </si>
  <si>
    <t>tần số</t>
  </si>
  <si>
    <t>khoảng cách một chiều</t>
  </si>
  <si>
    <t>sử dụng xe</t>
  </si>
  <si>
    <t>Idling dừng</t>
  </si>
  <si>
    <t>tăng tốc đột ngột và tăng tốc đột ngột</t>
  </si>
  <si>
    <t>Ít hoạt động với khả năng tăng tốc và giảm tốc</t>
  </si>
  <si>
    <t>tắt tăng tốc sớm</t>
  </si>
  <si>
    <t>Sử dụng thông tin giao thông đường bộ</t>
  </si>
  <si>
    <t>Không nạp với hành lý không cần thiết</t>
  </si>
  <si>
    <t>kiểm soát nhiệt độ của điều hòa không khí xe</t>
  </si>
  <si>
    <t>Du lịch mà không cần khởi động</t>
  </si>
  <si>
    <t>Kiểm tra áp suất lốp</t>
  </si>
  <si>
    <t>Hiệu suất của máy nước nóng</t>
  </si>
  <si>
    <t>hiệu suất truyền của</t>
  </si>
  <si>
    <t>Hiệu suất của máy giặt</t>
  </si>
  <si>
    <t>hiệu suất tủ lạnh</t>
  </si>
  <si>
    <t>người</t>
  </si>
  <si>
    <t>phòng</t>
  </si>
  <si>
    <t>năm</t>
  </si>
  <si>
    <t>Min / ngày</t>
  </si>
  <si>
    <t>thời gian</t>
  </si>
  <si>
    <t>tháng</t>
  </si>
  <si>
    <t>w / m2k</t>
  </si>
  <si>
    <t>inch</t>
  </si>
  <si>
    <t>bàn</t>
  </si>
  <si>
    <t>km</t>
  </si>
  <si>
    <t>1 người</t>
  </si>
  <si>
    <t>1 phòng</t>
  </si>
  <si>
    <t>1 giờ</t>
  </si>
  <si>
    <t>1 tháng</t>
  </si>
  <si>
    <t>1 bóng-book</t>
  </si>
  <si>
    <t>yen</t>
  </si>
  <si>
    <t>ngày / tuần</t>
  </si>
  <si>
    <t>phút / ngày</t>
  </si>
  <si>
    <t>giây</t>
  </si>
  <si>
    <t>giờ</t>
  </si>
  <si>
    <t>bóng-book</t>
  </si>
  <si>
    <t>giờ / ngày</t>
  </si>
  <si>
    <t>Bạn có muốn xem bất kỳ biện pháp ưu tiên</t>
  </si>
  <si>
    <t>Bao gồm cả bạn, hãy chọn số lượng người đã sống chung với nhau.</t>
  </si>
  <si>
    <t>Osumai là, tách ra là, Nhà ở</t>
  </si>
  <si>
    <t>Trong tổng diện tích sàn của ngôi nhà, chọn giá trị số gần nhất.</t>
  </si>
  <si>
    <t>Đó là quyền sở hữu nhà, Is thuê</t>
  </si>
  <si>
    <t>câu chuyện gì làm, những gì sàn trường hợp nhà ở tập thể</t>
  </si>
  <si>
    <t>bề mặt mái trần (tầng trên cùng) là</t>
  </si>
  <si>
    <t>Hoặc ngày của mái nhà là một tốt</t>
  </si>
  <si>
    <t>Số phòng trong nhà</t>
  </si>
  <si>
    <t>Có gì năm làm kể từ khi xây dựng một ngôi nhà</t>
  </si>
  <si>
    <t>Vui lòng chọn khu vực của bạn của tỉnh.</t>
  </si>
  <si>
    <t>Diện tích khi khí hậu tại các tỉnh khác</t>
  </si>
  <si>
    <t>Osumai là giao thông công cộng là một khu vực tốt</t>
  </si>
  <si>
    <t>Bao nhiêu là độ dày của vật liệu cách nhiệt</t>
  </si>
  <si>
    <t>Cho dù người đó có một nhiệt nhật của cửa sổ cách nhiệt</t>
  </si>
  <si>
    <t>Bạn đã cải cách vật liệu cách nhiệt, chẳng hạn như một bức tường, trần, sàn</t>
  </si>
  <si>
    <t>Bạn có thiết lập một hệ thống phát điện năng lượng mặt trời</t>
  </si>
  <si>
    <t>Vui lòng chọn kích thước của năng lượng mặt trời phát điện được cài đặt.</t>
  </si>
  <si>
    <t>Năm Khi được rằng cài đặt năng lượng mặt trời</t>
  </si>
  <si>
    <t>Vui lòng chọn xấp xỉ hóa đơn tiền điện trong vòng một tháng.</t>
  </si>
  <si>
    <t>bạn có thể bán điện bao nhiêu mỗi tháng trong năng lượng mặt trời.</t>
  </si>
  <si>
    <t>Chọn một giá xăng xấp xỉ 1 tháng.</t>
  </si>
  <si>
    <t>Vui lòng chọn việc sử dụng dầu hỏa xấp xỉ mỗi tháng.</t>
  </si>
  <si>
    <t>Vui lòng chọn số lượng than bánh mua xấp xỉ mỗi tháng.</t>
  </si>
  <si>
    <t>Bạn có một nguồn cung cấp nhiệt để sưởi ấm huyện</t>
  </si>
  <si>
    <t>Vui lòng chọn dung lượng nếu bể nhà được cài đặt</t>
  </si>
  <si>
    <t>Vui lòng chọn số lần để đưa vào một năm trong bể quê hương của dầu hỏa</t>
  </si>
  <si>
    <t>Vui lòng chọn tiền nước và nước thải xấp xỉ mỗi tháng.</t>
  </si>
  <si>
    <t>Chọn xăng khoảng một tháng (Phí dầu nhẹ). Nó trở thành những phút cả gia đình.</t>
  </si>
  <si>
    <t>Vui lòng chọn một công ty điện lực</t>
  </si>
  <si>
    <t>Vui lòng chọn một loại hợp đồng điện</t>
  </si>
  <si>
    <t>Vui lòng chọn loại gas</t>
  </si>
  <si>
    <t>Máy nước nóng tắm nước đun sôi là, những loại thiết bị làm.</t>
  </si>
  <si>
    <t>Bạn có sử dụng một máy nước nóng năng lượng mặt trời</t>
  </si>
  <si>
    <t>Đun sôi bồn tắm, bạn có bao nhiêu ngày một tuần.</t>
  </si>
  <si>
    <t>Đun sôi tắm vào mùa hè, bạn có bao nhiêu ngày một tuần.</t>
  </si>
  <si>
    <t>Thời gian sử dụng phòng tắm trong cả gia đình, bạn có bao nhiêu phút mỗi ngày. Tỷ lệ trung bình là khoảng một người 5 phút.</t>
  </si>
  <si>
    <t>Thời gian sử dụng khi tắm cho cả gia đình vào mùa hè, bạn có bao nhiêu phút mỗi ngày.</t>
  </si>
  <si>
    <t>Bạn có nhiều giờ một ngày sự ấm áp của phòng tắm</t>
  </si>
  <si>
    <t>Bạn có sử dụng nước nóng trong bồn tắm khi bạn đã thu thập được trong bồn tắm</t>
  </si>
  <si>
    <t>Bạn có hâm nóng như thế nào</t>
  </si>
  <si>
    <t>Những gì bạn muốn làm gì khi một bồn tắm nước nóng là thấp</t>
  </si>
  <si>
    <t>Sau bao lâu thì thời gian cho đến khi là người đầu tiên đi ra nước nóng</t>
  </si>
  <si>
    <t>Trong máy rửa chén, bạn có sử dụng nước mà không có việc sử dụng nước nóng</t>
  </si>
  <si>
    <t>bạn đang sử dụng một vòi sen đứng đầu tiết kiệm nước</t>
  </si>
  <si>
    <t>Là đơn vị xe buýt. Bồn tắm là đoạn nhiệt</t>
  </si>
  <si>
    <t>Bạn có phải là sự ấm áp của ghế toilet</t>
  </si>
  <si>
    <t>Làm thế nào để bạn thiết lập nhiệt độ của ghế toilet</t>
  </si>
  <si>
    <t>Moment là loại ghế nhà vệ sinh ấm áp</t>
  </si>
  <si>
    <t>Bạn đóng nắp của ghế nhà vệ sinh sau khi sử dụng</t>
  </si>
  <si>
    <t>phạm vi tốt cho quá trình gia nhiệt là, hoặc sẽ được bao nhiêu của toàn bộ ngôi nhà.</t>
  </si>
  <si>
    <t>các nguồn năng lượng của thiết bị sưởi ấm thường xuyên nhất được sử dụng để làm ấm căn phòng là gì. Vui lòng chọn trong nguồn nhiệt trong trường hợp hệ thống sưởi sàn.</t>
  </si>
  <si>
    <t>Quá trình nung nóng vào mùa đông Bạn có sử dụng bao nhiêu giờ một ngày.</t>
  </si>
  <si>
    <t>Bạn có muốn thành lập trong những gì ℃ là khi sưởi ấm. Hoặc nếu bạn không thể thiết lập là về những gì ℃.</t>
  </si>
  <si>
    <t>Hãy trả lời các kích thước của hệ thống sưởi và làm mát cho căn phòng. Nếu có một đòn-by, xin vui lòng gấp đôi số tiền đó.</t>
  </si>
  <si>
    <t>Kích thước của tấm kính chắn sash và cửa sổ, hãy trả lời như là tổng của căn phòng.</t>
  </si>
  <si>
    <t>Khi bạn mua máy lạnh, cậu chọn tiết kiệm năng lượng</t>
  </si>
  <si>
    <t>Bạn có điều hòa không khí làm sạch bộ lọc</t>
  </si>
  <si>
    <t>Lắp đặt tấm rèm cách nhiệt dày vào mùa đông</t>
  </si>
  <si>
    <t>Atrium hay, bạn đi lên đến tầng trên trên cầu thang từ phòng</t>
  </si>
  <si>
    <t>Sử dụng thời điểm nóng dầu bếp điện</t>
  </si>
  <si>
    <t>Cho dù căn phòng có ảnh hưởng đến quá trình gia nhiệt</t>
  </si>
  <si>
    <t>Bạn có một sự ngưng tụ của cửa sổ</t>
  </si>
  <si>
    <t>Bạn có một sự ngưng tụ của bức tường, chẳng hạn như một tủ quần áo</t>
  </si>
  <si>
    <t>Chọn một lạnh mà hầu hết có thể cảm nhận</t>
  </si>
  <si>
    <t>Từ mấy giờ là buổi sáng của cái lạnh</t>
  </si>
  <si>
    <t>Sau bao lâu thì sáng ngày lạnh</t>
  </si>
  <si>
    <t>Bạn cố gắng đầu tiên để ăn mặc quá diêm dúa trước khi gắn một hệ thống sưởi</t>
  </si>
  <si>
    <t>Bạn có một căn phòng mà không ai không phải là để sưởi ấm</t>
  </si>
  <si>
    <t>Điều hòa không khí vào mùa hè Bạn có sử dụng bao nhiêu giờ một ngày.</t>
  </si>
  <si>
    <t>Chủ yếu Bạn có sử dụng điều hòa không khí đến thời điểm múi giờ</t>
  </si>
  <si>
    <t>Bạn có muốn thành lập trong những gì ℃ là khi làm mát.</t>
  </si>
  <si>
    <t>Nếu căn phòng nóng</t>
  </si>
  <si>
    <t>Bạn có muốn nhập ánh sáng mặt trời là phòng vào buổi sáng hoặc buổi tối của mùa hè</t>
  </si>
  <si>
    <t>Khi mặt trời buổi chiều hoặc buổi sáng mặt trời bước vào phòng sẽ nóng. Bạn đã nghĩ ra với bức xạ mặt trời không nhập</t>
  </si>
  <si>
    <t>Bằng cách, ví dụ, tận dụng lợi thế của các fan hâm mộ Bạn phải tránh càng nhiều càng tốt để sử dụng điều hòa không khí</t>
  </si>
  <si>
    <t>Là sưởi ấm trung tâm</t>
  </si>
  <si>
    <t>sưởi ấm trung tâm của nguồn nhiệt</t>
  </si>
  <si>
    <t>Các đơn vị nguồn nhiệt và bồn tắm của nguồn sức nóng của miền Trung là một</t>
  </si>
  <si>
    <t>Thời gian sử dụng sưởi ấm trung tâm là</t>
  </si>
  <si>
    <t>Đó là kiểu trao đổi nhiệt của hệ thống thông gió</t>
  </si>
  <si>
    <t>bạn đang sử dụng hệ thống sưởi đường</t>
  </si>
  <si>
    <t>Đường gia nhiệt của nguồn nhiệt</t>
  </si>
  <si>
    <t>Bạn đang sử dụng sưởi ấm mái nhà</t>
  </si>
  <si>
    <t>Tần suất sử dụng của hệ thống sưởi mái</t>
  </si>
  <si>
    <t>Bạn có sử dụng máy sấy và chức năng khô rửa. Vui lòng chọn xem có nên sử dụng ở mức độ nào, nếu bạn đang sử dụng.</t>
  </si>
  <si>
    <t>Còn làm thế nào để sử dụng máy giặt</t>
  </si>
  <si>
    <t>Làm thế nào để bạn thiết lập sức mạnh của máy hút bụi</t>
  </si>
  <si>
    <t>Bạn có sử dụng ở mức độ nào các máy hút bụi trong một ngày</t>
  </si>
  <si>
    <t>Các vật cố ánh sáng của cuộc sống, chủ yếu làm bạn sử dụng những gì.</t>
  </si>
  <si>
    <t>Bạn có tắt ánh sáng trong phòng mà không ai</t>
  </si>
  <si>
    <t>Bạn có Nếu bạn có nhiều hơn một, này những gì bóng-gì trong suốt</t>
  </si>
  <si>
    <t>Bạn có sử dụng nhiều giờ trong một ngày</t>
  </si>
  <si>
    <t>Tổng của tất cả các TV trong nhà, làm bạn đặt nhiều giờ trong một ngày. Xin vui lòng, kể cả thời gian của trò chơi video.</t>
  </si>
  <si>
    <t>bạn đang sử dụng bất kỳ số lượng tủ lạnh. Stocker (tủ đông) cũng nên được tính là một.</t>
  </si>
  <si>
    <t>Làm thế nào để bạn thiết lập nhiệt độ</t>
  </si>
  <si>
    <t>Bạn cố gắng để không bị quá đóng gói</t>
  </si>
  <si>
    <t>Bạn có một khoảng cách khoảng 5cm ở bên cạnh, mặt sau</t>
  </si>
  <si>
    <t>Bạn có phải là sự ấm áp của nồi cơm điện</t>
  </si>
  <si>
    <t>Bạn có phải là hơi ấm của nồi</t>
  </si>
  <si>
    <t>Là nồi điện tiết kiệm năng lượng</t>
  </si>
  <si>
    <t>Có ai trong xe. Hoặc vui lòng điền vào nếu có một cuộc gọi bạn.</t>
  </si>
  <si>
    <t>Bạn có sử dụng sinh thái lốp</t>
  </si>
  <si>
    <t>Vâng đi ra ngoài đích đến</t>
  </si>
  <si>
    <t>Đi bạn hoặc trong bất kỳ chiếc xe độ</t>
  </si>
  <si>
    <t>Bạn có sử dụng bất kỳ chiếc xe chủ yếu</t>
  </si>
  <si>
    <t>Bạn có phải là dừng chạy không tải trong một thời gian dài dừng</t>
  </si>
  <si>
    <t>Là nó không làm tăng tốc đột ngột và tăng tốc đột ngột</t>
  </si>
  <si>
    <t>Du lịch mà không cần vợ hành lý không cần thiết</t>
  </si>
  <si>
    <t>Bạn phải điều chỉnh thường xuyên với khối lượng nhiệt độ và không khí của điều hòa không khí xe</t>
  </si>
  <si>
    <t>Bạn đã có một hoạt động khởi động vào một ngày lạnh</t>
  </si>
  <si>
    <t>Bạn cố gắng giữ cho áp suất không khí trong lốp xe đúng cách</t>
  </si>
  <si>
    <t>Hoặc điều hòa không khí hiệu suất tiết kiệm năng lượng là tốt</t>
  </si>
  <si>
    <t>Hoặc hiệu suất tiết kiệm năng lượng của máy nước nóng là một tốt</t>
  </si>
  <si>
    <t>Hoặc TV hiệu suất tiết kiệm năng lượng là tốt</t>
  </si>
  <si>
    <t>Hoặc hiệu suất tiết kiệm năng lượng của máy giặt là một tốt</t>
  </si>
  <si>
    <t>Hoặc hiệu suất tủ lạnh tiết kiệm năng lượng là tốt</t>
  </si>
  <si>
    <t>Vui lòng chọn</t>
  </si>
  <si>
    <t>ưu tiên giảm CO2</t>
  </si>
  <si>
    <t>Tiện ích chi phí ưu tiên giảm</t>
  </si>
  <si>
    <t>Nỗ lực giảm bớt xem xét</t>
  </si>
  <si>
    <t>ưu tiên những nỗ lực một cách dễ dàng</t>
  </si>
  <si>
    <t>2 người</t>
  </si>
  <si>
    <t>ba người</t>
  </si>
  <si>
    <t>4 người</t>
  </si>
  <si>
    <t>năm người</t>
  </si>
  <si>
    <t>6 người</t>
  </si>
  <si>
    <t>7 người</t>
  </si>
  <si>
    <t>8 người</t>
  </si>
  <si>
    <t>9 trở lên</t>
  </si>
  <si>
    <t>nhà</t>
  </si>
  <si>
    <t>bộ</t>
  </si>
  <si>
    <t>150m2</t>
  </si>
  <si>
    <t>200m2 trở lên</t>
  </si>
  <si>
    <t>quyền sở hữu nhà</t>
  </si>
  <si>
    <t>cho thuê</t>
  </si>
  <si>
    <t>Một tầng</t>
  </si>
  <si>
    <t>Hai tầng</t>
  </si>
  <si>
    <t>3 tầng trở lên</t>
  </si>
  <si>
    <t>Tầng trên cùng (ở trên mái nhà)</t>
  </si>
  <si>
    <t>Không phải là tầng trên cùng (có một phòng ở trên)</t>
  </si>
  <si>
    <t>rất tốt</t>
  </si>
  <si>
    <t>các tốt</t>
  </si>
  <si>
    <t>đôi khi mờ</t>
  </si>
  <si>
    <t>xấu</t>
  </si>
  <si>
    <t>2 phòng</t>
  </si>
  <si>
    <t>3 phòng</t>
  </si>
  <si>
    <t>4 phòng</t>
  </si>
  <si>
    <t>5 phòng</t>
  </si>
  <si>
    <t>6 phòng</t>
  </si>
  <si>
    <t>7 phòng</t>
  </si>
  <si>
    <t>8 phòng trở lên</t>
  </si>
  <si>
    <t>Ít hơn 5 năm</t>
  </si>
  <si>
    <t>5 - dưới 10 năm</t>
  </si>
  <si>
    <t>10 - dưới 20 tuổi</t>
  </si>
  <si>
    <t>Hơn 20 năm</t>
  </si>
  <si>
    <t>Không biết</t>
  </si>
  <si>
    <t>tiện lợi</t>
  </si>
  <si>
    <t>Tiện lợi nếu bất cứ điều gì</t>
  </si>
  <si>
    <t>Bất tiện nếu bất cứ điều gì</t>
  </si>
  <si>
    <t>điều bất tiện</t>
  </si>
  <si>
    <t>khung nhựa kính triple</t>
  </si>
  <si>
    <t>Nhựa nhôm composit khung hình / nhựa kính kép</t>
  </si>
  <si>
    <t>khung nhôm kính kép</t>
  </si>
  <si>
    <t>khung nhôm kính đơn tờ</t>
  </si>
  <si>
    <t>Bông thuỷ tinh 200mm tương đương</t>
  </si>
  <si>
    <t>Bông thuỷ tinh 150mm tương đương</t>
  </si>
  <si>
    <t>Bông thuỷ tinh 100mm tương đương</t>
  </si>
  <si>
    <t>Bông thuỷ tinh 50mm tương đương</t>
  </si>
  <si>
    <t>Bông thuỷ tinh 30mm tương đương</t>
  </si>
  <si>
    <t>Nó không chứa</t>
  </si>
  <si>
    <t>Đó là vào năm đầy đủ</t>
  </si>
  <si>
    <t>một số đã được</t>
  </si>
  <si>
    <t>không</t>
  </si>
  <si>
    <t>là</t>
  </si>
  <si>
    <t>Là (~ 3kW)</t>
  </si>
  <si>
    <t>Là (4kW)</t>
  </si>
  <si>
    <t>Là (5kW)</t>
  </si>
  <si>
    <t>Là (6 ~ 10kW)</t>
  </si>
  <si>
    <t>Là (hơn 10kW)</t>
  </si>
  <si>
    <t>2010 trước khi tài chính</t>
  </si>
  <si>
    <t>2011 - 2012 năm tài chính</t>
  </si>
  <si>
    <t>2017 hay muộn</t>
  </si>
  <si>
    <t>không được cài đặt</t>
  </si>
  <si>
    <t>vâng</t>
  </si>
  <si>
    <t>1000 yên</t>
  </si>
  <si>
    <t>2000 yên</t>
  </si>
  <si>
    <t>3000 yen</t>
  </si>
  <si>
    <t>5000 yen</t>
  </si>
  <si>
    <t>7000 yen</t>
  </si>
  <si>
    <t>10.000 yen</t>
  </si>
  <si>
    <t>12.000 yen</t>
  </si>
  <si>
    <t>15.000 yen</t>
  </si>
  <si>
    <t>20.000 yen</t>
  </si>
  <si>
    <t>30.000 yen</t>
  </si>
  <si>
    <t>hơn</t>
  </si>
  <si>
    <t>All-điện (không sử dụng)</t>
  </si>
  <si>
    <t>Không sử dụng</t>
  </si>
  <si>
    <t>1 lon trong hai tháng (9L)</t>
  </si>
  <si>
    <t>Tháng 1 lon (18L)</t>
  </si>
  <si>
    <t>Tháng 2 lon (36L)</t>
  </si>
  <si>
    <t>Tháng 3 lon (54L)</t>
  </si>
  <si>
    <t>Tuần 1 lon (72L)</t>
  </si>
  <si>
    <t>1 lon trong 5 ngày (108L)</t>
  </si>
  <si>
    <t>Tuần 2 lon (144L)</t>
  </si>
  <si>
    <t>Tuần 3 lon (216L)</t>
  </si>
  <si>
    <t>Chúng tôi đang sử dụng</t>
  </si>
  <si>
    <t>100L</t>
  </si>
  <si>
    <t>200L</t>
  </si>
  <si>
    <t>300L</t>
  </si>
  <si>
    <t>400L</t>
  </si>
  <si>
    <t>Ba lần một năm hoặc ít hơn</t>
  </si>
  <si>
    <t>Năm 4-6 lần</t>
  </si>
  <si>
    <t>Năm 7-10 lần</t>
  </si>
  <si>
    <t>Năm 11-15 lần</t>
  </si>
  <si>
    <t>Năm 16-20 lần</t>
  </si>
  <si>
    <t>Năm 21 lần trở lên</t>
  </si>
  <si>
    <t>500 yên</t>
  </si>
  <si>
    <t>1500 yen</t>
  </si>
  <si>
    <t>4000 yen</t>
  </si>
  <si>
    <t>Hokkaido Electric Power Co.</t>
  </si>
  <si>
    <t>Tohoku Electric Power</t>
  </si>
  <si>
    <t>Tokyo Electric Power Co.</t>
  </si>
  <si>
    <t>Chubu Electric Power Co.</t>
  </si>
  <si>
    <t>Công ty Điện lực Hokuriku</t>
  </si>
  <si>
    <t>Kansai Electric Power Co.</t>
  </si>
  <si>
    <t>Shikoku Electric Power</t>
  </si>
  <si>
    <t>Kyushu Electric Power</t>
  </si>
  <si>
    <t>Okinawa Electric Power</t>
  </si>
  <si>
    <t>khác</t>
  </si>
  <si>
    <t>Bình thường gia đình (đồng hồ đo)</t>
  </si>
  <si>
    <t>thỏa thuận múi giờ</t>
  </si>
  <si>
    <t>khí thành phố</t>
  </si>
  <si>
    <t>LP Gas</t>
  </si>
  <si>
    <t>Không sử dụng khí</t>
  </si>
  <si>
    <t>máy nước nóng gas</t>
  </si>
  <si>
    <t>Eco Jaws (khí tiềm ẩn loại thu hồi nhiệt)</t>
  </si>
  <si>
    <t>máy nước nóng dầu hỏa</t>
  </si>
  <si>
    <t>Eco-cảm (dầu hỏa nhiệt ẩn loại phục hồi)</t>
  </si>
  <si>
    <t>máy nước nóng điện</t>
  </si>
  <si>
    <t>Eco dễ thương (điện)</t>
  </si>
  <si>
    <t>ECOWILL (CHP)</t>
  </si>
  <si>
    <t>ENE-FARM (fuel cell)</t>
  </si>
  <si>
    <t>củi</t>
  </si>
  <si>
    <t>Nó đôi khi được sử dụng</t>
  </si>
  <si>
    <t>Không tích lũy nước nóng</t>
  </si>
  <si>
    <t>Một ngày, một tuần</t>
  </si>
  <si>
    <t>Hai ngày một tuần</t>
  </si>
  <si>
    <t>Khoảng một lần mỗi hai ngày</t>
  </si>
  <si>
    <t>Tuần 5-6 ngày</t>
  </si>
  <si>
    <t>mỗi ngày</t>
  </si>
  <si>
    <t>5 phút</t>
  </si>
  <si>
    <t>10 phút</t>
  </si>
  <si>
    <t>15 phút</t>
  </si>
  <si>
    <t>20 phút</t>
  </si>
  <si>
    <t>30 phút</t>
  </si>
  <si>
    <t>40 phút</t>
  </si>
  <si>
    <t>60 phút</t>
  </si>
  <si>
    <t>90 phút</t>
  </si>
  <si>
    <t>120 phút</t>
  </si>
  <si>
    <t>Mức độ hấp thụ vai</t>
  </si>
  <si>
    <t>sitz tắm</t>
  </si>
  <si>
    <t>Không dính một nước nóng</t>
  </si>
  <si>
    <t>3 giờ</t>
  </si>
  <si>
    <t>6 giờ</t>
  </si>
  <si>
    <t>10 giờ</t>
  </si>
  <si>
    <t>16 giờ</t>
  </si>
  <si>
    <t>24 giờ</t>
  </si>
  <si>
    <t>Sử dụng nước nóng trong bồn tắm</t>
  </si>
  <si>
    <t>Half-and-gian bán hủy dài</t>
  </si>
  <si>
    <t>Sử dụng phòng tắm</t>
  </si>
  <si>
    <t>Nó luôn luôn là sự hâm nóng tự động</t>
  </si>
  <si>
    <t>Các hâm nếu cần thiết</t>
  </si>
  <si>
    <t>Nước nóng đổ, nếu cần thiết</t>
  </si>
  <si>
    <t>Là nước nóng luôn cộng tự động</t>
  </si>
  <si>
    <t>Nhập cốt nhỏ</t>
  </si>
  <si>
    <t>Tương ứng với bất cứ lúc nào</t>
  </si>
  <si>
    <t>Nước nóng đi ra sớm</t>
  </si>
  <si>
    <t>Chờ khoảng 5 giây</t>
  </si>
  <si>
    <t>Chờ khoảng 10 giây</t>
  </si>
  <si>
    <t>Chờ khoảng 20 giây</t>
  </si>
  <si>
    <t>Chờ một phút ít hơn</t>
  </si>
  <si>
    <t>Nó luôn luôn là</t>
  </si>
  <si>
    <t>Là xấp xỉ</t>
  </si>
  <si>
    <t>đôi khi</t>
  </si>
  <si>
    <t>Không sử dụng nước nóng</t>
  </si>
  <si>
    <t>2 tháng</t>
  </si>
  <si>
    <t>Bốn tháng</t>
  </si>
  <si>
    <t>6 tháng</t>
  </si>
  <si>
    <t>8 tháng</t>
  </si>
  <si>
    <t>10 tháng</t>
  </si>
  <si>
    <t>12 tháng</t>
  </si>
  <si>
    <t>sử dụng máy rửa chén</t>
  </si>
  <si>
    <t>Đơn vị xe buýt của bồn cách nhiệt</t>
  </si>
  <si>
    <t>đơn vị xe buýt</t>
  </si>
  <si>
    <t>Không một chiếc xe buýt đơn vị</t>
  </si>
  <si>
    <t>Đó là quanh năm</t>
  </si>
  <si>
    <t>Đó là khác so với mùa hè</t>
  </si>
  <si>
    <t>Nó chỉ là mùa đông</t>
  </si>
  <si>
    <t>tăng</t>
  </si>
  <si>
    <t>thông thường</t>
  </si>
  <si>
    <t>thấp</t>
  </si>
  <si>
    <t>toàn bộ ngôi nhà</t>
  </si>
  <si>
    <t>Khoảng một nửa của ngôi nhà</t>
  </si>
  <si>
    <t>Một phần của ngôi nhà</t>
  </si>
  <si>
    <t>1 phòng duy nhất</t>
  </si>
  <si>
    <t>Không phải là hệ thống sưởi của căn phòng</t>
  </si>
  <si>
    <t>điều hòa không khí</t>
  </si>
  <si>
    <t>sưởi ấm Electro-nhiệt</t>
  </si>
  <si>
    <t>khí</t>
  </si>
  <si>
    <t>dầu lửa</t>
  </si>
  <si>
    <t>Kotatsu và thảm nóng chỉ</t>
  </si>
  <si>
    <t>heat huyện</t>
  </si>
  <si>
    <t>2 giờ</t>
  </si>
  <si>
    <t>Bốn giờ</t>
  </si>
  <si>
    <t>8 giờ</t>
  </si>
  <si>
    <t>12 giờ</t>
  </si>
  <si>
    <t>18 ℃</t>
  </si>
  <si>
    <t>19 ℃</t>
  </si>
  <si>
    <t>20 ℃</t>
  </si>
  <si>
    <t>21 ℃</t>
  </si>
  <si>
    <t>22 ℃</t>
  </si>
  <si>
    <t>23 ℃</t>
  </si>
  <si>
    <t>24 ℃</t>
  </si>
  <si>
    <t>25 ℃</t>
  </si>
  <si>
    <t>26 ℃ trở lên</t>
  </si>
  <si>
    <t>Không sưởi ấm</t>
  </si>
  <si>
    <t>ba tháng</t>
  </si>
  <si>
    <t>5 tháng</t>
  </si>
  <si>
    <t>4 thảm tatami rưỡi</t>
  </si>
  <si>
    <t>6 tatami</t>
  </si>
  <si>
    <t>8 tatami</t>
  </si>
  <si>
    <t>10 tatami</t>
  </si>
  <si>
    <t>12 tatami</t>
  </si>
  <si>
    <t>15 tatami</t>
  </si>
  <si>
    <t>20 thảm tatami</t>
  </si>
  <si>
    <t>25 thảm tatami</t>
  </si>
  <si>
    <t>30 tatami</t>
  </si>
  <si>
    <t>40 tatami</t>
  </si>
  <si>
    <t>cửa sổ nhỏ (90 × 120)</t>
  </si>
  <si>
    <t>Koshimado (120 × 180)</t>
  </si>
  <si>
    <t>Hai cửa sổ quét (180 × 180)</t>
  </si>
  <si>
    <t>Bốn cửa sổ quét (180 × 360)</t>
  </si>
  <si>
    <t>Quét Sáu tương đương (180 × 540)</t>
  </si>
  <si>
    <t>Quét Tám tương đương (180 × 720)</t>
  </si>
  <si>
    <t>một kính</t>
  </si>
  <si>
    <t>Nhôm kính nhiều lớp</t>
  </si>
  <si>
    <t>Khung nhiều lớp kính khác hơn nhôm</t>
  </si>
  <si>
    <t>cửa sổ kép</t>
  </si>
  <si>
    <t>thấp-e kính kép</t>
  </si>
  <si>
    <t>Không có</t>
  </si>
  <si>
    <t>Chưa đầy một năm</t>
  </si>
  <si>
    <t>Chưa đầy 3 năm</t>
  </si>
  <si>
    <t>Ít hơn 7 năm</t>
  </si>
  <si>
    <t>Ít hơn 10 năm</t>
  </si>
  <si>
    <t>Ít hơn 15 năm</t>
  </si>
  <si>
    <t>Ít hơn 20 năm</t>
  </si>
  <si>
    <t>Không phải là ẩm</t>
  </si>
  <si>
    <t>Có thể</t>
  </si>
  <si>
    <t>không thể</t>
  </si>
  <si>
    <t>Một</t>
  </si>
  <si>
    <t>20% giảm</t>
  </si>
  <si>
    <t>30 đến 40% giảm</t>
  </si>
  <si>
    <t>rưỡi</t>
  </si>
  <si>
    <t>giảm 60-70%</t>
  </si>
  <si>
    <t>Tôi không cảm thấy cái lạnh và sưởi ấm cho</t>
  </si>
  <si>
    <t>Một chút lạnh</t>
  </si>
  <si>
    <t>Không hoàn toàn để làm ấm</t>
  </si>
  <si>
    <t>Lạnh ngay cả khi hệ thống sưởi</t>
  </si>
  <si>
    <t>Sưởi không</t>
  </si>
  <si>
    <t>ngưng tụ tốt</t>
  </si>
  <si>
    <t>Một chút ngưng tụ</t>
  </si>
  <si>
    <t>Hầu như không có sự ngưng tụ</t>
  </si>
  <si>
    <t>Không ngưng tụ</t>
  </si>
  <si>
    <t>Thật khó có thể thức dậy vào buổi sáng trong thời tiết lạnh</t>
  </si>
  <si>
    <t>tay và chân lạnh</t>
  </si>
  <si>
    <t>Nhận sương trên cửa sổ</t>
  </si>
  <si>
    <t>Hơi thở mây trắng trong phòng</t>
  </si>
  <si>
    <t>đầu tháng Mười</t>
  </si>
  <si>
    <t>Vào cuối tháng Mười</t>
  </si>
  <si>
    <t>đầu tháng</t>
  </si>
  <si>
    <t>cuối tháng</t>
  </si>
  <si>
    <t>đầu tháng Giêng</t>
  </si>
  <si>
    <t>đầu tháng hai</t>
  </si>
  <si>
    <t>Trong cuối tháng Hai</t>
  </si>
  <si>
    <t>Tháng tư đầu</t>
  </si>
  <si>
    <t>cuối tháng Tư</t>
  </si>
  <si>
    <t>buổi sáng</t>
  </si>
  <si>
    <t>buổi trưa</t>
  </si>
  <si>
    <t>buổi chiều</t>
  </si>
  <si>
    <t>đêm</t>
  </si>
  <si>
    <t>24 ℃ dưới đây</t>
  </si>
  <si>
    <t>26 ℃</t>
  </si>
  <si>
    <t>27 ℃</t>
  </si>
  <si>
    <t>28 ℃</t>
  </si>
  <si>
    <t>29 ℃</t>
  </si>
  <si>
    <t>30 ℃</t>
  </si>
  <si>
    <t>Không làm mát</t>
  </si>
  <si>
    <t>Tôi không cảm thấy hơi nóng và làm mát</t>
  </si>
  <si>
    <t>Một chút nóng</t>
  </si>
  <si>
    <t>Nếu khá mát mẻ Note</t>
  </si>
  <si>
    <t>Hot ngay cả khi làm mát</t>
  </si>
  <si>
    <t>Làm mát không</t>
  </si>
  <si>
    <t>nhập tốt</t>
  </si>
  <si>
    <t>Nhập một chút</t>
  </si>
  <si>
    <t>Không phù hợp</t>
  </si>
  <si>
    <t>điện</t>
  </si>
  <si>
    <t>Điện (bơm nhiệt)</t>
  </si>
  <si>
    <t>Lai (nhiệt bơm gas +)</t>
  </si>
  <si>
    <t>chỉ trung tâm</t>
  </si>
  <si>
    <t>Chia sẻ với bồn tắm</t>
  </si>
  <si>
    <t>1 mét vuông (3m2)</t>
  </si>
  <si>
    <t>2 mét vuông (7m2)</t>
  </si>
  <si>
    <t>3 mét vuông (10m2)</t>
  </si>
  <si>
    <t>5 mét vuông (15m2)</t>
  </si>
  <si>
    <t>10 mét vuông (30m2)</t>
  </si>
  <si>
    <t>15 mét vuông (50m2)</t>
  </si>
  <si>
    <t>20 Tsubo (65m2)</t>
  </si>
  <si>
    <t>30 mét vuông (100m2)</t>
  </si>
  <si>
    <t>Năm 2-3 ngày</t>
  </si>
  <si>
    <t>Khoảng một ngày một tháng</t>
  </si>
  <si>
    <t>2-3 ngày mỗi tháng</t>
  </si>
  <si>
    <t>Từ 2 đến 3 ngày một tuần</t>
  </si>
  <si>
    <t>Luôn luôn ON cảm biến</t>
  </si>
  <si>
    <t>Luôn luôn ON mà không có một cảm biến</t>
  </si>
  <si>
    <t>: Xung quanh máng xối chỉ</t>
  </si>
  <si>
    <t>Toàn bộ bề mặt mái nhà</t>
  </si>
  <si>
    <t>Đồng phát (gas)</t>
  </si>
  <si>
    <t>Đồng phát (dầu hỏa)</t>
  </si>
  <si>
    <t>Tháng 1-3 lần</t>
  </si>
  <si>
    <t>Một hoặc hai lần một tuần</t>
  </si>
  <si>
    <t>Một lần mỗi hai ngày</t>
  </si>
  <si>
    <t>Cũng biến máy giặt nhiều lần mỗi ngày</t>
  </si>
  <si>
    <t>Rẽ hai lần về máy giặt mỗi ngày</t>
  </si>
  <si>
    <t>Rẽ lần máy giặt mỗi ngày</t>
  </si>
  <si>
    <t>Bật máy giặt Khi giặt quần áo bẩn tích lũy</t>
  </si>
  <si>
    <t>Nó được sử dụng trong hầu hết sức mạnh</t>
  </si>
  <si>
    <t>Nó được biết đến bởi khác nhau tùy thuộc vào vị trí</t>
  </si>
  <si>
    <t>Chúng tôi đang sử dụng cơ bản, với yếu</t>
  </si>
  <si>
    <t>Không có bộ</t>
  </si>
  <si>
    <t>hầu như không sử dụng</t>
  </si>
  <si>
    <t>Sử dụng một máy hút bụi robot</t>
  </si>
  <si>
    <t>bóng đèn sợi đốt</t>
  </si>
  <si>
    <t>đèn ni ong</t>
  </si>
  <si>
    <t>LED</t>
  </si>
  <si>
    <t>đặt tất cả</t>
  </si>
  <si>
    <t>Ngoài ra còn có các vị trí của Tsukeppanashi</t>
  </si>
  <si>
    <t>Nó gần như bị xóa</t>
  </si>
  <si>
    <t>Nó tắt</t>
  </si>
  <si>
    <t>hành lang</t>
  </si>
  <si>
    <t>Monto</t>
  </si>
  <si>
    <t>phòng thay đồ</t>
  </si>
  <si>
    <t>phòng khách</t>
  </si>
  <si>
    <t>bóng đèn huỳnh quang</t>
  </si>
  <si>
    <t>đèn huỳnh quang dạng ống</t>
  </si>
  <si>
    <t>Sensor Viết</t>
  </si>
  <si>
    <t>5W</t>
  </si>
  <si>
    <t>10W</t>
  </si>
  <si>
    <t>15W</t>
  </si>
  <si>
    <t>20W</t>
  </si>
  <si>
    <t>30W</t>
  </si>
  <si>
    <t>40W</t>
  </si>
  <si>
    <t>60W</t>
  </si>
  <si>
    <t>80W</t>
  </si>
  <si>
    <t>100W</t>
  </si>
  <si>
    <t>2 bóng - Đây</t>
  </si>
  <si>
    <t>3 quả bóng - đây</t>
  </si>
  <si>
    <t>4 quả bóng, điều này</t>
  </si>
  <si>
    <t>6 quả bóng - đây</t>
  </si>
  <si>
    <t>8-ball, đây</t>
  </si>
  <si>
    <t>10 quả bóng - đây</t>
  </si>
  <si>
    <t>15 bi - điều này</t>
  </si>
  <si>
    <t>20 bi - điều này</t>
  </si>
  <si>
    <t>30 quả bóng - đây</t>
  </si>
  <si>
    <t>32 giờ</t>
  </si>
  <si>
    <t>40 giờ</t>
  </si>
  <si>
    <t>Ít hơn 20 inch</t>
  </si>
  <si>
    <t>20-30 inch</t>
  </si>
  <si>
    <t>30-40 inch</t>
  </si>
  <si>
    <t>40-50 inch</t>
  </si>
  <si>
    <t>50-65 inch</t>
  </si>
  <si>
    <t>65 inch trở lên</t>
  </si>
  <si>
    <t>một</t>
  </si>
  <si>
    <t>hai</t>
  </si>
  <si>
    <t>3 đơn vị</t>
  </si>
  <si>
    <t>bốn</t>
  </si>
  <si>
    <t>Tủ lạnh-tủ đông</t>
  </si>
  <si>
    <t>Tủ đông (Stocker)</t>
  </si>
  <si>
    <t>Ít hơn 100L</t>
  </si>
  <si>
    <t>101-200 lít</t>
  </si>
  <si>
    <t>201-300 lít</t>
  </si>
  <si>
    <t>301-400 lít</t>
  </si>
  <si>
    <t>401-500 lít</t>
  </si>
  <si>
    <t>501 lít trở lên</t>
  </si>
  <si>
    <t>sức mạnh</t>
  </si>
  <si>
    <t>vừa</t>
  </si>
  <si>
    <t>yếu</t>
  </si>
  <si>
    <t>cẩn thận</t>
  </si>
  <si>
    <t>Không quá</t>
  </si>
  <si>
    <t>Chưa thể</t>
  </si>
  <si>
    <t>bạn có</t>
  </si>
  <si>
    <t>Điện (như IH)</t>
  </si>
  <si>
    <t>Tuần 1 bữa ăn hoặc ít hơn</t>
  </si>
  <si>
    <t>2-3 bữa một tuần</t>
  </si>
  <si>
    <t>Một bữa ăn một ngày</t>
  </si>
  <si>
    <t>2 bữa một ngày</t>
  </si>
  <si>
    <t>3 bữa ăn mỗi ngày</t>
  </si>
  <si>
    <t>Đó là khoảng 6 giờ</t>
  </si>
  <si>
    <t>Đó là khoảng 12 giờ</t>
  </si>
  <si>
    <t>Nó gần như là 24 giờ</t>
  </si>
  <si>
    <t>Năm hoặc nhiều hơn</t>
  </si>
  <si>
    <t>minicar</t>
  </si>
  <si>
    <t>xe nhỏ</t>
  </si>
  <si>
    <t>Văn</t>
  </si>
  <si>
    <t>3 số</t>
  </si>
  <si>
    <t>xe đạp xe tay ga</t>
  </si>
  <si>
    <t>xe đạp lớn</t>
  </si>
  <si>
    <t>6km / L hoặc ít hơn</t>
  </si>
  <si>
    <t>7-9km / L</t>
  </si>
  <si>
    <t>10-12km / L</t>
  </si>
  <si>
    <t>13-15km / L</t>
  </si>
  <si>
    <t>16-20km / L</t>
  </si>
  <si>
    <t>21-26km / L</t>
  </si>
  <si>
    <t>27-35km / L</t>
  </si>
  <si>
    <t>36km / L trở lên</t>
  </si>
  <si>
    <t>5 lần một tuần</t>
  </si>
  <si>
    <t>Hai đến ba lần mỗi tuần</t>
  </si>
  <si>
    <t>Mỗi tuần một lần</t>
  </si>
  <si>
    <t>Hai lần một tháng</t>
  </si>
  <si>
    <t>Mỗi tháng một lần</t>
  </si>
  <si>
    <t>Một lần mỗi hai tháng</t>
  </si>
  <si>
    <t>Năm 2-3 lần</t>
  </si>
  <si>
    <t>Mỗi năm một lần</t>
  </si>
  <si>
    <t>1km</t>
  </si>
  <si>
    <t>2km</t>
  </si>
  <si>
    <t>3km</t>
  </si>
  <si>
    <t>5km</t>
  </si>
  <si>
    <t>10km</t>
  </si>
  <si>
    <t>20km</t>
  </si>
  <si>
    <t>30km</t>
  </si>
  <si>
    <t>50km</t>
  </si>
  <si>
    <t>100km</t>
  </si>
  <si>
    <t>200km</t>
  </si>
  <si>
    <t>400km</t>
  </si>
  <si>
    <t>Hơn 600km</t>
  </si>
  <si>
    <t>đơn vị đầu tiên</t>
  </si>
  <si>
    <t>đơn vị thứ hai</t>
  </si>
  <si>
    <t>xe thứ ba</t>
  </si>
  <si>
    <t>Bốn mắt</t>
  </si>
  <si>
    <t>năm mắt</t>
  </si>
  <si>
    <t>Không thực sự tốt</t>
  </si>
  <si>
    <t>どんな対策を優先的に表示しますか</t>
  </si>
  <si>
    <t>あなたを含めて、いっしょに住んでいる人数を選んで下さい。</t>
  </si>
  <si>
    <t>お住いは、戸建てですか、集合住宅ですか</t>
  </si>
  <si>
    <t>持ち家ですか、賃貸ですか</t>
  </si>
  <si>
    <t>何階建てですか、集合住宅の場合何階ですか</t>
  </si>
  <si>
    <t>天井が屋根面（最上階）ですか</t>
  </si>
  <si>
    <t>屋根の日当たりはいいですか</t>
  </si>
  <si>
    <t>家にある部屋の数は</t>
  </si>
  <si>
    <t>家を建ててから何年ですか</t>
  </si>
  <si>
    <t>お住まいの都道府県を選んで下さい。</t>
  </si>
  <si>
    <t>都道府県内の気候が違う場合の地域</t>
  </si>
  <si>
    <t>お住いは公共交通の便はいい地域ですか</t>
  </si>
  <si>
    <t>窓の断熱性能</t>
  </si>
  <si>
    <t>断熱材の厚さはどの程度ですか</t>
  </si>
  <si>
    <t>窓の断熱リフォームをしましかたか</t>
  </si>
  <si>
    <t>壁・天井・床などの断熱リフォームをしましたか</t>
  </si>
  <si>
    <t>太陽光発電装置を設置していますか</t>
  </si>
  <si>
    <t>設置している太陽光発電装置のサイズを選んで下さい。</t>
  </si>
  <si>
    <t>太陽光発電を設置した年はいつですか</t>
  </si>
  <si>
    <t>灯油を使っていますか</t>
  </si>
  <si>
    <t>1ヶ月のおおよその電気代を選んでください。</t>
  </si>
  <si>
    <t>太陽光発電で1ヶ月あたりどのくらい電気を売ることができますか。</t>
  </si>
  <si>
    <t>1ヶ月のおおよそのガス代を選んで下さい。</t>
  </si>
  <si>
    <t>1ヶ月あたりのおおよその灯油使用量を選んでください。</t>
  </si>
  <si>
    <t>1ヶ月あたりのおおよその練炭購入量を選んでください。</t>
  </si>
  <si>
    <t>暖房用の地域熱供給はありますか</t>
  </si>
  <si>
    <t>ホームタンクが設置されている場合はその容量を選んでください</t>
  </si>
  <si>
    <t>灯油のホームタンクに年間に入れる回数を選んでください</t>
  </si>
  <si>
    <t>1ヶ月あたりのおおよその上下水道代を選んでください。</t>
  </si>
  <si>
    <t>おおよその1ヶ月のガソリン代（軽油代）を選んで下さい。家族全員分になります。</t>
  </si>
  <si>
    <t>電力会社を選んでください</t>
  </si>
  <si>
    <t>電気の契約種類を選んでください</t>
  </si>
  <si>
    <t>ガスの種類を選んでください</t>
  </si>
  <si>
    <t>太陽熱温水器を利用していますか</t>
  </si>
  <si>
    <t>夏場にお風呂を沸かすのは、1週間に何日くらいですか。</t>
  </si>
  <si>
    <t>夏場に家族全員でシャワーを使う時間は、1日何分くらいですか。</t>
  </si>
  <si>
    <t>お湯はりの高さ</t>
  </si>
  <si>
    <t>風呂の保温を1日何時間していますか</t>
  </si>
  <si>
    <t>浴槽にためてあるときは浴槽のお湯を使いますか</t>
  </si>
  <si>
    <t>追い焚きはどのようにしていますか</t>
  </si>
  <si>
    <t>浴槽のお湯が少なくなったときにどうしますか</t>
  </si>
  <si>
    <t>最初にお湯が出てくるまでの時間はどのくらいですか</t>
  </si>
  <si>
    <t>食器洗いで、お湯を使わずに水を使うようにしていますか</t>
  </si>
  <si>
    <t>洗面でのお湯使用期間</t>
  </si>
  <si>
    <t>食器洗いでのお湯使用期間</t>
  </si>
  <si>
    <t>節水シャワーヘッドを使っていますか</t>
  </si>
  <si>
    <t>ユニットバスですか。また浴槽は断熱型ですか</t>
  </si>
  <si>
    <t>部屋を暖めるために最もよく使う暖房器具のエネルギー源は何ですか。床暖房の場合は熱源で選んでください。</t>
  </si>
  <si>
    <t>補助的に使う暖房器具</t>
  </si>
  <si>
    <t>暖房をするときには何℃に設定しますか。設定できない場合はおよそ何℃になっていますか。</t>
  </si>
  <si>
    <t>暖房する期間</t>
  </si>
  <si>
    <t>部屋の名前</t>
  </si>
  <si>
    <t>冷暖房する部屋の広さを答えてください。吹き抜けがある場合には、その分を2倍してください。</t>
  </si>
  <si>
    <t>サッシや窓のガラスの大きさを、その部屋の合計として答えてください。</t>
  </si>
  <si>
    <t>窓ガラスの種類</t>
  </si>
  <si>
    <t>エアコンの使用年数</t>
  </si>
  <si>
    <t>エアコンを購入したときには、省エネ型を選びましたか</t>
  </si>
  <si>
    <t>エアコンのフィルター掃除をしていますか</t>
  </si>
  <si>
    <t>加湿器の使用期間</t>
  </si>
  <si>
    <t>冬場の厚手のカーテン・断熱シートの設置</t>
  </si>
  <si>
    <t>部屋を戸で締め切れますか</t>
  </si>
  <si>
    <t>吹き抜けもしくは、部屋から階段で上階に上がれますか</t>
  </si>
  <si>
    <t>部屋のしきりによる暖房面積の削減</t>
  </si>
  <si>
    <t>電気ストーブ・オイルヒータの使用時間</t>
  </si>
  <si>
    <t>その部屋は暖房は効きますか</t>
  </si>
  <si>
    <t>窓の結露はありますか</t>
  </si>
  <si>
    <t>押入れなどの壁面の結露はありますか</t>
  </si>
  <si>
    <t>最も実感できる寒さを選んで下さい</t>
  </si>
  <si>
    <t>朝方の寒さはいつからですか</t>
  </si>
  <si>
    <t>朝方の寒さはいつまでですか</t>
  </si>
  <si>
    <t>暖房をつけるまえにまず厚着をするよう心がけていますか</t>
  </si>
  <si>
    <t>人がいない部屋を暖房しないようにしていますか</t>
  </si>
  <si>
    <t>夏に冷房は1日に何時間くらい使いますか。</t>
  </si>
  <si>
    <t>主にいつの時間帯に冷房を使いますか</t>
  </si>
  <si>
    <t>冷房する期間（除湿含む）</t>
  </si>
  <si>
    <t>その部屋は暑いですか</t>
  </si>
  <si>
    <t>夏の朝や夕方に日光が部屋に入りますか</t>
  </si>
  <si>
    <t>西日や朝日が入ると部屋が暑くなります。日射が入らないように工夫していますか</t>
  </si>
  <si>
    <t>扇風機を活用するなどしてエアコンをなるべく使わないようにしていますか</t>
  </si>
  <si>
    <t>セントラルヒーティングですか</t>
  </si>
  <si>
    <t>セントラルヒーティングの熱源は</t>
  </si>
  <si>
    <t>セントラルの熱源機と風呂の熱源は別ですか</t>
  </si>
  <si>
    <t>セントラル暖房を使う期間は</t>
  </si>
  <si>
    <t>熱交換式の換気ですか</t>
  </si>
  <si>
    <t>ロードヒーティングを使っていますか</t>
  </si>
  <si>
    <t>ロードヒーティングの熱源</t>
  </si>
  <si>
    <t>ロードヒーティング面積</t>
  </si>
  <si>
    <t>ロードヒーティング利用頻度</t>
  </si>
  <si>
    <t>ルーフヒーティングを使っていますか</t>
  </si>
  <si>
    <t>ルーフヒーティングを使う頻度は</t>
  </si>
  <si>
    <t>融雪槽の利用</t>
  </si>
  <si>
    <t>乾燥機の種類</t>
  </si>
  <si>
    <t>洗濯機の使い方はどうですか</t>
  </si>
  <si>
    <t>掃除機の強弱の設定はどうしていますか</t>
  </si>
  <si>
    <t>掃除機を１日にどの程度使いますか</t>
  </si>
  <si>
    <t>リビングの照明器具には、主に何を使っていますか。</t>
  </si>
  <si>
    <t>人がいない部屋の照明は消していますか</t>
  </si>
  <si>
    <t>中に複数ある場合、何球・何本ありますか</t>
  </si>
  <si>
    <t>1日に何時間使いますか</t>
  </si>
  <si>
    <t>家にある全てのテレビの合計で、１日に何時間点けていますか。テレビゲームの時間も含めて下さい。</t>
  </si>
  <si>
    <t>テレビのサイズ</t>
  </si>
  <si>
    <t>テレビの使用年数</t>
  </si>
  <si>
    <t>冷蔵庫の使用年数</t>
  </si>
  <si>
    <t>冷蔵庫の種類</t>
  </si>
  <si>
    <t>定格内容量</t>
  </si>
  <si>
    <t>温度設定はどうしていますか</t>
  </si>
  <si>
    <t>つめすぎないように心がけていますか</t>
  </si>
  <si>
    <t>側面・裏面に5cm程度のすきまをあけていますか</t>
  </si>
  <si>
    <t>コンロの熱源は</t>
  </si>
  <si>
    <t>調理の頻度</t>
  </si>
  <si>
    <t>ポットの保温をしていますか</t>
  </si>
  <si>
    <t>車の保有台数</t>
  </si>
  <si>
    <t>スクータ・バイクの保有台数</t>
  </si>
  <si>
    <t>車の種類</t>
  </si>
  <si>
    <t>車の燃費</t>
  </si>
  <si>
    <t>だれの車ですか。もしくは呼び方があれば記入してください。</t>
  </si>
  <si>
    <t>よく出かける行き先</t>
  </si>
  <si>
    <t>どの程度車で行きますか</t>
  </si>
  <si>
    <t>片道距離</t>
  </si>
  <si>
    <t>どの車を主に使いますか</t>
  </si>
  <si>
    <t>不要な荷物は積まずに走行</t>
  </si>
  <si>
    <t>エアコンの省エネ性能はよいですか</t>
  </si>
  <si>
    <t>温水器の省エネ性能はよいですか</t>
  </si>
  <si>
    <t>テレビの省エネ性能はよいですか</t>
  </si>
  <si>
    <t>洗濯機の省エネ性能はよいですか</t>
  </si>
  <si>
    <t>冷蔵庫の省エネ性能はよいですか</t>
  </si>
  <si>
    <t>GJ</t>
  </si>
  <si>
    <t>Hà Nội</t>
    <phoneticPr fontId="2"/>
  </si>
  <si>
    <t>&lt;?php // set to Language/*.php ========================</t>
    <phoneticPr fontId="2"/>
  </si>
  <si>
    <t>""check</t>
    <phoneticPr fontId="2"/>
  </si>
  <si>
    <t xml:space="preserve">// </t>
    <phoneticPr fontId="2"/>
  </si>
  <si>
    <t xml:space="preserve">// </t>
  </si>
  <si>
    <t>treat</t>
    <phoneticPr fontId="2"/>
  </si>
  <si>
    <t>language set</t>
    <phoneticPr fontId="2"/>
  </si>
  <si>
    <t>refernce</t>
    <phoneticPr fontId="2"/>
  </si>
  <si>
    <t xml:space="preserve">//----------system title-----------------------------------------------	</t>
    <phoneticPr fontId="2"/>
  </si>
  <si>
    <t xml:space="preserve"> </t>
    <phoneticPr fontId="2"/>
  </si>
  <si>
    <t>cn</t>
  </si>
  <si>
    <t>低碳家庭诊断</t>
  </si>
  <si>
    <t>低碳家庭诊断（简单版）</t>
  </si>
  <si>
    <t/>
  </si>
  <si>
    <t>$lang['countfix_pre_after']=</t>
    <phoneticPr fontId="2"/>
  </si>
  <si>
    <t xml:space="preserve"> </t>
    <phoneticPr fontId="2"/>
  </si>
  <si>
    <t xml:space="preserve">//--energy -----------------	</t>
    <phoneticPr fontId="2"/>
  </si>
  <si>
    <t>;</t>
    <phoneticPr fontId="2"/>
  </si>
  <si>
    <t>;</t>
    <phoneticPr fontId="2"/>
  </si>
  <si>
    <t>电力</t>
  </si>
  <si>
    <t>煤气</t>
    <rPh sb="0" eb="2">
      <t>mei qi</t>
    </rPh>
    <phoneticPr fontId="2"/>
  </si>
  <si>
    <t>煤油</t>
    <rPh sb="0" eb="2">
      <t>mei you</t>
    </rPh>
    <phoneticPr fontId="2"/>
  </si>
  <si>
    <t>蜂窝煤</t>
    <rPh sb="0" eb="3">
      <t>feンg wo mei</t>
    </rPh>
    <phoneticPr fontId="2"/>
  </si>
  <si>
    <t>区域供暖</t>
    <rPh sb="0" eb="4">
      <t>qu yu goンg ンuaン</t>
    </rPh>
    <phoneticPr fontId="2"/>
  </si>
  <si>
    <t>汽油</t>
  </si>
  <si>
    <t>$lang["electricityunit"]=</t>
    <phoneticPr fontId="2"/>
  </si>
  <si>
    <t>$lang["gasunit"]=</t>
    <phoneticPr fontId="2"/>
  </si>
  <si>
    <t>m3</t>
    <phoneticPr fontId="2"/>
  </si>
  <si>
    <t>L</t>
    <phoneticPr fontId="2"/>
  </si>
  <si>
    <t>$lang["briquetunit"]=</t>
    <phoneticPr fontId="2"/>
  </si>
  <si>
    <t>kg</t>
    <phoneticPr fontId="2"/>
  </si>
  <si>
    <t>$lang["areaunit"]=</t>
    <phoneticPr fontId="2"/>
  </si>
  <si>
    <t>MJ</t>
    <phoneticPr fontId="2"/>
  </si>
  <si>
    <t>$lang["gasolineunit"]=</t>
    <phoneticPr fontId="2"/>
  </si>
  <si>
    <t>$lang['point_disp']=</t>
    <phoneticPr fontId="2"/>
  </si>
  <si>
    <t>param</t>
    <phoneticPr fontId="2"/>
  </si>
  <si>
    <t>num</t>
    <phoneticPr fontId="2"/>
  </si>
  <si>
    <t>template</t>
    <phoneticPr fontId="2"/>
  </si>
  <si>
    <t>num + "分"</t>
    <phoneticPr fontId="2"/>
  </si>
  <si>
    <t>元</t>
    <rPh sb="0" eb="1">
      <t>ゲン</t>
    </rPh>
    <phoneticPr fontId="2"/>
  </si>
  <si>
    <t>$lang['co2unit']=</t>
    <phoneticPr fontId="2"/>
  </si>
  <si>
    <t>;</t>
    <phoneticPr fontId="2"/>
  </si>
  <si>
    <t>kg</t>
    <phoneticPr fontId="2"/>
  </si>
  <si>
    <t>$lang['energyunit']=</t>
    <phoneticPr fontId="2"/>
  </si>
  <si>
    <t>GJ</t>
    <phoneticPr fontId="2"/>
  </si>
  <si>
    <t>$lang['monthunit']=</t>
    <phoneticPr fontId="2"/>
  </si>
  <si>
    <t>$lang['yearunit']=</t>
    <phoneticPr fontId="2"/>
  </si>
  <si>
    <t>;</t>
    <phoneticPr fontId="2"/>
  </si>
  <si>
    <t>$lang["co2unitperyear"]=</t>
    <phoneticPr fontId="2"/>
  </si>
  <si>
    <t>$lang["co2unitpermonth"]=</t>
    <phoneticPr fontId="2"/>
  </si>
  <si>
    <t>$lang["feeunitperyear"]=</t>
    <phoneticPr fontId="2"/>
  </si>
  <si>
    <t xml:space="preserve"> </t>
    <phoneticPr fontId="2"/>
  </si>
  <si>
    <t>$lang["feeunitpermonth"]=</t>
    <phoneticPr fontId="2"/>
  </si>
  <si>
    <t>$lang["energyunitperyear"]=</t>
    <phoneticPr fontId="2"/>
  </si>
  <si>
    <t>$lang["energyunitpermonth"]=</t>
    <phoneticPr fontId="2"/>
  </si>
  <si>
    <t xml:space="preserve"> </t>
    <phoneticPr fontId="2"/>
  </si>
  <si>
    <t>全体（简单）</t>
    <phoneticPr fontId="2"/>
  </si>
  <si>
    <t>$lang['header_attension']=</t>
    <phoneticPr fontId="2"/>
  </si>
  <si>
    <t>删除全部内容，删除？</t>
    <phoneticPr fontId="20"/>
  </si>
  <si>
    <t>已保存到浏览器。</t>
    <phoneticPr fontId="20"/>
  </si>
  <si>
    <t>保留值如下。</t>
    <phoneticPr fontId="20"/>
  </si>
  <si>
    <t xml:space="preserve">//--question page-----------------	</t>
    <phoneticPr fontId="2"/>
  </si>
  <si>
    <t>$lang["QuestionNumber"]=</t>
    <phoneticPr fontId="2"/>
  </si>
  <si>
    <t>param</t>
    <phoneticPr fontId="2"/>
  </si>
  <si>
    <t>template</t>
    <phoneticPr fontId="2"/>
  </si>
  <si>
    <t xml:space="preserve"> "（" + nowques + "个问题中第" + numques + "个）"</t>
    <rPh sb="18" eb="22">
      <t>ge weン ti zhoンg</t>
    </rPh>
    <rPh sb="22" eb="23">
      <t>di</t>
    </rPh>
    <phoneticPr fontId="2"/>
  </si>
  <si>
    <t xml:space="preserve"> "（" + numques +"問中" + nowques + "問目）"</t>
  </si>
  <si>
    <t xml:space="preserve">//--compare-----------------	</t>
    <phoneticPr fontId="2"/>
  </si>
  <si>
    <t>您</t>
  </si>
  <si>
    <t>家庭规模</t>
    <phoneticPr fontId="20"/>
  </si>
  <si>
    <t>全体家庭成员</t>
    <rPh sb="0" eb="2">
      <t>jia tiンg</t>
    </rPh>
    <rPh sb="2" eb="4">
      <t>quaン ti</t>
    </rPh>
    <phoneticPr fontId="2"/>
  </si>
  <si>
    <t>$lang["comparehome"]=</t>
    <phoneticPr fontId="2"/>
  </si>
  <si>
    <t>target</t>
    <phoneticPr fontId="2"/>
  </si>
  <si>
    <t>"同一家庭规模的"+target</t>
    <phoneticPr fontId="2"/>
  </si>
  <si>
    <t>count</t>
    <phoneticPr fontId="2"/>
  </si>
  <si>
    <t>count</t>
  </si>
  <si>
    <t>"在情况相似的100个家庭中，您家排在第 " + count +"名"</t>
    <rPh sb="1" eb="2">
      <t>yu</t>
    </rPh>
    <rPh sb="2" eb="7">
      <t>ンiン jia lei si de</t>
    </rPh>
    <rPh sb="10" eb="11">
      <t>ge</t>
    </rPh>
    <rPh sb="11" eb="13">
      <t>jia tiンg</t>
    </rPh>
    <rPh sb="13" eb="14">
      <t>zhoンg</t>
    </rPh>
    <rPh sb="15" eb="17">
      <t>ンiン shi</t>
    </rPh>
    <rPh sb="17" eb="18">
      <t>di</t>
    </rPh>
    <rPh sb="31" eb="32">
      <t>miンg</t>
    </rPh>
    <phoneticPr fontId="2"/>
  </si>
  <si>
    <t>名</t>
    <rPh sb="0" eb="1">
      <t>miンg</t>
    </rPh>
    <phoneticPr fontId="2"/>
  </si>
  <si>
    <t>"　您家的二氧化碳排放量是平均的" + ratio +"倍。&lt;br&gt;"</t>
    <rPh sb="2" eb="4">
      <t>ンiン jia</t>
    </rPh>
    <rPh sb="4" eb="8">
      <t>er yaンg hua taン</t>
    </rPh>
    <rPh sb="8" eb="11">
      <t>pai faンg liaンg</t>
    </rPh>
    <rPh sb="11" eb="12">
      <t>bi</t>
    </rPh>
    <rPh sb="12" eb="14">
      <t>piンg juン</t>
    </rPh>
    <rPh sb="26" eb="27">
      <t>bei</t>
    </rPh>
    <phoneticPr fontId="2"/>
  </si>
  <si>
    <t>倍。</t>
    <rPh sb="0" eb="1">
      <t>bei</t>
    </rPh>
    <phoneticPr fontId="2"/>
  </si>
  <si>
    <t>大大低于家庭平均碳排放量，非常棒的低碳生活。</t>
    <rPh sb="0" eb="1">
      <t>yu</t>
    </rPh>
    <rPh sb="1" eb="5">
      <t>piンg juン jia tiンg</t>
    </rPh>
    <rPh sb="5" eb="7">
      <t>xiaンg bi</t>
    </rPh>
    <rPh sb="8" eb="10">
      <t>ンiン jia</t>
    </rPh>
    <rPh sb="10" eb="14">
      <t>er yaンg hua taン</t>
    </rPh>
    <rPh sb="14" eb="17">
      <t>pai faンg liaンg</t>
    </rPh>
    <rPh sb="17" eb="20">
      <t>shao de duofei chaンg haoheン hao de sheンg huo</t>
    </rPh>
    <phoneticPr fontId="2"/>
  </si>
  <si>
    <t>略低于家庭平均碳排放量，低碳生活。</t>
    <rPh sb="0" eb="1">
      <t>yu</t>
    </rPh>
    <rPh sb="1" eb="7">
      <t>piンg juン jia tiンg xiaンg bi</t>
    </rPh>
    <rPh sb="8" eb="17">
      <t>ンiン jia er yaンg hua taン pai faンg liaンgshao diaン erheン hao desheンg huo</t>
    </rPh>
    <phoneticPr fontId="2"/>
  </si>
  <si>
    <t>与家庭平均碳排放量持平。</t>
    <phoneticPr fontId="20"/>
  </si>
  <si>
    <t>略高于家庭平均碳排放量，通过升级改造，还能有很大进步空间。</t>
    <rPh sb="0" eb="1">
      <t>yu</t>
    </rPh>
    <rPh sb="1" eb="5">
      <t>piンg juン jia tiンg</t>
    </rPh>
    <rPh sb="5" eb="7">
      <t>xiaンg bi</t>
    </rPh>
    <rPh sb="8" eb="14">
      <t>ンiン jia er yaンg hua taン</t>
    </rPh>
    <rPh sb="14" eb="17">
      <t>pai faンg liaンg</t>
    </rPh>
    <rPh sb="17" eb="20">
      <t>you diaン</t>
    </rPh>
    <rPh sb="20" eb="21">
      <t>duo</t>
    </rPh>
    <rPh sb="22" eb="23">
      <t>zuo</t>
    </rPh>
    <rPh sb="23" eb="25">
      <t>toンg guo cuo shi</t>
    </rPh>
    <rPh sb="25" eb="26">
      <t>hou</t>
    </rPh>
    <rPh sb="27" eb="29">
      <t>kao jiンdi taンsheンg huo</t>
    </rPh>
    <phoneticPr fontId="2"/>
  </si>
  <si>
    <r>
      <t>平均よりもやや多めです。改善により</t>
    </r>
    <r>
      <rPr>
        <sz val="10"/>
        <color theme="0" tint="-0.249977111117893"/>
        <rFont val="ＭＳ Ｐゴシック"/>
        <family val="3"/>
        <charset val="128"/>
      </rPr>
      <t>光熱費が下がる余地は大きそうです。</t>
    </r>
    <phoneticPr fontId="2"/>
  </si>
  <si>
    <t>高于家庭平均碳排放量，通过升级改造，还能有很大进步空间。</t>
  </si>
  <si>
    <t>$lang["rankcomment"]=</t>
    <phoneticPr fontId="2"/>
  </si>
  <si>
    <t>"假如有100个类似家庭" + youcount + "，您家排在第" +   youcount+ "名。&lt;br&gt;"</t>
    <rPh sb="1" eb="3">
      <t>jia ru</t>
    </rPh>
    <rPh sb="3" eb="4">
      <t>you</t>
    </rPh>
    <rPh sb="7" eb="8">
      <t>ge</t>
    </rPh>
    <rPh sb="8" eb="10">
      <t>lei si</t>
    </rPh>
    <rPh sb="10" eb="12">
      <t>jia tiンg</t>
    </rPh>
    <rPh sb="29" eb="30">
      <t>hua</t>
    </rPh>
    <rPh sb="31" eb="33">
      <t>ンiン jia di</t>
    </rPh>
    <rPh sb="33" eb="34">
      <t>shi</t>
    </rPh>
    <rPh sb="34" eb="35">
      <t>di</t>
    </rPh>
    <rPh sb="52" eb="53">
      <t>miンg</t>
    </rPh>
    <phoneticPr fontId="2"/>
  </si>
  <si>
    <t>same +"が100" + youcount + "あったとすると、少ないほうから" +   youcount+ "番目です。&lt;br&gt;"</t>
  </si>
  <si>
    <t>细项</t>
    <rPh sb="0" eb="2">
      <t>xi xiaンg</t>
    </rPh>
    <phoneticPr fontId="2"/>
  </si>
  <si>
    <t>方面</t>
    <rPh sb="0" eb="2">
      <t>faンg m</t>
    </rPh>
    <phoneticPr fontId="2"/>
  </si>
  <si>
    <t>比例(%)</t>
    <rPh sb="0" eb="2">
      <t>bi li</t>
    </rPh>
    <phoneticPr fontId="2"/>
  </si>
  <si>
    <t>措施</t>
    <rPh sb="0" eb="2">
      <t>cuo shi</t>
    </rPh>
    <phoneticPr fontId="2"/>
  </si>
  <si>
    <t>优惠</t>
  </si>
  <si>
    <t>选择</t>
  </si>
  <si>
    <t>main3+"）的比例较大，占到这3方面的" + sum+"%。占比大的策略效果更好。"</t>
    <rPh sb="13" eb="14">
      <t>zhe</t>
    </rPh>
    <rPh sb="15" eb="16">
      <t>ge</t>
    </rPh>
    <rPh sb="16" eb="18">
      <t>faンg miaン</t>
    </rPh>
    <rPh sb="18" eb="20">
      <t>zhン you</t>
    </rPh>
    <rPh sb="31" eb="33">
      <t>cuo shi dao</t>
    </rPh>
    <rPh sb="33" eb="35">
      <t>zhe xie</t>
    </rPh>
    <rPh sb="35" eb="39">
      <t>bi li da de</t>
    </rPh>
    <rPh sb="39" eb="41">
      <t>faンg miaンjiu you xiao guo</t>
    </rPh>
    <phoneticPr fontId="2"/>
  </si>
  <si>
    <t>main3+"の割合が大きく、この3分野で" + sum+"%を占めます。こうした大きい分野の対策が効果的です。"</t>
  </si>
  <si>
    <t xml:space="preserve"> </t>
    <phoneticPr fontId="2"/>
  </si>
  <si>
    <t xml:space="preserve">//--result-----------------	</t>
    <phoneticPr fontId="2"/>
  </si>
  <si>
    <t>有效的措施</t>
    <rPh sb="2" eb="3">
      <t>de</t>
    </rPh>
    <phoneticPr fontId="2"/>
  </si>
  <si>
    <t>$lang["comment_combined_reduce"]=</t>
    <phoneticPr fontId="2"/>
  </si>
  <si>
    <t>"　将以上措施组合起来每年可减少 " + percent+"%的二氧化碳排放量（" + ( hidePrice != 1  ? fee +"元水电费、 ":"") + co2+"公斤）。如果您已经采取了如上措施，说明您已经在享受低碳生活了。"</t>
    <rPh sb="2" eb="3">
      <t>jiaンg</t>
    </rPh>
    <rPh sb="3" eb="6">
      <t>shaンg miaン de</t>
    </rPh>
    <rPh sb="6" eb="8">
      <t>cuo shi</t>
    </rPh>
    <rPh sb="8" eb="10">
      <t>zu he</t>
    </rPh>
    <rPh sb="10" eb="12">
      <t>qi lai</t>
    </rPh>
    <rPh sb="12" eb="13">
      <t>jiu</t>
    </rPh>
    <rPh sb="13" eb="15">
      <t>mei ンiaン</t>
    </rPh>
    <rPh sb="15" eb="19">
      <t>ke yi jiaン shao</t>
    </rPh>
    <rPh sb="35" eb="39">
      <t>er yaンg hua taン</t>
    </rPh>
    <rPh sb="39" eb="42">
      <t>pai faンg liaンg</t>
    </rPh>
    <rPh sb="98" eb="99">
      <t>ンiン</t>
    </rPh>
    <rPh sb="101" eb="104">
      <t>zuo cuo shi</t>
    </rPh>
    <rPh sb="109" eb="110">
      <t>ンiン de sheンg huo</t>
    </rPh>
    <rPh sb="110" eb="111">
      <t>ンeンg</t>
    </rPh>
    <rPh sb="111" eb="112">
      <t>guo</t>
    </rPh>
    <rPh sb="112" eb="116">
      <t>di taン sheンg huo</t>
    </rPh>
    <phoneticPr fontId="2"/>
  </si>
  <si>
    <t xml:space="preserve"> </t>
    <phoneticPr fontId="2"/>
  </si>
  <si>
    <t>$lang["titlemessage"]=</t>
    <phoneticPr fontId="2"/>
  </si>
  <si>
    <t>template</t>
    <phoneticPr fontId="2"/>
  </si>
  <si>
    <t xml:space="preserve"> title+"有效的措施组合。"</t>
    <rPh sb="9" eb="12">
      <t>heン you xiao guo</t>
    </rPh>
    <phoneticPr fontId="2"/>
  </si>
  <si>
    <t>$lang["co2reduction"]=</t>
    <phoneticPr fontId="2"/>
  </si>
  <si>
    <t>"每年可减少 " + co2+"kg二氧化碳排放量。"</t>
    <rPh sb="1" eb="3">
      <t>mei ンiaン</t>
    </rPh>
    <rPh sb="23" eb="26">
      <t>pai faンg liaンg</t>
    </rPh>
    <phoneticPr fontId="2"/>
  </si>
  <si>
    <t>"年間" + co2+"kgのCO2を減らすことができます。"</t>
  </si>
  <si>
    <t>$lang["reducepercent"]=</t>
    <phoneticPr fontId="2"/>
  </si>
  <si>
    <t>param</t>
    <phoneticPr fontId="2"/>
  </si>
  <si>
    <t>"相当于二氧化碳排放量减少了" + name+"的"+ percent+"% "</t>
    <rPh sb="19" eb="21">
      <t>pai faンg</t>
    </rPh>
    <rPh sb="21" eb="25">
      <t>er yaンg hua taン</t>
    </rPh>
    <rPh sb="25" eb="26">
      <t>テキ</t>
    </rPh>
    <phoneticPr fontId="2"/>
  </si>
  <si>
    <t>"これは" + name+"の" +percent+"%を減らすことに相当します。"</t>
  </si>
  <si>
    <t>可实现二氧化碳0排放的生活。</t>
    <rPh sb="0" eb="2">
      <t>da cheンg</t>
    </rPh>
    <rPh sb="2" eb="5">
      <t>bu pai faンg</t>
    </rPh>
    <rPh sb="5" eb="9">
      <t>er yaンg hua taン</t>
    </rPh>
    <rPh sb="9" eb="11">
      <t>sheンg huo</t>
    </rPh>
    <phoneticPr fontId="2"/>
  </si>
  <si>
    <t xml:space="preserve"> ※由于您没有填写详细数据，因此这里只能提供概算。</t>
    <rPh sb="2" eb="3">
      <t>ンiン</t>
    </rPh>
    <rPh sb="3" eb="6">
      <t>mei tiaン xie</t>
    </rPh>
    <rPh sb="6" eb="10">
      <t>xiaンg xi shu ju</t>
    </rPh>
    <rPh sb="11" eb="13">
      <t>yiン ci</t>
    </rPh>
    <rPh sb="13" eb="18">
      <t>zhe jiu shi gai suaン</t>
    </rPh>
    <phoneticPr fontId="2"/>
  </si>
  <si>
    <t>$lang["feereduction"]=</t>
    <phoneticPr fontId="2"/>
  </si>
  <si>
    <t>"该措施组合每年可节省约" + fee+"元。"</t>
    <rPh sb="1" eb="3">
      <t>mei ンiaン</t>
    </rPh>
    <rPh sb="3" eb="4">
      <t>hui</t>
    </rPh>
    <rPh sb="4" eb="6">
      <t>piaン yi</t>
    </rPh>
    <phoneticPr fontId="2"/>
  </si>
  <si>
    <t>"年間約" + fee+"円お得な取り組みです。"</t>
  </si>
  <si>
    <t>煤电费无变化。</t>
    <rPh sb="0" eb="3">
      <t>mei diaン fei</t>
    </rPh>
    <rPh sb="3" eb="7">
      <t>bu hui biaン hua</t>
    </rPh>
    <phoneticPr fontId="2"/>
  </si>
  <si>
    <t xml:space="preserve">//result payback----------------------------	</t>
    <phoneticPr fontId="2"/>
  </si>
  <si>
    <t xml:space="preserve"> </t>
    <phoneticPr fontId="2"/>
  </si>
  <si>
    <t>$lang["initialcost"]=</t>
    <phoneticPr fontId="2"/>
  </si>
  <si>
    <t>"由于需要重新购买，需要花费约" + price+"元左右（参考价）。价格除以使用寿命 " + lifetime+"年​​，平均每年约负担"+ load+"元。"</t>
    <rPh sb="1" eb="4">
      <t>ru guo geンg huaン mai</t>
    </rPh>
    <rPh sb="4" eb="6">
      <t>de hua</t>
    </rPh>
    <rPh sb="7" eb="9">
      <t>jia ge</t>
    </rPh>
    <rPh sb="29" eb="31">
      <t>jia ge</t>
    </rPh>
    <rPh sb="31" eb="32">
      <t>chu</t>
    </rPh>
    <rPh sb="32" eb="34">
      <t>ta de</t>
    </rPh>
    <rPh sb="34" eb="36">
      <t>shou miンg</t>
    </rPh>
    <rPh sb="55" eb="58">
      <t>mei ンiaン de</t>
    </rPh>
    <rPh sb="58" eb="61">
      <t>fu daン fei</t>
    </rPh>
    <rPh sb="61" eb="64">
      <t>xiaンg daンg yu</t>
    </rPh>
    <phoneticPr fontId="2"/>
  </si>
  <si>
    <t>"新たに購入するために、約" + price+"円（参考価格）かかり、" + lifetime+"年の寿命で割ると、年間約"+ load+"円の負担になります。"</t>
  </si>
  <si>
    <t>"另一方面，煤电费每年减少约 " + change+ "元，每年会节省 " + totalchange +(down?"元。您只需负担":"元。" )</t>
    <rPh sb="6" eb="9">
      <t>mei diaン fei</t>
    </rPh>
    <rPh sb="11" eb="13">
      <t>jiaン shao</t>
    </rPh>
    <rPh sb="33" eb="35">
      <t>mei ンiaン</t>
    </rPh>
    <rPh sb="35" eb="36">
      <t>hui</t>
    </rPh>
    <rPh sb="36" eb="38">
      <t>piaン yi</t>
    </rPh>
    <rPh sb="65" eb="69">
      <t>ンiン de fu daン fei</t>
    </rPh>
    <rPh sb="69" eb="70">
      <t>fei yoンg</t>
    </rPh>
    <phoneticPr fontId="2"/>
  </si>
  <si>
    <t>"一方、光熱費が毎年約" + change+ "円安くなるため、トータルでは年間約" + totalchange +(down?"円お得となります。":"円の負担ですみます。" )</t>
  </si>
  <si>
    <t xml:space="preserve"> </t>
    <phoneticPr fontId="2"/>
  </si>
  <si>
    <t xml:space="preserve"> </t>
  </si>
  <si>
    <t>您可在一个月内收回成本。</t>
    <rPh sb="0" eb="3">
      <t>ンiン ke yi</t>
    </rPh>
    <rPh sb="3" eb="8">
      <t>yi ge yue zhi ンei</t>
    </rPh>
    <rPh sb="8" eb="10">
      <t>shou hui</t>
    </rPh>
    <rPh sb="10" eb="12">
      <t>cheンg beン</t>
    </rPh>
    <phoneticPr fontId="2"/>
  </si>
  <si>
    <t>template</t>
    <phoneticPr fontId="2"/>
  </si>
  <si>
    <t>"您可在约" + month+"个月内收回成本。"</t>
    <rPh sb="1" eb="4">
      <t>ンiン ke yi</t>
    </rPh>
    <rPh sb="18" eb="20">
      <t>shou hui</t>
    </rPh>
    <rPh sb="20" eb="22">
      <t>cheンg beン</t>
    </rPh>
    <phoneticPr fontId="2"/>
  </si>
  <si>
    <t>"約" + month+"ヶ月で元をとれます。"</t>
  </si>
  <si>
    <t>$lang["paybackyear"]=</t>
    <phoneticPr fontId="2"/>
  </si>
  <si>
    <t>year</t>
  </si>
  <si>
    <t>template</t>
    <phoneticPr fontId="2"/>
  </si>
  <si>
    <t>"您可在约" + year+"年内收回成本。"</t>
    <rPh sb="1" eb="4">
      <t>ンiン ke yi</t>
    </rPh>
    <rPh sb="16" eb="20">
      <t>shou hui cheンg beン</t>
    </rPh>
    <phoneticPr fontId="2"/>
  </si>
  <si>
    <t>"約" + year+"年で元をとれます。"</t>
  </si>
  <si>
    <t>即便达到了产品使用寿命，也无法通过节省煤电费来收回成本。</t>
    <rPh sb="0" eb="1">
      <t>dao</t>
    </rPh>
    <rPh sb="1" eb="3">
      <t>chaン piン</t>
    </rPh>
    <rPh sb="3" eb="5">
      <t>shou miンg zhi qiaン</t>
    </rPh>
    <rPh sb="5" eb="7">
      <t>wei zhi</t>
    </rPh>
    <rPh sb="8" eb="14">
      <t>bu ンeンg shou hui cheンg beン</t>
    </rPh>
    <phoneticPr fontId="2"/>
  </si>
  <si>
    <t>$lang["notinstallfee"]=</t>
    <phoneticPr fontId="2"/>
  </si>
  <si>
    <t>"每年会节省煤电费" + fee+"元。"</t>
    <rPh sb="1" eb="4">
      <t>mei diaン fei</t>
    </rPh>
    <rPh sb="4" eb="7">
      <t>hui piaン yi</t>
    </rPh>
    <phoneticPr fontId="2"/>
  </si>
  <si>
    <t>"光熱費は年間約" + fee+"円安くなります。"</t>
  </si>
  <si>
    <t>每月的煤电费推算</t>
    <rPh sb="1" eb="2">
      <t>ge</t>
    </rPh>
    <rPh sb="3" eb="4">
      <t>de</t>
    </rPh>
    <rPh sb="4" eb="6">
      <t>mei diaン</t>
    </rPh>
    <phoneticPr fontId="2"/>
  </si>
  <si>
    <t>能源</t>
  </si>
  <si>
    <t xml:space="preserve">//----------buttons -----------------------------------------------	</t>
    <phoneticPr fontId="2"/>
  </si>
  <si>
    <t>删除</t>
  </si>
  <si>
    <t>另存为</t>
    <phoneticPr fontId="20"/>
  </si>
  <si>
    <t>开</t>
  </si>
  <si>
    <t>关</t>
  </si>
  <si>
    <t>显示全部</t>
  </si>
  <si>
    <t>$lang['button_menu']=</t>
    <phoneticPr fontId="2"/>
  </si>
  <si>
    <t>菜单</t>
  </si>
  <si>
    <t>メニュー</t>
  </si>
  <si>
    <t>返回首页</t>
    <rPh sb="2" eb="3">
      <t>shou</t>
    </rPh>
    <phoneticPr fontId="2"/>
  </si>
  <si>
    <t>返回</t>
  </si>
  <si>
    <t>$lang['button_prev']=</t>
    <phoneticPr fontId="2"/>
  </si>
  <si>
    <t>上一页</t>
    <rPh sb="0" eb="3">
      <t>shaンg yi ye</t>
    </rPh>
    <phoneticPr fontId="2"/>
  </si>
  <si>
    <t>$lang['button_next']=</t>
    <phoneticPr fontId="2"/>
  </si>
  <si>
    <t>下一页</t>
    <rPh sb="2" eb="3">
      <t>ye</t>
    </rPh>
    <phoneticPr fontId="2"/>
  </si>
  <si>
    <t>首页</t>
    <rPh sb="0" eb="1">
      <t>shou</t>
    </rPh>
    <phoneticPr fontId="2"/>
  </si>
  <si>
    <t>填写现状</t>
    <phoneticPr fontId="2"/>
  </si>
  <si>
    <t>所有问题</t>
    <rPh sb="0" eb="2">
      <t>suo you</t>
    </rPh>
    <rPh sb="2" eb="4">
      <t>weン ti</t>
    </rPh>
    <phoneticPr fontId="2"/>
  </si>
  <si>
    <t>诊断首页</t>
    <rPh sb="2" eb="3">
      <t>shou</t>
    </rPh>
    <phoneticPr fontId="2"/>
  </si>
  <si>
    <t>研究措施</t>
    <rPh sb="0" eb="2">
      <t>yaン jiu</t>
    </rPh>
    <rPh sb="2" eb="4">
      <t>cuo shi</t>
    </rPh>
    <phoneticPr fontId="2"/>
  </si>
  <si>
    <t>设定评价方面</t>
    <rPh sb="2" eb="4">
      <t>piンg jia</t>
    </rPh>
    <rPh sb="4" eb="6">
      <t>faンg miaン</t>
    </rPh>
    <phoneticPr fontId="2"/>
  </si>
  <si>
    <t>$lang['button_calcresult']=</t>
    <phoneticPr fontId="2"/>
  </si>
  <si>
    <t>计算结果</t>
    <phoneticPr fontId="2"/>
  </si>
  <si>
    <t>说明</t>
    <phoneticPr fontId="20"/>
  </si>
  <si>
    <t>功能完整版</t>
    <phoneticPr fontId="20"/>
  </si>
  <si>
    <t>一览表模式</t>
    <rPh sb="2" eb="3">
      <t>biao</t>
    </rPh>
    <phoneticPr fontId="2"/>
  </si>
  <si>
    <t>二氧化碳排放量</t>
  </si>
  <si>
    <t>初级能源量</t>
  </si>
  <si>
    <t>煤电费</t>
  </si>
  <si>
    <t xml:space="preserve">//---- 1 button mode -----------	</t>
    <phoneticPr fontId="2"/>
  </si>
  <si>
    <r>
      <t>本软件可根据您家使用的的耗能设备及使用方式提供个性化的节能措施。以下是20个与家庭能耗使用方式相关的问题，请就</t>
    </r>
    <r>
      <rPr>
        <sz val="10"/>
        <color rgb="FFFF0000"/>
        <rFont val="黑体"/>
        <charset val="134"/>
      </rPr>
      <t>您知道的范围进行回答，提交后会反馈给您相应的节能措施。</t>
    </r>
    <rPh sb="0" eb="2">
      <t>kaン kaン</t>
    </rPh>
    <rPh sb="19" eb="23">
      <t>zhe ge ruaン jiaン</t>
    </rPh>
    <rPh sb="23" eb="25">
      <t>tui jiaン</t>
    </rPh>
    <rPh sb="25" eb="27">
      <t>shi he</t>
    </rPh>
    <rPh sb="27" eb="28">
      <t>ンiン</t>
    </rPh>
    <rPh sb="28" eb="29">
      <t>de</t>
    </rPh>
    <rPh sb="29" eb="31">
      <t>you xiao de</t>
    </rPh>
    <rPh sb="31" eb="35">
      <t>jie ンeンg cuo shi</t>
    </rPh>
    <rPh sb="36" eb="37">
      <t>you</t>
    </rPh>
    <rPh sb="39" eb="40">
      <t>ge</t>
    </rPh>
    <rPh sb="40" eb="42">
      <t>ンiン jia</t>
    </rPh>
    <rPh sb="42" eb="44">
      <t>hao ンeンg</t>
    </rPh>
    <rPh sb="44" eb="46">
      <t>faンg shi</t>
    </rPh>
    <rPh sb="46" eb="48">
      <t>weン ti</t>
    </rPh>
    <rPh sb="49" eb="50">
      <t>ンiン ke yi</t>
    </rPh>
    <rPh sb="50" eb="56">
      <t>zhi dao de faン wei ンei</t>
    </rPh>
    <rPh sb="56" eb="59">
      <t>qiンg hui da</t>
    </rPh>
    <rPh sb="60" eb="61">
      <t>jiu</t>
    </rPh>
    <rPh sb="61" eb="63">
      <t>ti yi</t>
    </rPh>
    <rPh sb="63" eb="68">
      <t>shi he ンiン jia de</t>
    </rPh>
    <rPh sb="68" eb="70">
      <t>cuo shi</t>
    </rPh>
    <phoneticPr fontId="2"/>
  </si>
  <si>
    <t>您所输入的信息不会被保存到服务器，仅显示在您的手机上。</t>
    <rPh sb="0" eb="1">
      <t>ンiン shu ru de</t>
    </rPh>
    <rPh sb="1" eb="4">
      <t>shu ru de</t>
    </rPh>
    <rPh sb="4" eb="6">
      <t>xiン xi</t>
    </rPh>
    <rPh sb="7" eb="9">
      <t>zhi ンeンg ンiン</t>
    </rPh>
    <rPh sb="9" eb="10">
      <t>ンiン</t>
    </rPh>
    <rPh sb="10" eb="12">
      <t>shi yoンg</t>
    </rPh>
    <rPh sb="12" eb="13">
      <t>ci</t>
    </rPh>
    <rPh sb="13" eb="16">
      <t>zhoンg duaン ji</t>
    </rPh>
    <rPh sb="16" eb="17">
      <t>shi</t>
    </rPh>
    <rPh sb="17" eb="19">
      <t>kaン dao</t>
    </rPh>
    <rPh sb="20" eb="21">
      <t>zai beン ruaン jiaン</t>
    </rPh>
    <rPh sb="21" eb="25">
      <t>fu wu qi shaンgbu ji xu</t>
    </rPh>
    <phoneticPr fontId="2"/>
  </si>
  <si>
    <t>开始诊断</t>
  </si>
  <si>
    <t>关于诊断</t>
    <phoneticPr fontId="20"/>
  </si>
  <si>
    <t>看结果</t>
    <phoneticPr fontId="2"/>
  </si>
  <si>
    <t>重新回答</t>
    <rPh sb="0" eb="2">
      <t>choンg xiン</t>
    </rPh>
    <rPh sb="2" eb="4">
      <t>shu ru</t>
    </rPh>
    <phoneticPr fontId="2"/>
  </si>
  <si>
    <t>与平均比较</t>
    <rPh sb="0" eb="1">
      <t>yu</t>
    </rPh>
    <phoneticPr fontId="2"/>
  </si>
  <si>
    <t>每月变化</t>
  </si>
  <si>
    <t>有效措施</t>
    <phoneticPr fontId="2"/>
  </si>
  <si>
    <t>这是您家与家庭平均值的对比图。中间的图表是当您执行了“有效措施”后将取得的效果。</t>
    <rPh sb="0" eb="2">
      <t>zhe shi</t>
    </rPh>
    <rPh sb="2" eb="4">
      <t>ンiン jia</t>
    </rPh>
    <rPh sb="4" eb="5">
      <t>yu</t>
    </rPh>
    <rPh sb="5" eb="9">
      <t>piンg juン jia tiンg</t>
    </rPh>
    <rPh sb="9" eb="10">
      <t>de</t>
    </rPh>
    <rPh sb="10" eb="12">
      <t>bi li</t>
    </rPh>
    <rPh sb="12" eb="14">
      <t>tu biao</t>
    </rPh>
    <rPh sb="15" eb="17">
      <t>zhoンg jiaン</t>
    </rPh>
    <rPh sb="17" eb="18">
      <t>de</t>
    </rPh>
    <rPh sb="18" eb="20">
      <t>tu biao</t>
    </rPh>
    <rPh sb="20" eb="21">
      <t>shi</t>
    </rPh>
    <rPh sb="21" eb="22">
      <t>ンiン</t>
    </rPh>
    <rPh sb="22" eb="24">
      <t>shi jiaン</t>
    </rPh>
    <rPh sb="25" eb="29">
      <t>you xiao cuo shi</t>
    </rPh>
    <rPh sb="30" eb="31">
      <t>de</t>
    </rPh>
    <rPh sb="31" eb="33">
      <t>xiao guo</t>
    </rPh>
    <phoneticPr fontId="2"/>
  </si>
  <si>
    <t>有效措施一览表。请在方框内打勾，相应的效果将以图表形式显示。</t>
    <rPh sb="0" eb="2">
      <t>you xiao cuo shi de yi raン biao</t>
    </rPh>
    <rPh sb="2" eb="8">
      <t>cuo shi de yi laン biao</t>
    </rPh>
    <rPh sb="9" eb="10">
      <t>ンiン</t>
    </rPh>
    <rPh sb="10" eb="13">
      <t>faンg kuaンg li</t>
    </rPh>
    <rPh sb="13" eb="15">
      <t>da gou</t>
    </rPh>
    <rPh sb="16" eb="18">
      <t>tu biao</t>
    </rPh>
    <rPh sb="18" eb="24">
      <t>chu xiaン xiao guo</t>
    </rPh>
    <phoneticPr fontId="2"/>
  </si>
  <si>
    <t>可指定某个部分重新回答。点击“追加”可追加房间或设备。</t>
    <rPh sb="0" eb="1">
      <t>ンiン</t>
    </rPh>
    <rPh sb="1" eb="3">
      <t>zhi diンg</t>
    </rPh>
    <rPh sb="3" eb="5">
      <t>faンg miaン</t>
    </rPh>
    <rPh sb="5" eb="7">
      <t>ke yi</t>
    </rPh>
    <rPh sb="7" eb="9">
      <t>choンg xiン</t>
    </rPh>
    <rPh sb="9" eb="11">
      <t>hui da</t>
    </rPh>
    <rPh sb="12" eb="14">
      <t>diaン ji</t>
    </rPh>
    <rPh sb="15" eb="17">
      <t>zhui jia</t>
    </rPh>
    <rPh sb="18" eb="21">
      <t>jiu ke yi</t>
    </rPh>
    <rPh sb="21" eb="23">
      <t>bu shaンg</t>
    </rPh>
    <rPh sb="23" eb="25">
      <t>faンg jiaン</t>
    </rPh>
    <rPh sb="25" eb="26">
      <t>heji qideンg</t>
    </rPh>
    <phoneticPr fontId="2"/>
  </si>
  <si>
    <t>列表模式</t>
    <phoneticPr fontId="20"/>
  </si>
  <si>
    <t>欢迎使用新节能诊断软件。填写您当前的能源使用方式，为您计算并提供有效的节能方案。</t>
    <rPh sb="2" eb="3">
      <t>ンiン</t>
    </rPh>
    <rPh sb="3" eb="5">
      <t>lai dao</t>
    </rPh>
    <rPh sb="15" eb="17">
      <t>ンiン de</t>
    </rPh>
    <rPh sb="31" eb="32">
      <t>ji</t>
    </rPh>
    <rPh sb="32" eb="34">
      <t>jiaン yi</t>
    </rPh>
    <phoneticPr fontId="2"/>
  </si>
  <si>
    <t>请在您所知的范围内选择目前的能源使用方式。可以不准确，不了解的问题请直接跳过。</t>
    <rPh sb="11" eb="13">
      <t>ンiン de</t>
    </rPh>
    <rPh sb="20" eb="21">
      <t>ンiン</t>
    </rPh>
    <rPh sb="28" eb="29">
      <t>ye</t>
    </rPh>
    <rPh sb="29" eb="31">
      <t>jiu ke yi</t>
    </rPh>
    <phoneticPr fontId="2"/>
  </si>
  <si>
    <t>根据您的输入内容随时显示分析结果。</t>
    <phoneticPr fontId="20"/>
  </si>
  <si>
    <t>以下是按照不同用途分析得出的碳排放量结果。左边为您的现状。右边为对比项，显示与您类似的家庭（或单位）的情况。中间为采取措施后可达到的减排效果。</t>
    <rPh sb="2" eb="4">
      <t>mei ge yoンg tu</t>
    </rPh>
    <rPh sb="4" eb="5">
      <t>mei</t>
    </rPh>
    <rPh sb="5" eb="7">
      <t>pai faンg</t>
    </rPh>
    <rPh sb="10" eb="11">
      <t>de</t>
    </rPh>
    <rPh sb="11" eb="13">
      <t>feン xi</t>
    </rPh>
    <rPh sb="13" eb="14">
      <t>jie guo</t>
    </rPh>
    <rPh sb="24" eb="27">
      <t>you biaン shi</t>
    </rPh>
    <rPh sb="27" eb="29">
      <t>yu ンiン</t>
    </rPh>
    <rPh sb="29" eb="32">
      <t>lei si de</t>
    </rPh>
    <rPh sb="32" eb="34">
      <t>jia tiンg</t>
    </rPh>
    <rPh sb="35" eb="36">
      <t>huo</t>
    </rPh>
    <rPh sb="36" eb="39">
      <t>baン goンg shi</t>
    </rPh>
    <phoneticPr fontId="2"/>
  </si>
  <si>
    <t>图表方式显示的每月煤电费</t>
    <phoneticPr fontId="20"/>
  </si>
  <si>
    <t>随时显示有效的节能措施。点击标题可查看详细说明。★代表获益，指的是将购置费计算在内后依然可收回成本的节能措施。点击右列，采取措施后的效果会显示在中间的图表上。</t>
    <phoneticPr fontId="20"/>
  </si>
  <si>
    <t>可在浏览器中保存您输入的信息。</t>
    <rPh sb="5" eb="7">
      <t>ke yi</t>
    </rPh>
    <phoneticPr fontId="2"/>
  </si>
  <si>
    <t xml:space="preserve"> </t>
    <phoneticPr fontId="2"/>
  </si>
  <si>
    <t>您只需回答本页面中的20个问题，即可得到详细诊断信息。点击“Done”立刻开始。</t>
    <rPh sb="4" eb="5">
      <t>ンiン</t>
    </rPh>
    <rPh sb="6" eb="7">
      <t>yao</t>
    </rPh>
    <rPh sb="7" eb="9">
      <t>hui da</t>
    </rPh>
    <rPh sb="18" eb="20">
      <t>xiaン shi</t>
    </rPh>
    <rPh sb="22" eb="23">
      <t>de</t>
    </rPh>
    <rPh sb="24" eb="26">
      <t>cuo shi</t>
    </rPh>
    <rPh sb="27" eb="28">
      <t>qiンg</t>
    </rPh>
    <phoneticPr fontId="2"/>
  </si>
  <si>
    <t xml:space="preserve">//---------- 3 easy mode page -----------------------------------------------	</t>
    <phoneticPr fontId="2"/>
  </si>
  <si>
    <t>低碳家庭简单诊断</t>
    <phoneticPr fontId="20"/>
  </si>
  <si>
    <t>问题</t>
  </si>
  <si>
    <t>对比</t>
    <phoneticPr fontId="2"/>
  </si>
  <si>
    <t>特点</t>
  </si>
  <si>
    <t>不考虑节省一些煤电费吗？</t>
    <rPh sb="0" eb="3">
      <t>wo meン yao</t>
    </rPh>
    <rPh sb="3" eb="4">
      <t>jiaンg</t>
    </rPh>
    <rPh sb="4" eb="7">
      <t>mei diaン fei</t>
    </rPh>
    <rPh sb="7" eb="9">
      <t>jiaン di</t>
    </rPh>
    <rPh sb="9" eb="11">
      <t>diaン er</t>
    </rPh>
    <rPh sb="11" eb="12">
      <t>ma</t>
    </rPh>
    <phoneticPr fontId="2"/>
  </si>
  <si>
    <t>“节能”不是让你忍受不便，而是使自己的生活更加富足，舒适，也是为了子孙后代的幸福生活。</t>
    <rPh sb="3" eb="5">
      <t>bu shi</t>
    </rPh>
    <rPh sb="5" eb="7">
      <t>xu yao</t>
    </rPh>
    <rPh sb="11" eb="12">
      <t>jiaンg</t>
    </rPh>
    <phoneticPr fontId="2"/>
  </si>
  <si>
    <r>
      <rPr>
        <sz val="10"/>
        <color theme="0" tint="-0.249977111117893"/>
        <rFont val="ＭＳ Ｐゴシック"/>
        <family val="3"/>
        <charset val="128"/>
      </rPr>
      <t>　日本では</t>
    </r>
    <r>
      <rPr>
        <sz val="10"/>
        <rFont val="ＭＳ Ｐゴシック"/>
        <family val="3"/>
        <charset val="128"/>
      </rPr>
      <t>「省エネ」が誤解されています。決して「がまんする」ものではなく、より生活を豊かにするものです。</t>
    </r>
    <r>
      <rPr>
        <sz val="10"/>
        <color theme="0" tint="-0.249977111117893"/>
        <rFont val="ＭＳ Ｐゴシック"/>
        <family val="3"/>
        <charset val="128"/>
      </rPr>
      <t>光熱費も安くなり、</t>
    </r>
    <r>
      <rPr>
        <sz val="10"/>
        <rFont val="ＭＳ Ｐゴシック"/>
        <family val="3"/>
        <charset val="128"/>
      </rPr>
      <t>生活が快適になり、それで未来の子どもたちのためにもなります。</t>
    </r>
    <phoneticPr fontId="2"/>
  </si>
  <si>
    <t>只需回答简单的问题，即可得到与您的生活相匹配的节能措施。试试3分钟低碳家庭诊断吧。</t>
    <rPh sb="0" eb="8">
      <t>ンiン hui da jiaン daン de weン ti</t>
    </rPh>
    <rPh sb="20" eb="22">
      <t>cuo shi</t>
    </rPh>
    <phoneticPr fontId="2"/>
  </si>
  <si>
    <t>　かんたんな質問で、あなたの生活にあった対策を示します。3分間でできるエコチェックしてみてください。</t>
  </si>
  <si>
    <t>※本软件完全免费。无需填写姓名、邮箱等个人信息。</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</si>
  <si>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</si>
  <si>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开始诊断</t>
    <phoneticPr fontId="20"/>
  </si>
  <si>
    <t>说明</t>
    <phoneticPr fontId="2"/>
  </si>
  <si>
    <t>请回答问题</t>
    <rPh sb="0" eb="5">
      <t>qiンg hui da zhe ge weン ti</t>
    </rPh>
    <phoneticPr fontId="2"/>
  </si>
  <si>
    <t>この質問にお答えください</t>
  </si>
  <si>
    <t>请选择您最合适的项目。不清楚的问题可直接跳过。</t>
    <phoneticPr fontId="2"/>
  </si>
  <si>
    <t>看结果</t>
  </si>
  <si>
    <t>与平均家庭相比</t>
  </si>
  <si>
    <t>确定主要原因</t>
    <phoneticPr fontId="2"/>
  </si>
  <si>
    <t xml:space="preserve"> </t>
    <phoneticPr fontId="2"/>
  </si>
  <si>
    <t>您的生活特点</t>
    <rPh sb="0" eb="1">
      <t>ンiン</t>
    </rPh>
    <phoneticPr fontId="2"/>
  </si>
  <si>
    <t>这是关于二氧化碳排放源的分析结果。左边是您家，右边是与您家类似家庭的碳排放标准值。</t>
    <rPh sb="10" eb="12">
      <t>feン xi</t>
    </rPh>
    <phoneticPr fontId="2"/>
  </si>
  <si>
    <t>推荐的措施</t>
    <phoneticPr fontId="20"/>
  </si>
  <si>
    <t>共</t>
    <phoneticPr fontId="2"/>
  </si>
  <si>
    <t>　</t>
  </si>
  <si>
    <t>$lang['home_easy_p4title_after']=</t>
    <phoneticPr fontId="2"/>
  </si>
  <si>
    <t>个推荐措施</t>
    <phoneticPr fontId="2"/>
  </si>
  <si>
    <t>つのおすすめ対策</t>
  </si>
  <si>
    <t>最推荐的措施</t>
    <phoneticPr fontId="20"/>
  </si>
  <si>
    <t>$lang['home_easy_p4_1']=</t>
    <phoneticPr fontId="2"/>
  </si>
  <si>
    <t>以下是根据您的家庭情况定制推荐的节能措施。点击标题查看详细说明。</t>
    <phoneticPr fontId="20"/>
  </si>
  <si>
    <r>
      <t>　あなたの家庭に合わせた、おすすめの省エネ対策です。タイトルをクリックすると、詳しく解説されます。</t>
    </r>
    <r>
      <rPr>
        <sz val="10"/>
        <color theme="0" tint="-0.249977111117893"/>
        <rFont val="ＭＳ Ｐゴシック"/>
        <family val="3"/>
        <charset val="128"/>
      </rPr>
      <t>お得の★マークは、購入費用があっても元を取れる対策です。</t>
    </r>
    <phoneticPr fontId="2"/>
  </si>
  <si>
    <t>以上仅是粗略的分析。还可根据更详细的诊断推荐更为匹配的措施。</t>
    <phoneticPr fontId="20"/>
  </si>
  <si>
    <t>进行更详细的诊断</t>
    <phoneticPr fontId="2"/>
  </si>
  <si>
    <r>
      <t>さらに詳しい診断</t>
    </r>
    <r>
      <rPr>
        <sz val="10"/>
        <color theme="0" tint="-0.249977111117893"/>
        <rFont val="ＭＳ Ｐゴシック"/>
        <family val="3"/>
        <charset val="128"/>
      </rPr>
      <t>はこちらからできます</t>
    </r>
    <phoneticPr fontId="2"/>
  </si>
  <si>
    <t>考虑更换家电的用户</t>
    <rPh sb="5" eb="6">
      <t>ma</t>
    </rPh>
    <phoneticPr fontId="2"/>
  </si>
  <si>
    <t>"第 "+ num + "个建议措施"</t>
    <phoneticPr fontId="2"/>
  </si>
  <si>
    <r>
      <t>num + "番目におすすめ</t>
    </r>
    <r>
      <rPr>
        <sz val="10"/>
        <color theme="0" tint="-0.249977111117893"/>
        <rFont val="ＭＳ Ｐゴシック"/>
        <family val="3"/>
        <charset val="128"/>
      </rPr>
      <t>を表示</t>
    </r>
    <r>
      <rPr>
        <sz val="10"/>
        <rFont val="ＭＳ Ｐゴシック"/>
        <family val="3"/>
        <charset val="128"/>
      </rPr>
      <t>"</t>
    </r>
    <rPh sb="7" eb="9">
      <t>バンメ</t>
    </rPh>
    <rPh sb="15" eb="17">
      <t>ヒョウジ</t>
    </rPh>
    <phoneticPr fontId="2"/>
  </si>
  <si>
    <t>以下是您选择的措施。您在执行了吗？</t>
    <rPh sb="0" eb="4">
      <t>xia lie jiu shi</t>
    </rPh>
    <rPh sb="4" eb="5">
      <t>ンiン xuaン de xu o shi</t>
    </rPh>
    <rPh sb="5" eb="7">
      <t>xuaン ze</t>
    </rPh>
    <rPh sb="7" eb="8">
      <t>de</t>
    </rPh>
    <rPh sb="8" eb="10">
      <t>cuo shi</t>
    </rPh>
    <rPh sb="11" eb="16">
      <t>ンiン ンeンg ンu li ma</t>
    </rPh>
    <phoneticPr fontId="2"/>
  </si>
  <si>
    <t>已选择的措施</t>
    <phoneticPr fontId="20"/>
  </si>
  <si>
    <t>$lang['home_maintenance_selected']=</t>
    <phoneticPr fontId="2"/>
  </si>
  <si>
    <t>选择了这个措施</t>
    <rPh sb="0" eb="3">
      <t>wo xuaン ze</t>
    </rPh>
    <rPh sb="3" eb="7">
      <t>zhe ge cuo shi</t>
    </rPh>
    <phoneticPr fontId="2"/>
  </si>
  <si>
    <t>低碳生活简单诊断</t>
    <rPh sb="0" eb="4">
      <t>di taン sheンg huo</t>
    </rPh>
    <rPh sb="4" eb="6">
      <t>jiaン daン</t>
    </rPh>
    <rPh sb="6" eb="8">
      <t>zheン duaン</t>
    </rPh>
    <phoneticPr fontId="2"/>
  </si>
  <si>
    <t>问题</t>
    <phoneticPr fontId="2"/>
  </si>
  <si>
    <t>$lang['home_action_step2']=</t>
    <phoneticPr fontId="2"/>
  </si>
  <si>
    <t>评价</t>
    <rPh sb="0" eb="2">
      <t>piンg jia</t>
    </rPh>
    <phoneticPr fontId="2"/>
  </si>
  <si>
    <t>$lang['home_action_step3']=</t>
    <phoneticPr fontId="2"/>
  </si>
  <si>
    <t>对策</t>
  </si>
  <si>
    <t>面向低碳生活的家庭</t>
    <rPh sb="0" eb="2">
      <t>wei le</t>
    </rPh>
    <rPh sb="2" eb="4">
      <t>shi xiaン</t>
    </rPh>
    <rPh sb="4" eb="8">
      <t>di taン sheンg huo</t>
    </rPh>
    <phoneticPr fontId="2"/>
  </si>
  <si>
    <t>用一些小窍门就可以减少碳排放量</t>
    <rPh sb="0" eb="7">
      <t>ke yi jiaン daン de jiaン shao</t>
    </rPh>
    <rPh sb="7" eb="11">
      <t>er yaンg hua taン</t>
    </rPh>
    <rPh sb="11" eb="14">
      <t>pai faンg liaンg</t>
    </rPh>
    <phoneticPr fontId="2"/>
  </si>
  <si>
    <t>$lang['home_action_axis1']=</t>
    <phoneticPr fontId="2"/>
  </si>
  <si>
    <t>可持续性</t>
    <rPh sb="0" eb="2">
      <t>ji xuke ンeンg xiンg</t>
    </rPh>
    <phoneticPr fontId="2"/>
  </si>
  <si>
    <t>$lang['home_action_axis2']=</t>
    <phoneticPr fontId="2"/>
  </si>
  <si>
    <t>节能设备</t>
    <phoneticPr fontId="2"/>
  </si>
  <si>
    <t>节能行为</t>
  </si>
  <si>
    <t>$lang['home_action_label1']=</t>
    <phoneticPr fontId="2"/>
  </si>
  <si>
    <t>赞！</t>
    <rPh sb="0" eb="1">
      <t>zaン</t>
    </rPh>
    <phoneticPr fontId="2"/>
  </si>
  <si>
    <t>还可以</t>
    <rPh sb="0" eb="3">
      <t>hai ke yi</t>
    </rPh>
    <phoneticPr fontId="2"/>
  </si>
  <si>
    <t>有点可惜</t>
    <rPh sb="0" eb="2">
      <t>you diaン</t>
    </rPh>
    <rPh sb="2" eb="4">
      <t>ke xi</t>
    </rPh>
    <phoneticPr fontId="2"/>
  </si>
  <si>
    <r>
      <t>做</t>
    </r>
    <r>
      <rPr>
        <sz val="10"/>
        <color rgb="FFFF0000"/>
        <rFont val="黑体"/>
        <charset val="134"/>
      </rPr>
      <t>得</t>
    </r>
    <r>
      <rPr>
        <sz val="10"/>
        <color rgb="FFFF0000"/>
        <rFont val="黑体"/>
        <charset val="134"/>
      </rPr>
      <t>好的地方</t>
    </r>
    <rPh sb="0" eb="1">
      <t>ンiン de</t>
    </rPh>
    <rPh sb="1" eb="2">
      <t>de</t>
    </rPh>
    <phoneticPr fontId="2"/>
  </si>
  <si>
    <t>可以改进的地方</t>
    <rPh sb="0" eb="5">
      <t>ンiン de gai shaン diaン</t>
    </rPh>
    <phoneticPr fontId="2"/>
  </si>
  <si>
    <t>将从这里选出适合您的措施</t>
    <rPh sb="0" eb="3">
      <t>coンg zhe li</t>
    </rPh>
    <rPh sb="3" eb="5">
      <t>tiao xuaン</t>
    </rPh>
    <rPh sb="5" eb="9">
      <t>shi he ンiン de</t>
    </rPh>
    <rPh sb="9" eb="11">
      <t>cuo shi</t>
    </rPh>
    <phoneticPr fontId="2"/>
  </si>
  <si>
    <t>$lang["younow"]=</t>
    <phoneticPr fontId="2"/>
  </si>
  <si>
    <t>当前情况</t>
    <phoneticPr fontId="20"/>
  </si>
  <si>
    <t>采取措施后</t>
    <rPh sb="2" eb="3">
      <t>hou</t>
    </rPh>
    <phoneticPr fontId="2"/>
  </si>
  <si>
    <t>对照</t>
  </si>
  <si>
    <t>CO2减排效果</t>
    <phoneticPr fontId="20"/>
  </si>
  <si>
    <t>减少煤电费</t>
    <rPh sb="0" eb="2">
      <t>jiaン shao</t>
    </rPh>
    <rPh sb="2" eb="5">
      <t>mei diaン fei</t>
    </rPh>
    <phoneticPr fontId="2"/>
  </si>
  <si>
    <t>初期投资额</t>
    <rPh sb="0" eb="4">
      <t>chu qi tou zi</t>
    </rPh>
    <rPh sb="4" eb="5">
      <t>e</t>
    </rPh>
    <phoneticPr fontId="2"/>
  </si>
  <si>
    <t>一年负担额</t>
    <rPh sb="0" eb="4">
      <t>yi ンiaン fu daン fei yoンg</t>
    </rPh>
    <rPh sb="4" eb="5">
      <t>e</t>
    </rPh>
    <phoneticPr fontId="2"/>
  </si>
  <si>
    <t>初级能源</t>
    <rPh sb="0" eb="4">
      <t>chu ji ンeンg yuaン</t>
    </rPh>
    <phoneticPr fontId="2"/>
  </si>
  <si>
    <t>$lang["ohter"]=</t>
  </si>
  <si>
    <t>其他</t>
  </si>
  <si>
    <t xml:space="preserve">//----------for office -----------------------------------------------	</t>
    <phoneticPr fontId="2"/>
  </si>
  <si>
    <t>低碳办公室简单诊断</t>
    <phoneticPr fontId="20"/>
  </si>
  <si>
    <t>贵公司</t>
  </si>
  <si>
    <t>办公室</t>
    <rPh sb="0" eb="3">
      <t>baン goンg shi</t>
    </rPh>
    <phoneticPr fontId="2"/>
  </si>
  <si>
    <t>整个办公室</t>
  </si>
  <si>
    <t>当前情况</t>
    <phoneticPr fontId="20"/>
  </si>
  <si>
    <t>"同样规模的" + target</t>
    <phoneticPr fontId="20"/>
  </si>
  <si>
    <t>"同じ規模の" + target</t>
  </si>
  <si>
    <t>需求</t>
    <phoneticPr fontId="2"/>
  </si>
  <si>
    <t xml:space="preserve">//----------7 lifegame -----------------------------------------------	</t>
    <phoneticPr fontId="2"/>
  </si>
  <si>
    <t>$lang['home_lifegame_title']=</t>
    <phoneticPr fontId="2"/>
  </si>
  <si>
    <t>$lang['home_lifegame_top2']=</t>
    <phoneticPr fontId="2"/>
  </si>
  <si>
    <t>$lang['home_lifegame_top3']=</t>
    <phoneticPr fontId="2"/>
  </si>
  <si>
    <t>$lang['home_lifegame_top3b']=</t>
    <phoneticPr fontId="2"/>
  </si>
  <si>
    <t>$lang['home_lifegame_toptitle4']=</t>
    <phoneticPr fontId="2"/>
  </si>
  <si>
    <t>$lang['home_lifegame_top4']=</t>
    <phoneticPr fontId="2"/>
  </si>
  <si>
    <t>$lang['home_lifegame_top6b']=</t>
    <phoneticPr fontId="2"/>
  </si>
  <si>
    <t>$lang['home_lifegame_toptitle7']=</t>
    <phoneticPr fontId="2"/>
  </si>
  <si>
    <t>$lang['home_lifegame_top7']=</t>
    <phoneticPr fontId="2"/>
  </si>
  <si>
    <t>$lang['home_lifegame_toptitle99']=</t>
    <phoneticPr fontId="2"/>
  </si>
  <si>
    <t>结束</t>
    <rPh sb="0" eb="2">
      <t>jie shu</t>
    </rPh>
    <phoneticPr fontId="2"/>
  </si>
  <si>
    <t>やめる</t>
  </si>
  <si>
    <t>$lang['button_agree']=</t>
    <phoneticPr fontId="2"/>
  </si>
  <si>
    <t>设置</t>
    <rPh sb="0" eb="2">
      <t>she diンg</t>
    </rPh>
    <phoneticPr fontId="2"/>
  </si>
  <si>
    <t>执行</t>
    <rPh sb="0" eb="2">
      <t>shi shi</t>
    </rPh>
    <phoneticPr fontId="2"/>
  </si>
  <si>
    <t>对不起，我来做。</t>
    <rPh sb="0" eb="3">
      <t>dui bu qi</t>
    </rPh>
    <rPh sb="4" eb="7">
      <t>wo lai zuo</t>
    </rPh>
    <phoneticPr fontId="2"/>
  </si>
  <si>
    <t>すみません、やります。</t>
  </si>
  <si>
    <t>不是</t>
    <rPh sb="0" eb="2">
      <t>bu shi</t>
    </rPh>
    <phoneticPr fontId="2"/>
  </si>
  <si>
    <t>ちがいます</t>
  </si>
  <si>
    <t>$lang['home_lifegame_button_sel3b']=</t>
    <phoneticPr fontId="2"/>
  </si>
  <si>
    <t>还可以。</t>
    <rPh sb="0" eb="3">
      <t>hai ke yi</t>
    </rPh>
    <phoneticPr fontId="2"/>
  </si>
  <si>
    <t>まあ、それでいいです。</t>
  </si>
  <si>
    <t>低碳家庭诊断WEB</t>
    <phoneticPr fontId="2"/>
  </si>
  <si>
    <t>Đà Nẵng</t>
    <phoneticPr fontId="2"/>
  </si>
  <si>
    <t>Hồ Chí Minh</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</si>
</sst>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22">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
      <sz val="10"/>
      <name val="Arial"/>
      <family val="2"/>
    </font>
    <font>
      <sz val="10"/>
      <color rgb="FFFF0000"/>
      <name val="黑体"/>
      <charset val="134"/>
    </font>
    <font>
      <sz val="10"/>
      <name val="黑体"/>
      <charset val="134"/>
    </font>
    <font>
      <sz val="6"/>
      <name val="ＭＳ Ｐゴシック"/>
      <family val="2"/>
      <charset val="128"/>
      <scheme val="minor"/>
    </font>
    <font>
      <sz val="10"/>
      <color theme="0" tint="-0.249977111117893"/>
      <name val="ＭＳ Ｐゴシック"/>
      <family val="3"/>
      <charset val="128"/>
    </font>
  </fonts>
  <fills count="39">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
      <patternFill patternType="solid">
        <fgColor rgb="FF92D050"/>
        <bgColor indexed="64"/>
      </patternFill>
    </fill>
    <fill>
      <patternFill patternType="solid">
        <fgColor theme="9"/>
        <bgColor indexed="64"/>
      </patternFill>
    </fill>
    <fill>
      <patternFill patternType="solid">
        <fgColor theme="0" tint="-0.49998474074526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22">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0" fillId="20" borderId="1" xfId="0" applyFill="1" applyBorder="1"/>
    <xf numFmtId="0" fontId="4" fillId="20" borderId="0" xfId="0" applyFont="1" applyFill="1"/>
    <xf numFmtId="0" fontId="0" fillId="19" borderId="1" xfId="0" applyFill="1" applyBorder="1" applyAlignment="1">
      <alignment vertical="top" wrapText="1"/>
    </xf>
    <xf numFmtId="0" fontId="13" fillId="20" borderId="0" xfId="0" applyFont="1" applyFill="1" applyAlignment="1">
      <alignment vertical="top"/>
    </xf>
    <xf numFmtId="0" fontId="0" fillId="0" borderId="1" xfId="0" applyFont="1" applyFill="1" applyBorder="1" applyAlignment="1">
      <alignment vertical="top" wrapText="1"/>
    </xf>
    <xf numFmtId="0" fontId="10" fillId="0" borderId="31" xfId="0" applyFont="1" applyFill="1" applyBorder="1" applyAlignment="1">
      <alignment vertical="top" wrapText="1"/>
    </xf>
    <xf numFmtId="0" fontId="17" fillId="0" borderId="32" xfId="0" applyFont="1" applyBorder="1" applyAlignment="1">
      <alignment wrapText="1"/>
    </xf>
    <xf numFmtId="9" fontId="17" fillId="0" borderId="32" xfId="0" applyNumberFormat="1" applyFont="1" applyBorder="1" applyAlignment="1">
      <alignment wrapText="1"/>
    </xf>
    <xf numFmtId="0" fontId="10" fillId="36" borderId="0" xfId="0" applyFont="1" applyFill="1" applyAlignment="1">
      <alignment vertical="center" wrapText="1"/>
    </xf>
    <xf numFmtId="0" fontId="18" fillId="0" borderId="0" xfId="0" applyFont="1" applyAlignment="1">
      <alignment vertical="top" wrapText="1"/>
    </xf>
    <xf numFmtId="0" fontId="19" fillId="0" borderId="0" xfId="0" applyFont="1" applyAlignment="1">
      <alignment vertical="top" wrapText="1"/>
    </xf>
    <xf numFmtId="0" fontId="10" fillId="30" borderId="31" xfId="0" applyFont="1" applyFill="1" applyBorder="1" applyAlignment="1">
      <alignment vertical="top"/>
    </xf>
    <xf numFmtId="0" fontId="19" fillId="30" borderId="31" xfId="0" applyFont="1" applyFill="1" applyBorder="1" applyAlignment="1">
      <alignment vertical="top" wrapText="1"/>
    </xf>
    <xf numFmtId="0" fontId="10" fillId="30" borderId="31" xfId="0" applyFont="1" applyFill="1" applyBorder="1" applyAlignment="1">
      <alignment vertical="top" wrapText="1"/>
    </xf>
    <xf numFmtId="0" fontId="16" fillId="35" borderId="31" xfId="0" applyFont="1" applyFill="1" applyBorder="1" applyAlignment="1">
      <alignment vertical="top"/>
    </xf>
    <xf numFmtId="0" fontId="19" fillId="25" borderId="31" xfId="0" applyFont="1" applyFill="1" applyBorder="1" applyAlignment="1">
      <alignment vertical="top" wrapText="1"/>
    </xf>
    <xf numFmtId="0" fontId="10" fillId="24" borderId="31" xfId="0" applyFont="1" applyFill="1" applyBorder="1" applyAlignment="1">
      <alignment vertical="top" wrapText="1"/>
    </xf>
    <xf numFmtId="0" fontId="18" fillId="25" borderId="31" xfId="0" applyFont="1" applyFill="1" applyBorder="1" applyAlignment="1">
      <alignment vertical="top" wrapText="1"/>
    </xf>
    <xf numFmtId="0" fontId="18" fillId="19" borderId="31" xfId="0" applyFont="1" applyFill="1" applyBorder="1" applyAlignment="1">
      <alignment vertical="top" wrapText="1"/>
    </xf>
    <xf numFmtId="0" fontId="10" fillId="19" borderId="31" xfId="0" applyFont="1" applyFill="1" applyBorder="1" applyAlignment="1">
      <alignment vertical="top" wrapText="1"/>
    </xf>
    <xf numFmtId="0" fontId="10" fillId="37" borderId="31" xfId="0" applyFont="1" applyFill="1" applyBorder="1" applyAlignment="1">
      <alignment vertical="top" wrapText="1"/>
    </xf>
    <xf numFmtId="0" fontId="19" fillId="19" borderId="31" xfId="0" applyFont="1" applyFill="1" applyBorder="1" applyAlignment="1">
      <alignment vertical="top" wrapText="1"/>
    </xf>
    <xf numFmtId="0" fontId="18" fillId="31" borderId="31" xfId="0" applyFont="1" applyFill="1" applyBorder="1" applyAlignment="1">
      <alignment vertical="top" wrapText="1"/>
    </xf>
    <xf numFmtId="0" fontId="19" fillId="31" borderId="31" xfId="0" applyFont="1" applyFill="1" applyBorder="1" applyAlignment="1">
      <alignment vertical="top" wrapText="1"/>
    </xf>
    <xf numFmtId="0" fontId="18" fillId="38" borderId="31" xfId="0" applyFont="1" applyFill="1" applyBorder="1" applyAlignment="1">
      <alignment vertical="top" wrapText="1"/>
    </xf>
    <xf numFmtId="0" fontId="19" fillId="38"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88">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sheetData>
    <row r="2" spans="1:3">
      <c r="B2" t="s">
        <v>1790</v>
      </c>
    </row>
    <row r="3" spans="1:3">
      <c r="C3" t="s">
        <v>1791</v>
      </c>
    </row>
    <row r="5" spans="1:3">
      <c r="B5" t="s">
        <v>1792</v>
      </c>
    </row>
    <row r="6" spans="1:3">
      <c r="C6" t="s">
        <v>1793</v>
      </c>
    </row>
    <row r="8" spans="1:3">
      <c r="B8" t="s">
        <v>1794</v>
      </c>
    </row>
    <row r="10" spans="1:3">
      <c r="B10">
        <v>1</v>
      </c>
      <c r="C10" t="s">
        <v>1795</v>
      </c>
    </row>
    <row r="11" spans="1:3">
      <c r="B11">
        <v>2</v>
      </c>
      <c r="C11" t="s">
        <v>1796</v>
      </c>
    </row>
    <row r="12" spans="1:3">
      <c r="B12">
        <v>3</v>
      </c>
      <c r="C12" t="s">
        <v>1797</v>
      </c>
    </row>
    <row r="14" spans="1:3">
      <c r="A14" t="s">
        <v>1836</v>
      </c>
    </row>
    <row r="15" spans="1:3">
      <c r="A15" t="s">
        <v>1835</v>
      </c>
    </row>
    <row r="16" spans="1:3">
      <c r="A16" t="s">
        <v>1837</v>
      </c>
    </row>
    <row r="19" spans="1:4">
      <c r="A19" t="s">
        <v>1831</v>
      </c>
    </row>
    <row r="20" spans="1:4">
      <c r="B20" t="s">
        <v>1832</v>
      </c>
    </row>
    <row r="21" spans="1:4">
      <c r="B21" t="s">
        <v>1827</v>
      </c>
    </row>
    <row r="22" spans="1:4">
      <c r="A22" t="s">
        <v>1829</v>
      </c>
    </row>
    <row r="23" spans="1:4">
      <c r="B23" t="s">
        <v>1828</v>
      </c>
    </row>
    <row r="24" spans="1:4">
      <c r="B24" t="s">
        <v>1827</v>
      </c>
    </row>
    <row r="25" spans="1:4">
      <c r="B25" t="s">
        <v>1830</v>
      </c>
    </row>
    <row r="26" spans="1:4">
      <c r="B26" t="s">
        <v>1833</v>
      </c>
      <c r="D26" t="s">
        <v>1834</v>
      </c>
    </row>
    <row r="31" spans="1:4">
      <c r="A31" t="s">
        <v>1844</v>
      </c>
    </row>
    <row r="33" spans="2:2">
      <c r="B33" t="s">
        <v>2065</v>
      </c>
    </row>
    <row r="37" spans="2:2" ht="14.25" thickBot="1"/>
    <row r="38" spans="2:2" ht="14.25" thickBot="1">
      <c r="B38" s="69" t="s">
        <v>2150</v>
      </c>
    </row>
    <row r="40" spans="2:2">
      <c r="B40" t="s">
        <v>2143</v>
      </c>
    </row>
    <row r="41" spans="2:2">
      <c r="B41" t="s">
        <v>2144</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tabSelected="1" workbookViewId="0">
      <selection activeCell="H12" sqref="H12"/>
    </sheetView>
  </sheetViews>
  <sheetFormatPr defaultRowHeight="13.5"/>
  <cols>
    <col min="2" max="2" width="11.875" customWidth="1"/>
  </cols>
  <sheetData>
    <row r="2" spans="2:12">
      <c r="C2" t="s">
        <v>3800</v>
      </c>
      <c r="F2" t="s">
        <v>3801</v>
      </c>
    </row>
    <row r="3" spans="2:12">
      <c r="B3" t="s">
        <v>3807</v>
      </c>
      <c r="C3" t="s">
        <v>3802</v>
      </c>
      <c r="D3" t="s">
        <v>3803</v>
      </c>
      <c r="F3" t="s">
        <v>3802</v>
      </c>
      <c r="G3" t="s">
        <v>3803</v>
      </c>
      <c r="L3" t="s">
        <v>3815</v>
      </c>
    </row>
    <row r="4" spans="2:12">
      <c r="B4" s="138" t="s">
        <v>5250</v>
      </c>
      <c r="C4" s="138">
        <v>29</v>
      </c>
      <c r="D4" s="138">
        <v>20</v>
      </c>
      <c r="F4">
        <v>24</v>
      </c>
      <c r="G4">
        <v>0</v>
      </c>
      <c r="H4" t="s">
        <v>3804</v>
      </c>
      <c r="J4" s="14">
        <v>1</v>
      </c>
      <c r="K4" s="14" t="s">
        <v>303</v>
      </c>
      <c r="L4" s="22">
        <v>9.4</v>
      </c>
    </row>
    <row r="5" spans="2:12">
      <c r="B5" s="138" t="s">
        <v>5552</v>
      </c>
      <c r="C5" s="138">
        <v>32</v>
      </c>
      <c r="D5" s="138">
        <v>27</v>
      </c>
      <c r="F5">
        <v>30</v>
      </c>
      <c r="G5">
        <v>5</v>
      </c>
      <c r="H5" t="s">
        <v>3805</v>
      </c>
      <c r="J5" s="14">
        <v>2</v>
      </c>
      <c r="K5" s="14" t="s">
        <v>304</v>
      </c>
      <c r="L5" s="22">
        <v>11.1</v>
      </c>
    </row>
    <row r="6" spans="2:12">
      <c r="B6" s="138" t="s">
        <v>5553</v>
      </c>
      <c r="C6" s="138">
        <v>33</v>
      </c>
      <c r="D6" s="138">
        <v>30</v>
      </c>
      <c r="F6">
        <v>28</v>
      </c>
      <c r="G6">
        <v>9</v>
      </c>
      <c r="H6" t="s">
        <v>3806</v>
      </c>
      <c r="J6" s="14">
        <v>3</v>
      </c>
      <c r="K6" s="14" t="s">
        <v>305</v>
      </c>
      <c r="L6" s="22">
        <v>10.7</v>
      </c>
    </row>
    <row r="7" spans="2:12">
      <c r="B7" s="138"/>
      <c r="C7" s="138"/>
      <c r="D7" s="138"/>
      <c r="J7" s="14">
        <v>4</v>
      </c>
      <c r="K7" s="14" t="s">
        <v>306</v>
      </c>
      <c r="L7" s="22">
        <v>13.1</v>
      </c>
    </row>
    <row r="8" spans="2:12">
      <c r="B8" s="138"/>
      <c r="C8" s="138"/>
      <c r="D8" s="138"/>
      <c r="J8" s="14">
        <v>5</v>
      </c>
      <c r="K8" s="14" t="s">
        <v>307</v>
      </c>
      <c r="L8" s="22">
        <v>12.4</v>
      </c>
    </row>
    <row r="9" spans="2:12">
      <c r="B9" s="138"/>
      <c r="C9" s="138"/>
      <c r="D9" s="138"/>
      <c r="J9" s="14">
        <v>6</v>
      </c>
      <c r="K9" s="14" t="s">
        <v>308</v>
      </c>
      <c r="L9" s="22">
        <v>12.2</v>
      </c>
    </row>
    <row r="10" spans="2:12">
      <c r="B10" s="138"/>
      <c r="C10" s="138"/>
      <c r="D10" s="138"/>
      <c r="J10" s="14">
        <v>7</v>
      </c>
      <c r="K10" s="14" t="s">
        <v>309</v>
      </c>
      <c r="L10" s="22">
        <v>13.6</v>
      </c>
    </row>
    <row r="11" spans="2:12">
      <c r="B11" s="138"/>
      <c r="C11" s="138"/>
      <c r="D11" s="138"/>
      <c r="J11" s="14">
        <v>8</v>
      </c>
      <c r="K11" s="14" t="s">
        <v>310</v>
      </c>
      <c r="L11" s="22">
        <v>14.4</v>
      </c>
    </row>
    <row r="12" spans="2:12">
      <c r="B12" s="138"/>
      <c r="C12" s="138"/>
      <c r="D12" s="138"/>
      <c r="J12" s="14">
        <v>9</v>
      </c>
      <c r="K12" s="14" t="s">
        <v>311</v>
      </c>
      <c r="L12" s="22">
        <v>14.6</v>
      </c>
    </row>
    <row r="13" spans="2:12">
      <c r="B13" s="138"/>
      <c r="C13" s="138"/>
      <c r="D13" s="138"/>
      <c r="J13" s="14">
        <v>10</v>
      </c>
      <c r="K13" s="14" t="s">
        <v>312</v>
      </c>
      <c r="L13" s="22">
        <v>15.3</v>
      </c>
    </row>
    <row r="14" spans="2:12">
      <c r="B14" s="138"/>
      <c r="C14" s="138"/>
      <c r="D14" s="138"/>
      <c r="J14" s="14">
        <v>11</v>
      </c>
      <c r="K14" s="14" t="s">
        <v>313</v>
      </c>
      <c r="L14" s="22">
        <v>15.8</v>
      </c>
    </row>
    <row r="15" spans="2:12">
      <c r="B15" s="138"/>
      <c r="C15" s="138"/>
      <c r="D15" s="138"/>
      <c r="J15" s="14">
        <v>12</v>
      </c>
      <c r="K15" s="14" t="s">
        <v>314</v>
      </c>
      <c r="L15" s="22">
        <v>16.600000000000001</v>
      </c>
    </row>
    <row r="16" spans="2:12">
      <c r="B16" s="138"/>
      <c r="C16" s="138"/>
      <c r="D16" s="138"/>
      <c r="J16" s="14">
        <v>13</v>
      </c>
      <c r="K16" s="14" t="s">
        <v>3812</v>
      </c>
      <c r="L16" s="22">
        <v>17</v>
      </c>
    </row>
    <row r="17" spans="10:12">
      <c r="J17" s="14">
        <v>14</v>
      </c>
      <c r="K17" s="14" t="s">
        <v>316</v>
      </c>
      <c r="L17" s="22">
        <v>16.5</v>
      </c>
    </row>
    <row r="18" spans="10:12">
      <c r="J18" s="14">
        <v>15</v>
      </c>
      <c r="K18" s="14" t="s">
        <v>317</v>
      </c>
      <c r="L18" s="22">
        <v>14.4</v>
      </c>
    </row>
    <row r="19" spans="10:12">
      <c r="J19" s="14">
        <v>16</v>
      </c>
      <c r="K19" s="14" t="s">
        <v>318</v>
      </c>
      <c r="L19" s="22">
        <v>14.9</v>
      </c>
    </row>
    <row r="20" spans="10:12">
      <c r="J20" s="14">
        <v>17</v>
      </c>
      <c r="K20" s="14" t="s">
        <v>319</v>
      </c>
      <c r="L20" s="22">
        <v>15.1</v>
      </c>
    </row>
    <row r="21" spans="10:12">
      <c r="J21" s="14">
        <v>18</v>
      </c>
      <c r="K21" s="14" t="s">
        <v>152</v>
      </c>
      <c r="L21" s="22">
        <v>15</v>
      </c>
    </row>
    <row r="22" spans="10:12">
      <c r="J22" s="14">
        <v>19</v>
      </c>
      <c r="K22" s="14" t="s">
        <v>320</v>
      </c>
      <c r="L22" s="22">
        <v>15.3</v>
      </c>
    </row>
    <row r="23" spans="10:12">
      <c r="J23" s="14">
        <v>20</v>
      </c>
      <c r="K23" s="14" t="s">
        <v>321</v>
      </c>
      <c r="L23" s="22">
        <v>12.5</v>
      </c>
    </row>
    <row r="24" spans="10:12">
      <c r="J24" s="14">
        <v>21</v>
      </c>
      <c r="K24" s="14" t="s">
        <v>322</v>
      </c>
      <c r="L24" s="22">
        <v>16.399999999999999</v>
      </c>
    </row>
    <row r="25" spans="10:12">
      <c r="J25" s="14">
        <v>22</v>
      </c>
      <c r="K25" s="14" t="s">
        <v>153</v>
      </c>
      <c r="L25" s="22">
        <v>17.100000000000001</v>
      </c>
    </row>
    <row r="26" spans="10:12">
      <c r="J26" s="14">
        <v>23</v>
      </c>
      <c r="K26" s="14" t="s">
        <v>323</v>
      </c>
      <c r="L26" s="22">
        <v>16.600000000000001</v>
      </c>
    </row>
    <row r="27" spans="10:12">
      <c r="J27" s="14">
        <v>24</v>
      </c>
      <c r="K27" s="14" t="s">
        <v>324</v>
      </c>
      <c r="L27" s="22">
        <v>16.600000000000001</v>
      </c>
    </row>
    <row r="28" spans="10:12">
      <c r="J28" s="14">
        <v>25</v>
      </c>
      <c r="K28" s="14" t="s">
        <v>325</v>
      </c>
      <c r="L28" s="22">
        <v>15.2</v>
      </c>
    </row>
    <row r="29" spans="10:12">
      <c r="J29" s="14">
        <v>26</v>
      </c>
      <c r="K29" s="14" t="s">
        <v>3813</v>
      </c>
      <c r="L29" s="22">
        <v>16.3</v>
      </c>
    </row>
    <row r="30" spans="10:12">
      <c r="J30" s="14">
        <v>27</v>
      </c>
      <c r="K30" s="14" t="s">
        <v>3814</v>
      </c>
      <c r="L30" s="22">
        <v>17.600000000000001</v>
      </c>
    </row>
    <row r="31" spans="10:12">
      <c r="J31" s="14">
        <v>28</v>
      </c>
      <c r="K31" s="14" t="s">
        <v>328</v>
      </c>
      <c r="L31" s="22">
        <v>17.399999999999999</v>
      </c>
    </row>
    <row r="32" spans="10:12">
      <c r="J32" s="14">
        <v>29</v>
      </c>
      <c r="K32" s="14" t="s">
        <v>329</v>
      </c>
      <c r="L32" s="22">
        <v>15.3</v>
      </c>
    </row>
    <row r="33" spans="10:12">
      <c r="J33" s="14">
        <v>30</v>
      </c>
      <c r="K33" s="14" t="s">
        <v>330</v>
      </c>
      <c r="L33" s="22">
        <v>17.3</v>
      </c>
    </row>
    <row r="34" spans="10:12">
      <c r="J34" s="14">
        <v>31</v>
      </c>
      <c r="K34" s="14" t="s">
        <v>331</v>
      </c>
      <c r="L34" s="22">
        <v>15.5</v>
      </c>
    </row>
    <row r="35" spans="10:12">
      <c r="J35" s="14">
        <v>32</v>
      </c>
      <c r="K35" s="14" t="s">
        <v>332</v>
      </c>
      <c r="L35" s="22">
        <v>15.7</v>
      </c>
    </row>
    <row r="36" spans="10:12">
      <c r="J36" s="14">
        <v>33</v>
      </c>
      <c r="K36" s="14" t="s">
        <v>333</v>
      </c>
      <c r="L36" s="22">
        <v>17</v>
      </c>
    </row>
    <row r="37" spans="10:12">
      <c r="J37" s="14">
        <v>34</v>
      </c>
      <c r="K37" s="14" t="s">
        <v>334</v>
      </c>
      <c r="L37" s="22">
        <v>17</v>
      </c>
    </row>
    <row r="38" spans="10:12">
      <c r="J38" s="14">
        <v>35</v>
      </c>
      <c r="K38" s="14" t="s">
        <v>335</v>
      </c>
      <c r="L38" s="22">
        <v>16.2</v>
      </c>
    </row>
    <row r="39" spans="10:12">
      <c r="J39" s="14">
        <v>36</v>
      </c>
      <c r="K39" s="14" t="s">
        <v>336</v>
      </c>
      <c r="L39" s="22">
        <v>17.399999999999999</v>
      </c>
    </row>
    <row r="40" spans="10:12">
      <c r="J40" s="14">
        <v>37</v>
      </c>
      <c r="K40" s="14" t="s">
        <v>337</v>
      </c>
      <c r="L40" s="22">
        <v>17.3</v>
      </c>
    </row>
    <row r="41" spans="10:12">
      <c r="J41" s="14">
        <v>38</v>
      </c>
      <c r="K41" s="14" t="s">
        <v>338</v>
      </c>
      <c r="L41" s="22">
        <v>17.3</v>
      </c>
    </row>
    <row r="42" spans="10:12">
      <c r="J42" s="14">
        <v>39</v>
      </c>
      <c r="K42" s="14" t="s">
        <v>339</v>
      </c>
      <c r="L42" s="22">
        <v>17.899999999999999</v>
      </c>
    </row>
    <row r="43" spans="10:12">
      <c r="J43" s="14">
        <v>40</v>
      </c>
      <c r="K43" s="14" t="s">
        <v>340</v>
      </c>
      <c r="L43" s="22">
        <v>18</v>
      </c>
    </row>
    <row r="44" spans="10:12">
      <c r="J44" s="14">
        <v>41</v>
      </c>
      <c r="K44" s="14" t="s">
        <v>341</v>
      </c>
      <c r="L44" s="22">
        <v>17.399999999999999</v>
      </c>
    </row>
    <row r="45" spans="10:12">
      <c r="J45" s="14">
        <v>42</v>
      </c>
      <c r="K45" s="14" t="s">
        <v>342</v>
      </c>
      <c r="L45" s="22">
        <v>18</v>
      </c>
    </row>
    <row r="46" spans="10:12">
      <c r="J46" s="14">
        <v>43</v>
      </c>
      <c r="K46" s="14" t="s">
        <v>343</v>
      </c>
      <c r="L46" s="22">
        <v>18</v>
      </c>
    </row>
    <row r="47" spans="10:12">
      <c r="J47" s="14">
        <v>44</v>
      </c>
      <c r="K47" s="14" t="s">
        <v>344</v>
      </c>
      <c r="L47" s="22">
        <v>17.399999999999999</v>
      </c>
    </row>
    <row r="48" spans="10:12">
      <c r="J48" s="14">
        <v>45</v>
      </c>
      <c r="K48" s="14" t="s">
        <v>345</v>
      </c>
      <c r="L48" s="22">
        <v>18.100000000000001</v>
      </c>
    </row>
    <row r="49" spans="10:12">
      <c r="J49" s="14">
        <v>46</v>
      </c>
      <c r="K49" s="14" t="s">
        <v>346</v>
      </c>
      <c r="L49" s="22">
        <v>19.3</v>
      </c>
    </row>
    <row r="50" spans="10:12">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cols>
    <col min="1" max="1" width="12.75" customWidth="1"/>
    <col min="2" max="2" width="19.25" customWidth="1"/>
  </cols>
  <sheetData>
    <row r="1" spans="1:8">
      <c r="D1" t="s">
        <v>4036</v>
      </c>
      <c r="E1" t="s">
        <v>4037</v>
      </c>
      <c r="F1" t="s">
        <v>4038</v>
      </c>
      <c r="G1" t="s">
        <v>4039</v>
      </c>
    </row>
    <row r="2" spans="1:8">
      <c r="A2" t="s">
        <v>2151</v>
      </c>
      <c r="B2" t="s">
        <v>4019</v>
      </c>
      <c r="C2" t="s">
        <v>4018</v>
      </c>
      <c r="D2" t="s">
        <v>4020</v>
      </c>
      <c r="E2" t="s">
        <v>4022</v>
      </c>
      <c r="F2" t="s">
        <v>4021</v>
      </c>
      <c r="G2" t="s">
        <v>4023</v>
      </c>
      <c r="H2" t="s">
        <v>2163</v>
      </c>
    </row>
    <row r="3" spans="1:8">
      <c r="A3" t="s">
        <v>4024</v>
      </c>
      <c r="C3">
        <v>1990</v>
      </c>
      <c r="D3">
        <v>3</v>
      </c>
      <c r="E3">
        <v>2.5</v>
      </c>
      <c r="H3" t="s">
        <v>4028</v>
      </c>
    </row>
    <row r="4" spans="1:8">
      <c r="C4">
        <v>2000</v>
      </c>
      <c r="D4">
        <v>4.5</v>
      </c>
      <c r="E4">
        <v>3</v>
      </c>
    </row>
    <row r="5" spans="1:8">
      <c r="C5">
        <v>2005</v>
      </c>
      <c r="D5">
        <v>5</v>
      </c>
      <c r="E5">
        <v>4</v>
      </c>
    </row>
    <row r="6" spans="1:8">
      <c r="C6">
        <v>2010</v>
      </c>
      <c r="D6">
        <v>6</v>
      </c>
      <c r="E6">
        <v>4.5</v>
      </c>
    </row>
    <row r="7" spans="1:8">
      <c r="C7">
        <v>2015</v>
      </c>
      <c r="D7">
        <v>7</v>
      </c>
      <c r="E7">
        <v>6</v>
      </c>
      <c r="F7">
        <v>200000</v>
      </c>
      <c r="G7">
        <v>180000</v>
      </c>
    </row>
    <row r="8" spans="1:8">
      <c r="C8">
        <v>2020</v>
      </c>
      <c r="D8">
        <v>7</v>
      </c>
      <c r="E8">
        <v>6</v>
      </c>
      <c r="F8">
        <v>200000</v>
      </c>
      <c r="G8">
        <v>180000</v>
      </c>
    </row>
    <row r="9" spans="1:8">
      <c r="C9">
        <v>2030</v>
      </c>
      <c r="D9">
        <v>7</v>
      </c>
      <c r="E9">
        <v>6</v>
      </c>
      <c r="F9">
        <v>200000</v>
      </c>
      <c r="G9">
        <v>180000</v>
      </c>
    </row>
    <row r="11" spans="1:8">
      <c r="A11" t="s">
        <v>4025</v>
      </c>
      <c r="B11" t="s">
        <v>4026</v>
      </c>
      <c r="C11">
        <v>2017</v>
      </c>
      <c r="D11">
        <v>1</v>
      </c>
      <c r="F11">
        <v>350000</v>
      </c>
      <c r="H11" t="s">
        <v>4029</v>
      </c>
    </row>
    <row r="12" spans="1:8">
      <c r="C12">
        <v>2030</v>
      </c>
      <c r="D12">
        <v>1</v>
      </c>
      <c r="F12">
        <v>250000</v>
      </c>
    </row>
    <row r="16" spans="1:8">
      <c r="A16" t="s">
        <v>4031</v>
      </c>
      <c r="B16" t="s">
        <v>2136</v>
      </c>
      <c r="C16">
        <v>2017</v>
      </c>
      <c r="D16">
        <v>0.5</v>
      </c>
      <c r="E16">
        <v>2</v>
      </c>
      <c r="F16">
        <v>400000</v>
      </c>
      <c r="G16">
        <v>200000</v>
      </c>
      <c r="H16" t="s">
        <v>4030</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1365</v>
      </c>
      <c r="C1" t="s">
        <v>133</v>
      </c>
    </row>
    <row r="3" spans="1:3">
      <c r="B3" s="14" t="s">
        <v>106</v>
      </c>
      <c r="C3" s="14" t="s">
        <v>288</v>
      </c>
    </row>
    <row r="4" spans="1:3">
      <c r="B4" s="14">
        <v>1</v>
      </c>
      <c r="C4" s="14" t="s">
        <v>1366</v>
      </c>
    </row>
    <row r="5" spans="1:3">
      <c r="B5" s="14">
        <v>2</v>
      </c>
      <c r="C5" s="14" t="s">
        <v>963</v>
      </c>
    </row>
    <row r="6" spans="1:3">
      <c r="B6" s="14">
        <v>3</v>
      </c>
      <c r="C6" s="14" t="s">
        <v>3378</v>
      </c>
    </row>
    <row r="7" spans="1:3">
      <c r="B7" s="14">
        <v>4</v>
      </c>
      <c r="C7" s="14" t="s">
        <v>114</v>
      </c>
    </row>
    <row r="8" spans="1:3">
      <c r="B8" s="14">
        <v>5</v>
      </c>
      <c r="C8" s="14" t="s">
        <v>3377</v>
      </c>
    </row>
    <row r="9" spans="1:3">
      <c r="B9" s="14">
        <v>6</v>
      </c>
      <c r="C9" s="14" t="s">
        <v>3376</v>
      </c>
    </row>
    <row r="10" spans="1:3">
      <c r="B10" s="14">
        <v>7</v>
      </c>
      <c r="C10" s="14" t="s">
        <v>115</v>
      </c>
    </row>
    <row r="11" spans="1:3">
      <c r="B11" s="14">
        <v>8</v>
      </c>
      <c r="C11" s="14" t="s">
        <v>90</v>
      </c>
    </row>
    <row r="12" spans="1:3">
      <c r="B12" s="14">
        <v>9</v>
      </c>
      <c r="C12" s="14" t="s">
        <v>116</v>
      </c>
    </row>
    <row r="13" spans="1:3">
      <c r="B13" s="14">
        <v>10</v>
      </c>
      <c r="C13" s="14" t="s">
        <v>117</v>
      </c>
    </row>
    <row r="14" spans="1:3">
      <c r="B14" s="14">
        <v>11</v>
      </c>
      <c r="C14" s="14" t="s">
        <v>118</v>
      </c>
    </row>
    <row r="15" spans="1:3">
      <c r="B15" s="14">
        <v>12</v>
      </c>
      <c r="C15" s="14" t="s">
        <v>119</v>
      </c>
    </row>
    <row r="16" spans="1:3">
      <c r="B16" s="14">
        <v>13</v>
      </c>
      <c r="C16" s="14" t="s">
        <v>120</v>
      </c>
    </row>
    <row r="17" spans="2:3">
      <c r="B17" s="14">
        <v>14</v>
      </c>
      <c r="C17" s="14" t="s">
        <v>121</v>
      </c>
    </row>
    <row r="18" spans="2:3">
      <c r="B18" s="14">
        <v>15</v>
      </c>
      <c r="C18" s="14" t="s">
        <v>122</v>
      </c>
    </row>
    <row r="19" spans="2:3">
      <c r="B19" s="14">
        <v>16</v>
      </c>
      <c r="C19" s="14" t="s">
        <v>123</v>
      </c>
    </row>
    <row r="20" spans="2:3">
      <c r="B20" s="14">
        <v>17</v>
      </c>
      <c r="C20" s="14" t="s">
        <v>124</v>
      </c>
    </row>
    <row r="21" spans="2:3">
      <c r="B21" s="14">
        <v>18</v>
      </c>
      <c r="C21" s="14" t="s">
        <v>125</v>
      </c>
    </row>
    <row r="22" spans="2:3">
      <c r="B22" s="14">
        <v>19</v>
      </c>
      <c r="C22" s="14" t="s">
        <v>126</v>
      </c>
    </row>
    <row r="23" spans="2:3">
      <c r="B23" s="14">
        <v>20</v>
      </c>
      <c r="C23" s="14" t="s">
        <v>127</v>
      </c>
    </row>
    <row r="24" spans="2:3">
      <c r="B24" s="14">
        <v>21</v>
      </c>
      <c r="C24" s="14" t="s">
        <v>128</v>
      </c>
    </row>
    <row r="25" spans="2:3">
      <c r="B25" s="14">
        <v>22</v>
      </c>
      <c r="C25" s="14" t="s">
        <v>129</v>
      </c>
    </row>
    <row r="26" spans="2:3">
      <c r="B26" s="14">
        <v>23</v>
      </c>
      <c r="C26" s="14" t="s">
        <v>130</v>
      </c>
    </row>
    <row r="27" spans="2:3">
      <c r="B27" s="14">
        <v>24</v>
      </c>
      <c r="C27" s="14" t="s">
        <v>131</v>
      </c>
    </row>
    <row r="28" spans="2:3">
      <c r="B28" s="14">
        <v>25</v>
      </c>
      <c r="C28" s="14" t="s">
        <v>132</v>
      </c>
    </row>
    <row r="29" spans="2:3">
      <c r="B29" s="196">
        <v>26</v>
      </c>
      <c r="C29" s="18" t="s">
        <v>3726</v>
      </c>
    </row>
    <row r="30" spans="2:3">
      <c r="B30" s="196">
        <v>27</v>
      </c>
      <c r="C30" s="18" t="s">
        <v>3727</v>
      </c>
    </row>
    <row r="31" spans="2:3">
      <c r="B31" s="196">
        <v>28</v>
      </c>
      <c r="C31" s="18" t="s">
        <v>3728</v>
      </c>
    </row>
    <row r="32" spans="2:3">
      <c r="B32" s="196">
        <v>29</v>
      </c>
      <c r="C32" s="18" t="s">
        <v>3729</v>
      </c>
    </row>
    <row r="33" spans="2:3">
      <c r="B33" s="196">
        <v>30</v>
      </c>
      <c r="C33" s="18" t="s">
        <v>3730</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cols>
    <col min="3" max="3" width="15.375" customWidth="1"/>
    <col min="4" max="4" width="23.875" customWidth="1"/>
  </cols>
  <sheetData>
    <row r="2" spans="1:5">
      <c r="B2" t="s">
        <v>4059</v>
      </c>
      <c r="C2" t="s">
        <v>4062</v>
      </c>
      <c r="D2" t="s">
        <v>4063</v>
      </c>
    </row>
    <row r="3" spans="1:5">
      <c r="A3" t="s">
        <v>4058</v>
      </c>
      <c r="B3">
        <v>1</v>
      </c>
    </row>
    <row r="4" spans="1:5">
      <c r="A4" t="s">
        <v>4058</v>
      </c>
      <c r="B4">
        <v>2</v>
      </c>
    </row>
    <row r="5" spans="1:5">
      <c r="A5" t="s">
        <v>4058</v>
      </c>
      <c r="B5">
        <v>3</v>
      </c>
    </row>
    <row r="6" spans="1:5">
      <c r="A6" t="s">
        <v>4058</v>
      </c>
      <c r="B6">
        <v>4</v>
      </c>
      <c r="E6" t="s">
        <v>4071</v>
      </c>
    </row>
    <row r="7" spans="1:5">
      <c r="A7" t="s">
        <v>4058</v>
      </c>
      <c r="B7">
        <v>5</v>
      </c>
    </row>
    <row r="8" spans="1:5">
      <c r="A8" t="s">
        <v>4065</v>
      </c>
      <c r="B8">
        <v>1</v>
      </c>
      <c r="C8" t="s">
        <v>4066</v>
      </c>
    </row>
    <row r="9" spans="1:5">
      <c r="A9" t="s">
        <v>4065</v>
      </c>
      <c r="B9">
        <v>2</v>
      </c>
    </row>
    <row r="10" spans="1:5">
      <c r="A10" t="s">
        <v>4065</v>
      </c>
      <c r="B10">
        <v>3</v>
      </c>
    </row>
    <row r="11" spans="1:5">
      <c r="A11" t="s">
        <v>4065</v>
      </c>
      <c r="B11">
        <v>4</v>
      </c>
    </row>
    <row r="12" spans="1:5">
      <c r="A12" t="s">
        <v>4065</v>
      </c>
      <c r="B12">
        <v>5</v>
      </c>
    </row>
    <row r="13" spans="1:5">
      <c r="A13" t="s">
        <v>4060</v>
      </c>
      <c r="B13">
        <v>1</v>
      </c>
      <c r="C13" t="s">
        <v>4067</v>
      </c>
    </row>
    <row r="14" spans="1:5">
      <c r="A14" t="s">
        <v>4060</v>
      </c>
      <c r="B14">
        <v>2</v>
      </c>
    </row>
    <row r="15" spans="1:5">
      <c r="A15" t="s">
        <v>4060</v>
      </c>
      <c r="B15">
        <v>3</v>
      </c>
      <c r="C15" t="s">
        <v>4068</v>
      </c>
    </row>
    <row r="16" spans="1:5">
      <c r="A16" t="s">
        <v>4060</v>
      </c>
      <c r="B16">
        <v>4</v>
      </c>
    </row>
    <row r="17" spans="1:3">
      <c r="A17" t="s">
        <v>4060</v>
      </c>
      <c r="B17">
        <v>5</v>
      </c>
    </row>
    <row r="18" spans="1:3">
      <c r="A18" t="s">
        <v>4061</v>
      </c>
      <c r="B18">
        <v>1</v>
      </c>
    </row>
    <row r="19" spans="1:3">
      <c r="A19" t="s">
        <v>4061</v>
      </c>
      <c r="B19">
        <v>2</v>
      </c>
      <c r="C19" t="s">
        <v>4069</v>
      </c>
    </row>
    <row r="20" spans="1:3">
      <c r="A20" t="s">
        <v>4061</v>
      </c>
      <c r="B20">
        <v>3</v>
      </c>
    </row>
    <row r="21" spans="1:3">
      <c r="A21" t="s">
        <v>4061</v>
      </c>
      <c r="B21">
        <v>4</v>
      </c>
    </row>
    <row r="22" spans="1:3">
      <c r="A22" t="s">
        <v>4061</v>
      </c>
      <c r="B22">
        <v>5</v>
      </c>
    </row>
    <row r="23" spans="1:3">
      <c r="A23" t="s">
        <v>4064</v>
      </c>
      <c r="B23">
        <v>1</v>
      </c>
    </row>
    <row r="24" spans="1:3">
      <c r="A24" t="s">
        <v>4064</v>
      </c>
      <c r="B24">
        <v>2</v>
      </c>
      <c r="C24" t="s">
        <v>4070</v>
      </c>
    </row>
    <row r="25" spans="1:3">
      <c r="A25" t="s">
        <v>4064</v>
      </c>
      <c r="B25">
        <v>3</v>
      </c>
    </row>
    <row r="26" spans="1:3">
      <c r="A26" t="s">
        <v>4064</v>
      </c>
      <c r="B26">
        <v>4</v>
      </c>
    </row>
    <row r="27" spans="1:3">
      <c r="A27" t="s">
        <v>4064</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5"/>
    <col min="2" max="11" width="15.25" style="5" customWidth="1"/>
    <col min="12" max="16384" width="9" style="5"/>
  </cols>
  <sheetData>
    <row r="1" spans="1:11">
      <c r="A1" s="48" t="s">
        <v>3379</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Để cài đặt một năng lượng mặt trời</v>
      </c>
      <c r="C3" s="119" t="str">
        <f>IFERROR(VLOOKUP(C$2+$A3,Measures!$B$4:$D$85,3,FALSE),"")</f>
        <v>Nhận một máy nước nóng mới cho Eco dễ thương</v>
      </c>
      <c r="D3" s="119" t="str">
        <f>IFERROR(VLOOKUP(D$2+$A3,Measures!$B$4:$D$85,3,FALSE),"")</f>
        <v>Kaikaeru điều hòa không khí tiết kiệm năng lượng</v>
      </c>
      <c r="E3" s="119" t="str">
        <f>IFERROR(VLOOKUP(E$2+$A3,Measures!$B$4:$D$85,3,FALSE),"")</f>
        <v>Không để làm ấm trong một nồi điện</v>
      </c>
      <c r="F3" s="119" t="str">
        <f>IFERROR(VLOOKUP(F$2+$A3,Measures!$B$4:$D$85,3,FALSE),"")</f>
        <v>Để phơi khô trên một ngày đẹp trời mà không có một máy sấy quần áo và chức năng sấy khô</v>
      </c>
      <c r="G3" s="119" t="str">
        <f>IFERROR(VLOOKUP(G$2+$A3,Measures!$B$4:$D$85,3,FALSE),"")</f>
        <v>Thay thế đồ đạc đèn huỳnh quang với ánh sáng trần LED</v>
      </c>
      <c r="H3" s="119" t="str">
        <f>IFERROR(VLOOKUP(H$2+$A3,Measures!$B$4:$D$85,3,FALSE),"")</f>
        <v>Kaikaeru với TV hiệu suất tiết kiệm năng lượng cao</v>
      </c>
      <c r="I3" s="119" t="str">
        <f>IFERROR(VLOOKUP(I$2+$A3,Measures!$B$4:$D$85,3,FALSE),"")</f>
        <v>Kaikaeru tủ lạnh tiết kiệm năng lượng</v>
      </c>
      <c r="J3" s="119" t="str">
        <f>IFERROR(VLOOKUP(J$2+$A3,Measures!$B$4:$D$85,3,FALSE),"")</f>
        <v>Kaikaeru cho xe sinh thái</v>
      </c>
      <c r="K3" s="119" t="str">
        <f>IFERROR(VLOOKUP(K$2+$A3,Measures!$B$4:$D$85,3,FALSE),"")</f>
        <v>Rút phích cắm ra khỏi ổ cắm trên tường, làm giảm sức mạnh chế độ chờ</v>
      </c>
    </row>
    <row r="4" spans="1:11" ht="22.5" customHeight="1">
      <c r="A4" s="117">
        <v>2</v>
      </c>
      <c r="B4" s="119" t="str">
        <f>IFERROR(VLOOKUP(B$2+$A4,Measures!$B$4:$D$85,3,FALSE),"")</f>
        <v>Cài đặt thiết bị HEMS</v>
      </c>
      <c r="C4" s="119" t="str">
        <f>IFERROR(VLOOKUP(C$2+$A4,Measures!$B$4:$D$85,3,FALSE),"")</f>
        <v>Nhận một máy nước nóng mới đến sinh thái Jaws (latent loại thu hồi nhiệt)</v>
      </c>
      <c r="D4" s="119" t="str">
        <f>IFERROR(VLOOKUP(D$2+$A4,Measures!$B$4:$D$85,3,FALSE),"")</f>
        <v>Thay thế cho điều hòa không khí tiết kiệm năng lượng, để làm nóng trong điều hòa không khí</v>
      </c>
      <c r="E4" s="119" t="str">
        <f>IFERROR(VLOOKUP(E$2+$A4,Measures!$B$4:$D$85,3,FALSE),"")</f>
        <v>Dừng sự ấm áp của một ấm điện để đi ra ngoài trong hoặc vào ban đêm</v>
      </c>
      <c r="F4" s="119" t="str">
        <f>IFERROR(VLOOKUP(F$2+$A4,Measures!$B$4:$D$85,3,FALSE),"")</f>
        <v>Kaikaeru trong máy giặt mà lon quần áo khô của bơm nhiệt</v>
      </c>
      <c r="G4" s="119" t="str">
        <f>IFERROR(VLOOKUP(G$2+$A4,Measures!$B$4:$D$85,3,FALSE),"")</f>
        <v>Thay thế đèn LED</v>
      </c>
      <c r="H4" s="119" t="str">
        <f>IFERROR(VLOOKUP(H$2+$A4,Measures!$B$4:$D$85,3,FALSE),"")</f>
        <v>Nửa thời gian truyền hình đài</v>
      </c>
      <c r="I4" s="119" t="str">
        <f>IFERROR(VLOOKUP(I$2+$A4,Measures!$B$4:$D$85,3,FALSE),"")</f>
        <v>Dừng một trong những tủ lạnh</v>
      </c>
      <c r="J4" s="119" t="str">
        <f>IFERROR(VLOOKUP(J$2+$A4,Measures!$B$4:$D$85,3,FALSE),"")</f>
        <v>Sự ra đời của xe điện</v>
      </c>
      <c r="K4" s="119" t="str">
        <f>IFERROR(VLOOKUP(K$2+$A4,Measures!$B$4:$D$85,3,FALSE),"")</f>
        <v/>
      </c>
    </row>
    <row r="5" spans="1:11" ht="22.5" customHeight="1">
      <c r="A5" s="117">
        <v>3</v>
      </c>
      <c r="B5" s="119" t="str">
        <f>IFERROR(VLOOKUP(B$2+$A5,Measures!$B$4:$D$85,3,FALSE),"")</f>
        <v>Đặt tấm pin mặt trời trên ban công</v>
      </c>
      <c r="C5" s="119" t="str">
        <f>IFERROR(VLOOKUP(C$2+$A5,Measures!$B$4:$D$85,3,FALSE),"")</f>
        <v>Nhận một máy nước nóng mới đến sinh thái cảm giác (loại thu hồi nhiệt tiềm ẩn)</v>
      </c>
      <c r="D5" s="119" t="str">
        <f>IFERROR(VLOOKUP(D$2+$A5,Measures!$B$4:$D$85,3,FALSE),"")</f>
        <v>Quá trình nung nóng trong điều hòa không khí</v>
      </c>
      <c r="E5" s="119" t="str">
        <f>IFERROR(VLOOKUP(E$2+$A5,Measures!$B$4:$D$85,3,FALSE),"")</f>
        <v>Thoát khỏi sự ấm áp của nồi cơm điện</v>
      </c>
      <c r="F5" s="119" t="str">
        <f>IFERROR(VLOOKUP(F$2+$A5,Measures!$B$4:$D$85,3,FALSE),"")</f>
        <v/>
      </c>
      <c r="G5" s="119" t="str">
        <f>IFERROR(VLOOKUP(G$2+$A5,Measures!$B$4:$D$85,3,FALSE),"")</f>
        <v>Thay thế con người nhạy cảm</v>
      </c>
      <c r="H5" s="119" t="str">
        <f>IFERROR(VLOOKUP(H$2+$A5,Measures!$B$4:$D$85,3,FALSE),"")</f>
        <v>Trong một giờ một ngày rút ngắn thời gian truyền hình mặc</v>
      </c>
      <c r="I5" s="119" t="str">
        <f>IFERROR(VLOOKUP(I$2+$A5,Measures!$B$4:$D$85,3,FALSE),"")</f>
        <v>Thả tủ lạnh từ các bức tường</v>
      </c>
      <c r="J5" s="119" t="str">
        <f>IFERROR(VLOOKUP(J$2+$A5,Measures!$B$4:$D$85,3,FALSE),"")</f>
        <v>Gấu trong tâm trí, chẳng hạn như sinh thái lái xe chạy không tải dừng</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Các nhà làm nóng trong điều hòa không khí</v>
      </c>
      <c r="E6" s="119" t="str">
        <f>IFERROR(VLOOKUP(E$2+$A6,Measures!$B$4:$D$85,3,FALSE),"")</f>
        <v>Kaikaeru đến một ấm đun nước điện tiết kiệm năng lượng</v>
      </c>
      <c r="F6" s="119" t="str">
        <f>IFERROR(VLOOKUP(F$2+$A6,Measures!$B$4:$D$85,3,FALSE),"")</f>
        <v/>
      </c>
      <c r="G6" s="119" t="str">
        <f>IFERROR(VLOOKUP(G$2+$A6,Measures!$B$4:$D$85,3,FALSE),"")</f>
        <v>Thời gian sử dụng chiếu sáng ngắn 1 giờ</v>
      </c>
      <c r="H6" s="119" t="str">
        <f>IFERROR(VLOOKUP(H$2+$A6,Measures!$B$4:$D$85,3,FALSE),"")</f>
        <v>Nó được điều chỉnh như vậy là không phải là một màn hình TV quá sáng</v>
      </c>
      <c r="I6" s="119" t="str">
        <f>IFERROR(VLOOKUP(I$2+$A6,Measures!$B$4:$D$85,3,FALSE),"")</f>
        <v>Để thiết lập nhiệt độ tủ lạnh bảo thủ</v>
      </c>
      <c r="J6" s="119" t="str">
        <f>IFERROR(VLOOKUP(J$2+$A6,Measures!$B$4:$D$85,3,FALSE),"")</f>
        <v>Để sử dụng xe lửa hoặc xe buýt, chẳng hạn như giao thông công cộng</v>
      </c>
      <c r="K6" s="119" t="str">
        <f>IFERROR(VLOOKUP(K$2+$A6,Measures!$B$4:$D$85,3,FALSE),"")</f>
        <v/>
      </c>
    </row>
    <row r="7" spans="1:11" ht="22.5" customHeight="1">
      <c r="A7" s="117">
        <v>5</v>
      </c>
      <c r="B7" s="119" t="str">
        <f>IFERROR(VLOOKUP(B$2+$A7,Measures!$B$4:$D$85,3,FALSE),"")</f>
        <v/>
      </c>
      <c r="C7" s="119" t="str">
        <f>IFERROR(VLOOKUP(C$2+$A7,Measures!$B$4:$D$85,3,FALSE),"")</f>
        <v>Nhận một máy nước nóng mới để ENEFARM (fuel cell)</v>
      </c>
      <c r="D7" s="119" t="str">
        <f>IFERROR(VLOOKUP(D$2+$A7,Measures!$B$4:$D$85,3,FALSE),"")</f>
        <v>Trong làm mát, cắt giảm bức xạ mặt trời để sử dụng người mù vv</v>
      </c>
      <c r="E7" s="119" t="str">
        <f>IFERROR(VLOOKUP(E$2+$A7,Measures!$B$4:$D$85,3,FALSE),"")</f>
        <v>Vì vậy mà không ngọn lửa không Nhô ra từ nồi</v>
      </c>
      <c r="F7" s="119" t="str">
        <f>IFERROR(VLOOKUP(F$2+$A7,Measures!$B$4:$D$85,3,FALSE),"")</f>
        <v/>
      </c>
      <c r="G7" s="119" t="str">
        <f>IFERROR(VLOOKUP(G$2+$A7,Measures!$B$4:$D$85,3,FALSE),"")</f>
        <v>Tắt đèn khi bạn rời khỏi phòng</v>
      </c>
      <c r="H7" s="119" t="str">
        <f>IFERROR(VLOOKUP(H$2+$A7,Measures!$B$4:$D$85,3,FALSE),"")</f>
        <v/>
      </c>
      <c r="I7" s="119" t="str">
        <f>IFERROR(VLOOKUP(I$2+$A7,Measures!$B$4:$D$85,3,FALSE),"")</f>
        <v/>
      </c>
      <c r="J7" s="119" t="str">
        <f>IFERROR(VLOOKUP(J$2+$A7,Measures!$B$4:$D$85,3,FALSE),"")</f>
        <v>Dừng xe bằng cách sử dụng 20%</v>
      </c>
      <c r="K7" s="119" t="str">
        <f>IFERROR(VLOOKUP(K$2+$A7,Measures!$B$4:$D$85,3,FALSE),"")</f>
        <v/>
      </c>
    </row>
    <row r="8" spans="1:11" ht="22.5" customHeight="1">
      <c r="A8" s="117">
        <v>6</v>
      </c>
      <c r="B8" s="119" t="str">
        <f>IFERROR(VLOOKUP(B$2+$A8,Measures!$B$4:$D$85,3,FALSE),"")</f>
        <v/>
      </c>
      <c r="C8" s="119" t="str">
        <f>IFERROR(VLOOKUP(C$2+$A8,Measures!$B$4:$D$85,3,FALSE),"")</f>
        <v>Sử dụng bằng cách cài đặt máy nước nóng năng lượng mặt trời các (tuần hoàn tự nhiên)</v>
      </c>
      <c r="D8" s="119" t="str">
        <f>IFERROR(VLOOKUP(D$2+$A8,Measures!$B$4:$D$85,3,FALSE),"")</f>
        <v>Cài đặt nhiệt độ làm mát bảo thủ (28 ℃)</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Không phải là một chiếc xe trong trường hợp gần, đi bằng xe đạp hoặc đi bộ</v>
      </c>
      <c r="K8" s="119" t="str">
        <f>IFERROR(VLOOKUP(K$2+$A8,Measures!$B$4:$D$85,3,FALSE),"")</f>
        <v/>
      </c>
    </row>
    <row r="9" spans="1:11" ht="22.5" customHeight="1">
      <c r="A9" s="117">
        <v>7</v>
      </c>
      <c r="B9" s="119" t="str">
        <f>IFERROR(VLOOKUP(B$2+$A9,Measures!$B$4:$D$85,3,FALSE),"")</f>
        <v/>
      </c>
      <c r="C9" s="119" t="str">
        <f>IFERROR(VLOOKUP(C$2+$A9,Measures!$B$4:$D$85,3,FALSE),"")</f>
        <v>Sử dụng bằng cách cài đặt một hệ thống năng lượng mặt trời (tuần hoàn cưỡng bức)</v>
      </c>
      <c r="D9" s="119" t="str">
        <f>IFERROR(VLOOKUP(D$2+$A9,Measures!$B$4:$D$85,3,FALSE),"")</f>
        <v>Để bảo thủ (20 ℃) ​​các thiết lập nhiệt độ của quá trình gia nhiệt và quá chải chuốt</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Để sử dụng bằng cách gắn một vòi sen đứng đầu tiết kiệm nước</v>
      </c>
      <c r="D10" s="119" t="str">
        <f>IFERROR(VLOOKUP(D$2+$A10,Measures!$B$4:$D$85,3,FALSE),"")</f>
        <v>Trong quá trình gia nhiệt, đặt một tấm vật liệu cách nhiệt cho các cửa sổ</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Việc sử dụng phòng tắm một phút ít mỗi người mỗi ngày</v>
      </c>
      <c r="D11" s="119" t="str">
        <f>IFERROR(VLOOKUP(D$2+$A11,Measures!$B$4:$D$85,3,FALSE),"")</f>
        <v>Cửa sổ sash để kính nhiều lớp</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Để rút ngắn tắm thời gian sử dụng 30%</v>
      </c>
      <c r="D12" s="119" t="str">
        <f>IFERROR(VLOOKUP(D$2+$A12,Measures!$B$4:$D$85,3,FALSE),"")</f>
        <v>Cửa sổ sash để kính thấp-E khung nhựa</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Không phải là hâm Enter để tiếp tục gia đình trong phòng tắm</v>
      </c>
      <c r="D13" s="119" t="str">
        <f>IFERROR(VLOOKUP(D$2+$A13,Measures!$B$4:$D$85,3,FALSE),"")</f>
        <v>Gắn một cửa sổ bên trong</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Thiết lập Eco dễ thương "Chế độ tiết kiệm" để</v>
      </c>
      <c r="D14" s="119" t="str">
        <f>IFERROR(VLOOKUP(D$2+$A14,Measures!$B$4:$D$85,3,FALSE),"")</f>
        <v>Thay thế kính cửa sổ của tất cả các phòng trong kính nhiều lớp</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Thay vì tiếp tục cách nhiệt tự động, tái đun sôi ngay trước khi người tiếp theo đi vào</v>
      </c>
      <c r="D15" s="119" t="str">
        <f>IFERROR(VLOOKUP(D$2+$A15,Measures!$B$4:$D$85,3,FALSE),"")</f>
        <v>Gắn một Uchimado cho tất cả các căn phòng</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Để cải cách bồn tắm đoạn nhiệt</v>
      </c>
      <c r="D16" s="119" t="str">
        <f>IFERROR(VLOOKUP(D$2+$A16,Measures!$B$4:$D$85,3,FALSE),"")</f>
        <v>Cửa sổ sash của tất cả các phòng trong kính thấp-E khung nhựa</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Mùa hè không kéo dài nước nóng trong bồn tắm và chỉ kết thúc trong phòng tắm</v>
      </c>
      <c r="D17" s="119" t="str">
        <f>IFERROR(VLOOKUP(D$2+$A17,Measures!$B$4:$D$85,3,FALSE),"")</f>
        <v>Làm sạch bộ lọc điều hòa không khí</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Không để lại dòng chảy của nước nóng trong máy rửa chén</v>
      </c>
      <c r="D18" s="119" t="str">
        <f>IFERROR(VLOOKUP(D$2+$A18,Measures!$B$4:$D$85,3,FALSE),"")</f>
        <v>Ngắn thời gian sử dụng một giờ sưởi ấm</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Rửa chén với nước để nước thời gian không phải là lạnh</v>
      </c>
      <c r="D19" s="119" t="str">
        <f>IFERROR(VLOOKUP(D$2+$A19,Measures!$B$4:$D$85,3,FALSE),"")</f>
        <v>Bằng cách sử dụng kotatsu và thảm nóng, tránh làm nóng phòng</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Sử dụng máy rửa chén</v>
      </c>
      <c r="D20" s="119" t="str">
        <f>IFERROR(VLOOKUP(D$2+$A20,Measures!$B$4:$D$85,3,FALSE),"")</f>
        <v>Khuấy trần của không khí ấm áp tại thời điểm nóng</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Để cài đặt một phần nóng và lạnh vòi nước trong nhà bếp, nhà vệ sinh</v>
      </c>
      <c r="D21" s="119" t="str">
        <f>IFERROR(VLOOKUP(D$2+$A21,Measures!$B$4:$D$85,3,FALSE),"")</f>
        <v>Đóng cửa phòng và cám tại thời điểm sưởi ấm, để giảm phạm vi sưởi ấm</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Để cài đặt một nhà vệ sinh tiết kiệm nước</v>
      </c>
      <c r="D22" s="119" t="str">
        <f>IFERROR(VLOOKUP(D$2+$A22,Measures!$B$4:$D$85,3,FALSE),"")</f>
        <v>Để chi tiêu trong một căn phòng trong Hearthstone gia đình</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Kaikaeru tại loại thời điểm nước ấm chỗ rửa nhà vệ sinh</v>
      </c>
      <c r="D23" s="119" t="str">
        <f>IFERROR(VLOOKUP(D$2+$A23,Measures!$B$4:$D$85,3,FALSE),"")</f>
        <v>Để giới thiệu một bếp củi (bếp pellet)</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Giảm các thiết lập nhiệt độ ghế nhà vệ sinh ấm áp</v>
      </c>
      <c r="D24" s="119" t="str">
        <f>IFERROR(VLOOKUP(D$2+$A24,Measures!$B$4:$D$85,3,FALSE),"")</f>
        <v>Giảm nhiệt độ đã đặt phòng không được sử dụng trong lò sưởi trung tâm</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Thắt chặt nắp của vật liệu cách nhiệt ghế rửa nhà vệ sinh</v>
      </c>
      <c r="D25" s="119" t="str">
        <f>IFERROR(VLOOKUP(D$2+$A25,Measures!$B$4:$D$85,3,FALSE),"")</f>
        <v>Cài đặt một hệ thống trao đổi thông gió nhiệt tổng</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3380</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IFERROR(VLOOKUP("i"&amp;RIGHT(("00"&amp;(B$2+$A3)),3),Input!$B$3:$C$216,2,FALSE),"")</f>
        <v>quy mô gia đình</v>
      </c>
      <c r="C3" s="118" t="str">
        <f>IFERROR(VLOOKUP("i"&amp;RIGHT(("00"&amp;(C$2+$A3)),3),Input!$B$3:$C$216,2,FALSE),"")</f>
        <v>Các loại máy nước nóng</v>
      </c>
      <c r="D3" s="118" t="str">
        <f>IFERROR(VLOOKUP("i"&amp;RIGHT(("00"&amp;(D$2+$A3)),3),Input!$B$3:$C$216,2,FALSE),"")</f>
        <v>Phạm vi sưởi ấm</v>
      </c>
      <c r="E3" s="118" t="str">
        <f>IFERROR(VLOOKUP("i"&amp;RIGHT(("00"&amp;(E$2+$A3)),3),Input!$B$3:$C$216,2,FALSE),"")</f>
        <v/>
      </c>
      <c r="F3" s="118" t="str">
        <f>IFERROR(VLOOKUP("i"&amp;RIGHT(("00"&amp;(F$2+$A3)),3),Input!$B$3:$C$216,2,FALSE),"")</f>
        <v>Tần suất sử dụng máy sấy quần áo</v>
      </c>
      <c r="G3" s="118" t="str">
        <f>IFERROR(VLOOKUP("i"&amp;RIGHT(("00"&amp;(G$2+$A3)),3),Input!$B$3:$C$216,2,FALSE),"")</f>
        <v>chiếu sáng sống</v>
      </c>
      <c r="H3" s="118" t="str">
        <f>IFERROR(VLOOKUP("i"&amp;RIGHT(("00"&amp;(H$2+$A3)),3),Input!$B$3:$C$216,2,FALSE),"")</f>
        <v>thời gian truyền hình</v>
      </c>
      <c r="I3" s="118" t="str">
        <f>IFERROR(VLOOKUP("i"&amp;RIGHT(("00"&amp;(I$2+$A3)),3),Input!$B$3:$C$216,2,FALSE),"")</f>
        <v>Tủ lạnh của số</v>
      </c>
      <c r="J3" s="118" t="str">
        <f>IFERROR(VLOOKUP("i"&amp;RIGHT(("00"&amp;(J$2+$A3)),3),Input!$B$3:$C$216,2,FALSE),"")</f>
        <v>nguồn nhiệt bếp</v>
      </c>
      <c r="K3" s="118" t="str">
        <f>IFERROR(VLOOKUP("i"&amp;RIGHT(("00"&amp;(K$2+$A3)),3),Input!$B$3:$C$216,2,FALSE),"")</f>
        <v>sở hữu xe hơi</v>
      </c>
    </row>
    <row r="4" spans="1:11">
      <c r="A4" s="116">
        <v>2</v>
      </c>
      <c r="B4" s="118" t="str">
        <f>IFERROR(VLOOKUP("i"&amp;RIGHT(("00"&amp;(B$2+$A4)),3),Input!$B$3:$C$216,2,FALSE),"")</f>
        <v>Set nhà</v>
      </c>
      <c r="C4" s="118" t="str">
        <f>IFERROR(VLOOKUP("i"&amp;RIGHT(("00"&amp;(C$2+$A4)),3),Input!$B$3:$C$216,2,FALSE),"")</f>
        <v>máy nước nóng năng lượng mặt trời</v>
      </c>
      <c r="D4" s="118" t="str">
        <f>IFERROR(VLOOKUP("i"&amp;RIGHT(("00"&amp;(D$2+$A4)),3),Input!$B$3:$C$216,2,FALSE),"")</f>
        <v>thiết bị làm nóng chủ yếu sử dụng</v>
      </c>
      <c r="E4" s="118" t="str">
        <f>IFERROR(VLOOKUP("i"&amp;RIGHT(("00"&amp;(E$2+$A4)),3),Input!$B$3:$C$216,2,FALSE),"")</f>
        <v/>
      </c>
      <c r="F4" s="118" t="str">
        <f>IFERROR(VLOOKUP("i"&amp;RIGHT(("00"&amp;(F$2+$A4)),3),Input!$B$3:$C$216,2,FALSE),"")</f>
        <v>Loại máy sấy</v>
      </c>
      <c r="G4" s="118" t="str">
        <f>IFERROR(VLOOKUP("i"&amp;RIGHT(("00"&amp;(G$2+$A4)),3),Input!$B$3:$C$216,2,FALSE),"")</f>
        <v>Ánh sáng của căn phòng vắng mặt</v>
      </c>
      <c r="H4" s="118" t="str">
        <f>IFERROR(VLOOKUP("i"&amp;RIGHT(("00"&amp;(H$2+$A4)),3),Input!$B$3:$C$216,2,FALSE),"")</f>
        <v/>
      </c>
      <c r="I4" s="118" t="str">
        <f>IFERROR(VLOOKUP("i"&amp;RIGHT(("00"&amp;(I$2+$A4)),3),Input!$B$3:$C$216,2,FALSE),"")</f>
        <v/>
      </c>
      <c r="J4" s="118" t="str">
        <f>IFERROR(VLOOKUP("i"&amp;RIGHT(("00"&amp;(J$2+$A4)),3),Input!$B$3:$C$216,2,FALSE),"")</f>
        <v>Tần suất nấu</v>
      </c>
      <c r="K4" s="118" t="str">
        <f>IFERROR(VLOOKUP("i"&amp;RIGHT(("00"&amp;(K$2+$A4)),3),Input!$B$3:$C$216,2,FALSE),"")</f>
        <v>Số tổ chức bởi chiếc xe tay ga xe đạp</v>
      </c>
    </row>
    <row r="5" spans="1:11">
      <c r="A5" s="116">
        <v>3</v>
      </c>
      <c r="B5" s="118" t="str">
        <f>IFERROR(VLOOKUP("i"&amp;RIGHT(("00"&amp;(B$2+$A5)),3),Input!$B$3:$C$216,2,FALSE),"")</f>
        <v>Chiều rộng của ngôi nhà</v>
      </c>
      <c r="C5" s="118" t="str">
        <f>IFERROR(VLOOKUP("i"&amp;RIGHT(("00"&amp;(C$2+$A5)),3),Input!$B$3:$C$216,2,FALSE),"")</f>
        <v>ngày Bath đun sôi (trừ mùa hè)</v>
      </c>
      <c r="D5" s="118" t="str">
        <f>IFERROR(VLOOKUP("i"&amp;RIGHT(("00"&amp;(D$2+$A5)),3),Input!$B$3:$C$216,2,FALSE),"")</f>
        <v>Làm nóng thiết bị để sử dụng như một phụ trợ</v>
      </c>
      <c r="E5" s="118" t="str">
        <f>IFERROR(VLOOKUP("i"&amp;RIGHT(("00"&amp;(E$2+$A5)),3),Input!$B$3:$C$216,2,FALSE),"")</f>
        <v/>
      </c>
      <c r="F5" s="118" t="str">
        <f>IFERROR(VLOOKUP("i"&amp;RIGHT(("00"&amp;(F$2+$A5)),3),Input!$B$3:$C$216,2,FALSE),"")</f>
        <v>Tần suất rửa</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c r="A6" s="116">
        <v>4</v>
      </c>
      <c r="B6" s="118" t="str">
        <f>IFERROR(VLOOKUP("i"&amp;RIGHT(("00"&amp;(B$2+$A6)),3),Input!$B$3:$C$216,2,FALSE),"")</f>
        <v>Quyền sở hữu của ngôi nhà</v>
      </c>
      <c r="C6" s="118" t="str">
        <f>IFERROR(VLOOKUP("i"&amp;RIGHT(("00"&amp;(C$2+$A6)),3),Input!$B$3:$C$216,2,FALSE),"")</f>
        <v>ngày Bath đun sôi (mùa hè)</v>
      </c>
      <c r="D6" s="118" t="str">
        <f>IFERROR(VLOOKUP("i"&amp;RIGHT(("00"&amp;(D$2+$A6)),3),Input!$B$3:$C$216,2,FALSE),"")</f>
        <v>thời gian làm nóng</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c r="A7" s="116">
        <v>5</v>
      </c>
      <c r="B7" s="118" t="str">
        <f>IFERROR(VLOOKUP("i"&amp;RIGHT(("00"&amp;(B$2+$A7)),3),Input!$B$3:$C$216,2,FALSE),"")</f>
        <v>Số tầng</v>
      </c>
      <c r="C7" s="118" t="str">
        <f>IFERROR(VLOOKUP("i"&amp;RIGHT(("00"&amp;(C$2+$A7)),3),Input!$B$3:$C$216,2,FALSE),"")</f>
        <v>thời gian tắm (trừ mùa hè)</v>
      </c>
      <c r="D7" s="118" t="str">
        <f>IFERROR(VLOOKUP("i"&amp;RIGHT(("00"&amp;(D$2+$A7)),3),Input!$B$3:$C$216,2,FALSE),"")</f>
        <v>Làm nóng nhiệt độ cài đặt</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c r="A8" s="116">
        <v>6</v>
      </c>
      <c r="B8" s="118" t="str">
        <f>IFERROR(VLOOKUP("i"&amp;RIGHT(("00"&amp;(B$2+$A8)),3),Input!$B$3:$C$216,2,FALSE),"")</f>
        <v>bề mặt mái trần hoặc (tầng trên cùng)</v>
      </c>
      <c r="C8" s="118" t="str">
        <f>IFERROR(VLOOKUP("i"&amp;RIGHT(("00"&amp;(C$2+$A8)),3),Input!$B$3:$C$216,2,FALSE),"")</f>
        <v>thời gian tắm (mùa hè)</v>
      </c>
      <c r="D8" s="118" t="str">
        <f>IFERROR(VLOOKUP("i"&amp;RIGHT(("00"&amp;(D$2+$A8)),3),Input!$B$3:$C$216,2,FALSE),"")</f>
        <v>Thời gian để sưởi ấm</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c r="A9" s="116">
        <v>7</v>
      </c>
      <c r="B9" s="118" t="str">
        <f>IFERROR(VLOOKUP("i"&amp;RIGHT(("00"&amp;(B$2+$A9)),3),Input!$B$3:$C$216,2,FALSE),"")</f>
        <v>Ngày mái</v>
      </c>
      <c r="C9" s="118" t="str">
        <f>IFERROR(VLOOKUP("i"&amp;RIGHT(("00"&amp;(C$2+$A9)),3),Input!$B$3:$C$216,2,FALSE),"")</f>
        <v>Chiều cao của chùm tia nước nóng</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c r="A10" s="116">
        <v>8</v>
      </c>
      <c r="B10" s="118" t="str">
        <f>IFERROR(VLOOKUP("i"&amp;RIGHT(("00"&amp;(B$2+$A10)),3),Input!$B$3:$C$216,2,FALSE),"")</f>
        <v>Số phòng</v>
      </c>
      <c r="C10" s="118" t="str">
        <f>IFERROR(VLOOKUP("i"&amp;RIGHT(("00"&amp;(C$2+$A10)),3),Input!$B$3:$C$216,2,FALSE),"")</f>
        <v>Bồn tắm thời gian ủ bệnh của</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c r="A11" s="116">
        <v>9</v>
      </c>
      <c r="B11" s="118" t="str">
        <f>IFERROR(VLOOKUP("i"&amp;RIGHT(("00"&amp;(B$2+$A11)),3),Input!$B$3:$C$216,2,FALSE),"")</f>
        <v>năm xây dựng</v>
      </c>
      <c r="C11" s="118" t="str">
        <f>IFERROR(VLOOKUP("i"&amp;RIGHT(("00"&amp;(C$2+$A11)),3),Input!$B$3:$C$216,2,FALSE),"")</f>
        <v>Rửa cơ thể trong bồn nước nóng</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c r="A12" s="116">
        <v>10</v>
      </c>
      <c r="B12" s="118" t="str">
        <f>IFERROR(VLOOKUP("i"&amp;RIGHT(("00"&amp;(B$2+$A12)),3),Input!$B$3:$C$216,2,FALSE),"")</f>
        <v>Quan điểm tập trung như một biện pháp đối phó</v>
      </c>
      <c r="C12" s="118" t="str">
        <f>IFERROR(VLOOKUP("i"&amp;RIGHT(("00"&amp;(C$2+$A12)),3),Input!$B$3:$C$216,2,FALSE),"")</f>
        <v>Làm thế nào để tái ấm bồn tắm nước nóng</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c r="A13" s="116">
        <v>11</v>
      </c>
      <c r="B13" s="118" t="str">
        <f>IFERROR(VLOOKUP("i"&amp;RIGHT(("00"&amp;(B$2+$A13)),3),Input!$B$3:$C$216,2,FALSE),"")</f>
        <v/>
      </c>
      <c r="C13" s="118" t="str">
        <f>IFERROR(VLOOKUP("i"&amp;RIGHT(("00"&amp;(C$2+$A13)),3),Input!$B$3:$C$216,2,FALSE),"")</f>
        <v>Khi tắm nước nóng là thấp</v>
      </c>
      <c r="D13" s="118" t="str">
        <f>IFERROR(VLOOKUP("i"&amp;RIGHT(("00"&amp;(D$2+$A13)),3),Input!$B$3:$C$216,2,FALSE),"")</f>
        <v>Tên của phòng</v>
      </c>
      <c r="E13" s="118" t="str">
        <f>IFERROR(VLOOKUP("i"&amp;RIGHT(("00"&amp;(E$2+$A13)),3),Input!$B$3:$C$216,2,FALSE),"")</f>
        <v/>
      </c>
      <c r="F13" s="118" t="str">
        <f>IFERROR(VLOOKUP("i"&amp;RIGHT(("00"&amp;(F$2+$A13)),3),Input!$B$3:$C$216,2,FALSE),"")</f>
        <v>Sức mạnh của máy hút bụi</v>
      </c>
      <c r="G13" s="118" t="str">
        <f>IFERROR(VLOOKUP("i"&amp;RIGHT(("00"&amp;(G$2+$A13)),3),Input!$B$3:$C$216,2,FALSE),"")</f>
        <v>Ánh sáng của nơi này</v>
      </c>
      <c r="H13" s="118" t="str">
        <f>IFERROR(VLOOKUP("i"&amp;RIGHT(("00"&amp;(H$2+$A13)),3),Input!$B$3:$C$216,2,FALSE),"")</f>
        <v/>
      </c>
      <c r="I13" s="118" t="str">
        <f>IFERROR(VLOOKUP("i"&amp;RIGHT(("00"&amp;(I$2+$A13)),3),Input!$B$3:$C$216,2,FALSE),"")</f>
        <v>Sử dụng tuổi thọ của tủ lạnh</v>
      </c>
      <c r="J13" s="118" t="str">
        <f>IFERROR(VLOOKUP("i"&amp;RIGHT(("00"&amp;(J$2+$A13)),3),Input!$B$3:$C$216,2,FALSE),"")</f>
        <v>Chất cách nhiệt trong các lọ</v>
      </c>
      <c r="K13" s="118" t="str">
        <f>IFERROR(VLOOKUP("i"&amp;RIGHT(("00"&amp;(K$2+$A13)),3),Input!$B$3:$C$216,2,FALSE),"")</f>
        <v>loại xe</v>
      </c>
    </row>
    <row r="14" spans="1:11">
      <c r="A14" s="116">
        <v>12</v>
      </c>
      <c r="B14" s="118" t="str">
        <f>IFERROR(VLOOKUP("i"&amp;RIGHT(("00"&amp;(B$2+$A14)),3),Input!$B$3:$C$216,2,FALSE),"")</f>
        <v/>
      </c>
      <c r="C14" s="118" t="str">
        <f>IFERROR(VLOOKUP("i"&amp;RIGHT(("00"&amp;(C$2+$A14)),3),Input!$B$3:$C$216,2,FALSE),"")</f>
        <v>Cho đến khi nước nóng trong phòng tắm đi ra</v>
      </c>
      <c r="D14" s="118" t="str">
        <f>IFERROR(VLOOKUP("i"&amp;RIGHT(("00"&amp;(D$2+$A14)),3),Input!$B$3:$C$216,2,FALSE),"")</f>
        <v>Kích thước của căn phòng</v>
      </c>
      <c r="E14" s="118" t="str">
        <f>IFERROR(VLOOKUP("i"&amp;RIGHT(("00"&amp;(E$2+$A14)),3),Input!$B$3:$C$216,2,FALSE),"")</f>
        <v/>
      </c>
      <c r="F14" s="118" t="str">
        <f>IFERROR(VLOOKUP("i"&amp;RIGHT(("00"&amp;(F$2+$A14)),3),Input!$B$3:$C$216,2,FALSE),"")</f>
        <v>Chân không sử dụng sạch hơn</v>
      </c>
      <c r="G14" s="118" t="str">
        <f>IFERROR(VLOOKUP("i"&amp;RIGHT(("00"&amp;(G$2+$A14)),3),Input!$B$3:$C$216,2,FALSE),"")</f>
        <v>loại ánh sáng</v>
      </c>
      <c r="H14" s="118" t="str">
        <f>IFERROR(VLOOKUP("i"&amp;RIGHT(("00"&amp;(H$2+$A14)),3),Input!$B$3:$C$216,2,FALSE),"")</f>
        <v/>
      </c>
      <c r="I14" s="118" t="str">
        <f>IFERROR(VLOOKUP("i"&amp;RIGHT(("00"&amp;(I$2+$A14)),3),Input!$B$3:$C$216,2,FALSE),"")</f>
        <v>loại tủ lạnh</v>
      </c>
      <c r="J14" s="118" t="str">
        <f>IFERROR(VLOOKUP("i"&amp;RIGHT(("00"&amp;(J$2+$A14)),3),Input!$B$3:$C$216,2,FALSE),"")</f>
        <v/>
      </c>
      <c r="K14" s="118" t="str">
        <f>IFERROR(VLOOKUP("i"&amp;RIGHT(("00"&amp;(K$2+$A14)),3),Input!$B$3:$C$216,2,FALSE),"")</f>
        <v>tiêu thụ nhiên liệu của xe</v>
      </c>
    </row>
    <row r="15" spans="1:11">
      <c r="A15" s="116">
        <v>13</v>
      </c>
      <c r="B15" s="118" t="str">
        <f>IFERROR(VLOOKUP("i"&amp;RIGHT(("00"&amp;(B$2+$A15)),3),Input!$B$3:$C$216,2,FALSE),"")</f>
        <v/>
      </c>
      <c r="C15" s="118" t="str">
        <f>IFERROR(VLOOKUP("i"&amp;RIGHT(("00"&amp;(C$2+$A15)),3),Input!$B$3:$C$216,2,FALSE),"")</f>
        <v>Sử dụng nước nóng trong máy rửa chén</v>
      </c>
      <c r="D15" s="118" t="str">
        <f>IFERROR(VLOOKUP("i"&amp;RIGHT(("00"&amp;(D$2+$A15)),3),Input!$B$3:$C$216,2,FALSE),"")</f>
        <v>Kích thước của kính cửa sổ</v>
      </c>
      <c r="E15" s="118" t="str">
        <f>IFERROR(VLOOKUP("i"&amp;RIGHT(("00"&amp;(E$2+$A15)),3),Input!$B$3:$C$216,2,FALSE),"")</f>
        <v/>
      </c>
      <c r="F15" s="118" t="str">
        <f>IFERROR(VLOOKUP("i"&amp;RIGHT(("00"&amp;(F$2+$A15)),3),Input!$B$3:$C$216,2,FALSE),"")</f>
        <v/>
      </c>
      <c r="G15" s="118" t="str">
        <f>IFERROR(VLOOKUP("i"&amp;RIGHT(("00"&amp;(G$2+$A15)),3),Input!$B$3:$C$216,2,FALSE),"")</f>
        <v>Công suất tiêu thụ của 1 bóng (this)</v>
      </c>
      <c r="H15" s="118" t="str">
        <f>IFERROR(VLOOKUP("i"&amp;RIGHT(("00"&amp;(H$2+$A15)),3),Input!$B$3:$C$216,2,FALSE),"")</f>
        <v/>
      </c>
      <c r="I15" s="118" t="str">
        <f>IFERROR(VLOOKUP("i"&amp;RIGHT(("00"&amp;(I$2+$A15)),3),Input!$B$3:$C$216,2,FALSE),"")</f>
        <v>Nội dung đánh giá</v>
      </c>
      <c r="J15" s="118" t="str">
        <f>IFERROR(VLOOKUP("i"&amp;RIGHT(("00"&amp;(J$2+$A15)),3),Input!$B$3:$C$216,2,FALSE),"")</f>
        <v/>
      </c>
      <c r="K15" s="118" t="str">
        <f>IFERROR(VLOOKUP("i"&amp;RIGHT(("00"&amp;(K$2+$A15)),3),Input!$B$3:$C$216,2,FALSE),"")</f>
        <v>Người sử dụng chính của xe</v>
      </c>
    </row>
    <row r="16" spans="1:11">
      <c r="A16" s="116">
        <v>14</v>
      </c>
      <c r="B16" s="118" t="str">
        <f>IFERROR(VLOOKUP("i"&amp;RIGHT(("00"&amp;(B$2+$A16)),3),Input!$B$3:$C$216,2,FALSE),"")</f>
        <v/>
      </c>
      <c r="C16" s="118" t="str">
        <f>IFERROR(VLOOKUP("i"&amp;RIGHT(("00"&amp;(C$2+$A16)),3),Input!$B$3:$C$216,2,FALSE),"")</f>
        <v>thời gian sử dụng nước nóng trong lưu vực</v>
      </c>
      <c r="D16" s="118" t="str">
        <f>IFERROR(VLOOKUP("i"&amp;RIGHT(("00"&amp;(D$2+$A16)),3),Input!$B$3:$C$216,2,FALSE),"")</f>
        <v>Loại kính cửa sổ</v>
      </c>
      <c r="E16" s="118" t="str">
        <f>IFERROR(VLOOKUP("i"&amp;RIGHT(("00"&amp;(E$2+$A16)),3),Input!$B$3:$C$216,2,FALSE),"")</f>
        <v/>
      </c>
      <c r="F16" s="118" t="str">
        <f>IFERROR(VLOOKUP("i"&amp;RIGHT(("00"&amp;(F$2+$A16)),3),Input!$B$3:$C$216,2,FALSE),"")</f>
        <v/>
      </c>
      <c r="G16" s="118" t="str">
        <f>IFERROR(VLOOKUP("i"&amp;RIGHT(("00"&amp;(G$2+$A16)),3),Input!$B$3:$C$216,2,FALSE),"")</f>
        <v>số bóng - số</v>
      </c>
      <c r="H16" s="118" t="str">
        <f>IFERROR(VLOOKUP("i"&amp;RIGHT(("00"&amp;(H$2+$A16)),3),Input!$B$3:$C$216,2,FALSE),"")</f>
        <v/>
      </c>
      <c r="I16" s="118" t="str">
        <f>IFERROR(VLOOKUP("i"&amp;RIGHT(("00"&amp;(I$2+$A16)),3),Input!$B$3:$C$216,2,FALSE),"")</f>
        <v>cài đặt nhiệt độ tủ lạnh</v>
      </c>
      <c r="J16" s="118" t="str">
        <f>IFERROR(VLOOKUP("i"&amp;RIGHT(("00"&amp;(J$2+$A16)),3),Input!$B$3:$C$216,2,FALSE),"")</f>
        <v/>
      </c>
      <c r="K16" s="118" t="str">
        <f>IFERROR(VLOOKUP("i"&amp;RIGHT(("00"&amp;(K$2+$A16)),3),Input!$B$3:$C$216,2,FALSE),"")</f>
        <v>Sử dụng sinh thái lốp</v>
      </c>
    </row>
    <row r="17" spans="1:11">
      <c r="A17" s="116">
        <v>15</v>
      </c>
      <c r="B17" s="118" t="str">
        <f>IFERROR(VLOOKUP("i"&amp;RIGHT(("00"&amp;(B$2+$A17)),3),Input!$B$3:$C$216,2,FALSE),"")</f>
        <v/>
      </c>
      <c r="C17" s="118" t="str">
        <f>IFERROR(VLOOKUP("i"&amp;RIGHT(("00"&amp;(C$2+$A17)),3),Input!$B$3:$C$216,2,FALSE),"")</f>
        <v>thời gian sử dụng nước nóng trong máy rửa chén</v>
      </c>
      <c r="D17" s="118" t="str">
        <f>IFERROR(VLOOKUP("i"&amp;RIGHT(("00"&amp;(D$2+$A17)),3),Input!$B$3:$C$216,2,FALSE),"")</f>
        <v>Tuổi của điều hòa không khí</v>
      </c>
      <c r="E17" s="118" t="str">
        <f>IFERROR(VLOOKUP("i"&amp;RIGHT(("00"&amp;(E$2+$A17)),3),Input!$B$3:$C$216,2,FALSE),"")</f>
        <v/>
      </c>
      <c r="F17" s="118" t="str">
        <f>IFERROR(VLOOKUP("i"&amp;RIGHT(("00"&amp;(F$2+$A17)),3),Input!$B$3:$C$216,2,FALSE),"")</f>
        <v/>
      </c>
      <c r="G17" s="118" t="str">
        <f>IFERROR(VLOOKUP("i"&amp;RIGHT(("00"&amp;(G$2+$A17)),3),Input!$B$3:$C$216,2,FALSE),"")</f>
        <v>Sử dụng thời gian của chiếu sáng</v>
      </c>
      <c r="H17" s="118" t="str">
        <f>IFERROR(VLOOKUP("i"&amp;RIGHT(("00"&amp;(H$2+$A17)),3),Input!$B$3:$C$216,2,FALSE),"")</f>
        <v/>
      </c>
      <c r="I17" s="118" t="str">
        <f>IFERROR(VLOOKUP("i"&amp;RIGHT(("00"&amp;(I$2+$A17)),3),Input!$B$3:$C$216,2,FALSE),"")</f>
        <v>Tsumesugi nội dung</v>
      </c>
      <c r="J17" s="118" t="str">
        <f>IFERROR(VLOOKUP("i"&amp;RIGHT(("00"&amp;(J$2+$A17)),3),Input!$B$3:$C$216,2,FALSE),"")</f>
        <v/>
      </c>
      <c r="K17" s="118" t="str">
        <f>IFERROR(VLOOKUP("i"&amp;RIGHT(("00"&amp;(K$2+$A17)),3),Input!$B$3:$C$216,2,FALSE),"")</f>
        <v/>
      </c>
    </row>
    <row r="18" spans="1:11">
      <c r="A18" s="116">
        <v>16</v>
      </c>
      <c r="B18" s="118" t="str">
        <f>IFERROR(VLOOKUP("i"&amp;RIGHT(("00"&amp;(B$2+$A18)),3),Input!$B$3:$C$216,2,FALSE),"")</f>
        <v/>
      </c>
      <c r="C18" s="118" t="str">
        <f>IFERROR(VLOOKUP("i"&amp;RIGHT(("00"&amp;(C$2+$A18)),3),Input!$B$3:$C$216,2,FALSE),"")</f>
        <v>Tiết kiệm nước tắm đầu</v>
      </c>
      <c r="D18" s="118" t="str">
        <f>IFERROR(VLOOKUP("i"&amp;RIGHT(("00"&amp;(D$2+$A18)),3),Input!$B$3:$C$216,2,FALSE),"")</f>
        <v>hiệu suất điều hòa nhiệt độ</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Lắp đặt mà mở khoảng cách từ tường</v>
      </c>
      <c r="J18" s="118" t="str">
        <f>IFERROR(VLOOKUP("i"&amp;RIGHT(("00"&amp;(J$2+$A18)),3),Input!$B$3:$C$216,2,FALSE),"")</f>
        <v/>
      </c>
      <c r="K18" s="118" t="str">
        <f>IFERROR(VLOOKUP("i"&amp;RIGHT(("00"&amp;(K$2+$A18)),3),Input!$B$3:$C$216,2,FALSE),"")</f>
        <v/>
      </c>
    </row>
    <row r="19" spans="1:11">
      <c r="A19" s="116">
        <v>17</v>
      </c>
      <c r="B19" s="118" t="str">
        <f>IFERROR(VLOOKUP("i"&amp;RIGHT(("00"&amp;(B$2+$A19)),3),Input!$B$3:$C$216,2,FALSE),"")</f>
        <v/>
      </c>
      <c r="C19" s="118" t="str">
        <f>IFERROR(VLOOKUP("i"&amp;RIGHT(("00"&amp;(C$2+$A19)),3),Input!$B$3:$C$216,2,FALSE),"")</f>
        <v>Bồn xe buýt đơn vị</v>
      </c>
      <c r="D19" s="118" t="str">
        <f>IFERROR(VLOOKUP("i"&amp;RIGHT(("00"&amp;(D$2+$A19)),3),Input!$B$3:$C$216,2,FALSE),"")</f>
        <v>làm sạch điều hòa không khí bộ lọc</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c r="A23" s="116">
        <v>21</v>
      </c>
      <c r="B23" s="118" t="str">
        <f>IFERROR(VLOOKUP("i"&amp;RIGHT(("00"&amp;(B$2+$A23)),3),Input!$B$3:$C$216,2,FALSE),"")</f>
        <v>trạng thái</v>
      </c>
      <c r="C23" s="118" t="str">
        <f>IFERROR(VLOOKUP("i"&amp;RIGHT(("00"&amp;(C$2+$A23)),3),Input!$B$3:$C$216,2,FALSE),"")</f>
        <v>Hiệu suất của máy nước nóng</v>
      </c>
      <c r="D23" s="118" t="str">
        <f>IFERROR(VLOOKUP("i"&amp;RIGHT(("00"&amp;(D$2+$A23)),3),Input!$B$3:$C$216,2,FALSE),"")</f>
        <v>hiệu suất điều hòa nhiệt độ</v>
      </c>
      <c r="E23" s="118" t="str">
        <f>IFERROR(VLOOKUP("i"&amp;RIGHT(("00"&amp;(E$2+$A23)),3),Input!$B$3:$C$216,2,FALSE),"")</f>
        <v/>
      </c>
      <c r="F23" s="118" t="str">
        <f>IFERROR(VLOOKUP("i"&amp;RIGHT(("00"&amp;(F$2+$A23)),3),Input!$B$3:$C$216,2,FALSE),"")</f>
        <v>Hiệu suất của máy giặt</v>
      </c>
      <c r="G23" s="118" t="str">
        <f>IFERROR(VLOOKUP("i"&amp;RIGHT(("00"&amp;(G$2+$A23)),3),Input!$B$3:$C$216,2,FALSE),"")</f>
        <v/>
      </c>
      <c r="H23" s="118" t="str">
        <f>IFERROR(VLOOKUP("i"&amp;RIGHT(("00"&amp;(H$2+$A23)),3),Input!$B$3:$C$216,2,FALSE),"")</f>
        <v>hiệu suất truyền của</v>
      </c>
      <c r="I23" s="118" t="str">
        <f>IFERROR(VLOOKUP("i"&amp;RIGHT(("00"&amp;(I$2+$A23)),3),Input!$B$3:$C$216,2,FALSE),"")</f>
        <v>hiệu suất tủ lạnh</v>
      </c>
      <c r="J23" s="118" t="str">
        <f>IFERROR(VLOOKUP("i"&amp;RIGHT(("00"&amp;(J$2+$A23)),3),Input!$B$3:$C$216,2,FALSE),"")</f>
        <v>vật liệu cách nhiệt của nồi</v>
      </c>
      <c r="K23" s="118" t="str">
        <f>IFERROR(VLOOKUP("i"&amp;RIGHT(("00"&amp;(K$2+$A23)),3),Input!$B$3:$C$216,2,FALSE),"")</f>
        <v>điểm đến</v>
      </c>
    </row>
    <row r="24" spans="1:11">
      <c r="A24" s="116">
        <v>22</v>
      </c>
      <c r="B24" s="118" t="str">
        <f>IFERROR(VLOOKUP("i"&amp;RIGHT(("00"&amp;(B$2+$A24)),3),Input!$B$3:$C$216,2,FALSE),"")</f>
        <v>Thông tin chi tiết khu vực</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Hiệu quả năng lượng của ấm đun nước điện</v>
      </c>
      <c r="K24" s="118" t="str">
        <f>IFERROR(VLOOKUP("i"&amp;RIGHT(("00"&amp;(K$2+$A24)),3),Input!$B$3:$C$216,2,FALSE),"")</f>
        <v>tần số</v>
      </c>
    </row>
    <row r="25" spans="1:11">
      <c r="A25" s="116">
        <v>23</v>
      </c>
      <c r="B25" s="118" t="str">
        <f>IFERROR(VLOOKUP("i"&amp;RIGHT(("00"&amp;(B$2+$A25)),3),Input!$B$3:$C$216,2,FALSE),"")</f>
        <v>Sự tiện lợi của giao thông công cộng</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khoảng cách một chiều</v>
      </c>
    </row>
    <row r="26" spans="1:11">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sử dụng xe</v>
      </c>
    </row>
    <row r="27" spans="1:11">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c r="A33" s="116">
        <v>31</v>
      </c>
      <c r="B33" s="118" t="str">
        <f>IFERROR(VLOOKUP("i"&amp;RIGHT(("00"&amp;(B$2+$A33)),3),Input!$B$3:$C$216,2,FALSE),"")</f>
        <v/>
      </c>
      <c r="C33" s="118" t="str">
        <f>IFERROR(VLOOKUP("i"&amp;RIGHT(("00"&amp;(C$2+$A33)),3),Input!$B$3:$C$216,2,FALSE),"")</f>
        <v>Chất cách nhiệt trong ghế nhà vệ sinh</v>
      </c>
      <c r="D33" s="118" t="str">
        <f>IFERROR(VLOOKUP("i"&amp;RIGHT(("00"&amp;(D$2+$A33)),3),Input!$B$3:$C$216,2,FALSE),"")</f>
        <v>thiết bị làm nóng chủ yếu sử dụng</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kích thước TV của</v>
      </c>
      <c r="I33" s="118" t="str">
        <f>IFERROR(VLOOKUP("i"&amp;RIGHT(("00"&amp;(I$2+$A33)),3),Input!$B$3:$C$216,2,FALSE),"")</f>
        <v/>
      </c>
      <c r="J33" s="118" t="str">
        <f>IFERROR(VLOOKUP("i"&amp;RIGHT(("00"&amp;(J$2+$A33)),3),Input!$B$3:$C$216,2,FALSE),"")</f>
        <v/>
      </c>
      <c r="K33" s="118" t="str">
        <f>IFERROR(VLOOKUP("i"&amp;RIGHT(("00"&amp;(K$2+$A33)),3),Input!$B$3:$C$216,2,FALSE),"")</f>
        <v>Idling dừng</v>
      </c>
    </row>
    <row r="34" spans="1:11">
      <c r="A34" s="116">
        <v>32</v>
      </c>
      <c r="B34" s="118" t="str">
        <f>IFERROR(VLOOKUP("i"&amp;RIGHT(("00"&amp;(B$2+$A34)),3),Input!$B$3:$C$216,2,FALSE),"")</f>
        <v/>
      </c>
      <c r="C34" s="118" t="str">
        <f>IFERROR(VLOOKUP("i"&amp;RIGHT(("00"&amp;(C$2+$A34)),3),Input!$B$3:$C$216,2,FALSE),"")</f>
        <v>Cài đặt nhiệt độ ghế toilet</v>
      </c>
      <c r="D34" s="118" t="str">
        <f>IFERROR(VLOOKUP("i"&amp;RIGHT(("00"&amp;(D$2+$A34)),3),Input!$B$3:$C$216,2,FALSE),"")</f>
        <v>Làm nóng thiết bị để sử dụng như một phụ trợ</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Tuổi của truyền hình</v>
      </c>
      <c r="I34" s="118" t="str">
        <f>IFERROR(VLOOKUP("i"&amp;RIGHT(("00"&amp;(I$2+$A34)),3),Input!$B$3:$C$216,2,FALSE),"")</f>
        <v/>
      </c>
      <c r="J34" s="118" t="str">
        <f>IFERROR(VLOOKUP("i"&amp;RIGHT(("00"&amp;(J$2+$A34)),3),Input!$B$3:$C$216,2,FALSE),"")</f>
        <v/>
      </c>
      <c r="K34" s="118" t="str">
        <f>IFERROR(VLOOKUP("i"&amp;RIGHT(("00"&amp;(K$2+$A34)),3),Input!$B$3:$C$216,2,FALSE),"")</f>
        <v>tăng tốc đột ngột và tăng tốc đột ngột</v>
      </c>
    </row>
    <row r="35" spans="1:11">
      <c r="A35" s="116">
        <v>33</v>
      </c>
      <c r="B35" s="118" t="str">
        <f>IFERROR(VLOOKUP("i"&amp;RIGHT(("00"&amp;(B$2+$A35)),3),Input!$B$3:$C$216,2,FALSE),"")</f>
        <v/>
      </c>
      <c r="C35" s="118" t="str">
        <f>IFERROR(VLOOKUP("i"&amp;RIGHT(("00"&amp;(C$2+$A35)),3),Input!$B$3:$C$216,2,FALSE),"")</f>
        <v>loại tức ghế ấm vệ sinh</v>
      </c>
      <c r="D35" s="118" t="str">
        <f>IFERROR(VLOOKUP("i"&amp;RIGHT(("00"&amp;(D$2+$A35)),3),Input!$B$3:$C$216,2,FALSE),"")</f>
        <v>thời gian làm nóng</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thời gian truyền hình</v>
      </c>
      <c r="I35" s="118" t="str">
        <f>IFERROR(VLOOKUP("i"&amp;RIGHT(("00"&amp;(I$2+$A35)),3),Input!$B$3:$C$216,2,FALSE),"")</f>
        <v/>
      </c>
      <c r="J35" s="118" t="str">
        <f>IFERROR(VLOOKUP("i"&amp;RIGHT(("00"&amp;(J$2+$A35)),3),Input!$B$3:$C$216,2,FALSE),"")</f>
        <v/>
      </c>
      <c r="K35" s="118" t="str">
        <f>IFERROR(VLOOKUP("i"&amp;RIGHT(("00"&amp;(K$2+$A35)),3),Input!$B$3:$C$216,2,FALSE),"")</f>
        <v>Ít hoạt động với khả năng tăng tốc và giảm tốc</v>
      </c>
    </row>
    <row r="36" spans="1:11">
      <c r="A36" s="116">
        <v>34</v>
      </c>
      <c r="B36" s="118" t="str">
        <f>IFERROR(VLOOKUP("i"&amp;RIGHT(("00"&amp;(B$2+$A36)),3),Input!$B$3:$C$216,2,FALSE),"")</f>
        <v/>
      </c>
      <c r="C36" s="118" t="str">
        <f>IFERROR(VLOOKUP("i"&amp;RIGHT(("00"&amp;(C$2+$A36)),3),Input!$B$3:$C$216,2,FALSE),"")</f>
        <v>Đậy nắp ghế toilet</v>
      </c>
      <c r="D36" s="118" t="str">
        <f>IFERROR(VLOOKUP("i"&amp;RIGHT(("00"&amp;(D$2+$A36)),3),Input!$B$3:$C$216,2,FALSE),"")</f>
        <v>Làm nóng nhiệt độ cài đặt</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tắt tăng tốc sớm</v>
      </c>
    </row>
    <row r="37" spans="1:11">
      <c r="A37" s="116">
        <v>35</v>
      </c>
      <c r="B37" s="118" t="str">
        <f>IFERROR(VLOOKUP("i"&amp;RIGHT(("00"&amp;(B$2+$A37)),3),Input!$B$3:$C$216,2,FALSE),"")</f>
        <v/>
      </c>
      <c r="C37" s="118" t="str">
        <f>IFERROR(VLOOKUP("i"&amp;RIGHT(("00"&amp;(C$2+$A37)),3),Input!$B$3:$C$216,2,FALSE),"")</f>
        <v/>
      </c>
      <c r="D37" s="118" t="str">
        <f>IFERROR(VLOOKUP("i"&amp;RIGHT(("00"&amp;(D$2+$A37)),3),Input!$B$3:$C$216,2,FALSE),"")</f>
        <v>Thời gian để sưởi ấm</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Sử dụng thông tin giao thông đường bộ</v>
      </c>
    </row>
    <row r="38" spans="1:11">
      <c r="A38" s="116">
        <v>36</v>
      </c>
      <c r="B38" s="118" t="str">
        <f>IFERROR(VLOOKUP("i"&amp;RIGHT(("00"&amp;(B$2+$A38)),3),Input!$B$3:$C$216,2,FALSE),"")</f>
        <v/>
      </c>
      <c r="C38" s="118" t="str">
        <f>IFERROR(VLOOKUP("i"&amp;RIGHT(("00"&amp;(C$2+$A38)),3),Input!$B$3:$C$216,2,FALSE),"")</f>
        <v/>
      </c>
      <c r="D38" s="118" t="str">
        <f>IFERROR(VLOOKUP("i"&amp;RIGHT(("00"&amp;(D$2+$A38)),3),Input!$B$3:$C$216,2,FALSE),"")</f>
        <v>Thời gian sử dụng của máy tạo độ ẩm</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Không nạp với hành lý không cần thiết</v>
      </c>
    </row>
    <row r="39" spans="1:11">
      <c r="A39" s="116">
        <v>37</v>
      </c>
      <c r="B39" s="118" t="str">
        <f>IFERROR(VLOOKUP("i"&amp;RIGHT(("00"&amp;(B$2+$A39)),3),Input!$B$3:$C$216,2,FALSE),"")</f>
        <v/>
      </c>
      <c r="C39" s="118" t="str">
        <f>IFERROR(VLOOKUP("i"&amp;RIGHT(("00"&amp;(C$2+$A39)),3),Input!$B$3:$C$216,2,FALSE),"")</f>
        <v/>
      </c>
      <c r="D39" s="118" t="str">
        <f>IFERROR(VLOOKUP("i"&amp;RIGHT(("00"&amp;(D$2+$A39)),3),Input!$B$3:$C$216,2,FALSE),"")</f>
        <v>Lắp đặt tấm cách nhiệt</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kiểm soát nhiệt độ của điều hòa không khí xe</v>
      </c>
    </row>
    <row r="40" spans="1:11">
      <c r="A40" s="116">
        <v>38</v>
      </c>
      <c r="B40" s="118" t="str">
        <f>IFERROR(VLOOKUP("i"&amp;RIGHT(("00"&amp;(B$2+$A40)),3),Input!$B$3:$C$216,2,FALSE),"")</f>
        <v/>
      </c>
      <c r="C40" s="118" t="str">
        <f>IFERROR(VLOOKUP("i"&amp;RIGHT(("00"&amp;(C$2+$A40)),3),Input!$B$3:$C$216,2,FALSE),"")</f>
        <v/>
      </c>
      <c r="D40" s="118" t="str">
        <f>IFERROR(VLOOKUP("i"&amp;RIGHT(("00"&amp;(D$2+$A40)),3),Input!$B$3:$C$216,2,FALSE),"")</f>
        <v>Bạn có Shimekire phòng với cửa</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Du lịch mà không cần khởi động</v>
      </c>
    </row>
    <row r="41" spans="1:11">
      <c r="A41" s="116">
        <v>39</v>
      </c>
      <c r="B41" s="118" t="str">
        <f>IFERROR(VLOOKUP("i"&amp;RIGHT(("00"&amp;(B$2+$A41)),3),Input!$B$3:$C$216,2,FALSE),"")</f>
        <v/>
      </c>
      <c r="C41" s="118" t="str">
        <f>IFERROR(VLOOKUP("i"&amp;RIGHT(("00"&amp;(C$2+$A41)),3),Input!$B$3:$C$216,2,FALSE),"")</f>
        <v/>
      </c>
      <c r="D41" s="118" t="str">
        <f>IFERROR(VLOOKUP("i"&amp;RIGHT(("00"&amp;(D$2+$A41)),3),Input!$B$3:$C$216,2,FALSE),"")</f>
        <v>cầu thang</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Kiểm tra áp suất lốp</v>
      </c>
    </row>
    <row r="42" spans="1:11">
      <c r="A42" s="116">
        <v>40</v>
      </c>
      <c r="B42" s="118" t="str">
        <f>IFERROR(VLOOKUP("i"&amp;RIGHT(("00"&amp;(B$2+$A42)),3),Input!$B$3:$C$216,2,FALSE),"")</f>
        <v/>
      </c>
      <c r="C42" s="118" t="str">
        <f>IFERROR(VLOOKUP("i"&amp;RIGHT(("00"&amp;(C$2+$A42)),3),Input!$B$3:$C$216,2,FALSE),"")</f>
        <v/>
      </c>
      <c r="D42" s="118" t="str">
        <f>IFERROR(VLOOKUP("i"&amp;RIGHT(("00"&amp;(D$2+$A42)),3),Input!$B$3:$C$216,2,FALSE),"")</f>
        <v>Giảm diện tích sưởi ấm do các phân vùng của căn phòng</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c r="A43" s="116">
        <v>41</v>
      </c>
      <c r="B43" s="118" t="str">
        <f>IFERROR(VLOOKUP("i"&amp;RIGHT(("00"&amp;(B$2+$A43)),3),Input!$B$3:$C$216,2,FALSE),"")</f>
        <v>Cửa sổ của hiệu suất cách nhiệt</v>
      </c>
      <c r="C43" s="118" t="str">
        <f>IFERROR(VLOOKUP("i"&amp;RIGHT(("00"&amp;(C$2+$A43)),3),Input!$B$3:$C$216,2,FALSE),"")</f>
        <v/>
      </c>
      <c r="D43" s="118" t="str">
        <f>IFERROR(VLOOKUP("i"&amp;RIGHT(("00"&amp;(D$2+$A43)),3),Input!$B$3:$C$216,2,FALSE),"")</f>
        <v>Sử dụng thời gian của bếp điện</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c r="A44" s="116">
        <v>42</v>
      </c>
      <c r="B44" s="118" t="str">
        <f>IFERROR(VLOOKUP("i"&amp;RIGHT(("00"&amp;(B$2+$A44)),3),Input!$B$3:$C$216,2,FALSE),"")</f>
        <v>Độ dày của nhiệt liệu của bức tường cách nhiệt</v>
      </c>
      <c r="C44" s="118" t="str">
        <f>IFERROR(VLOOKUP("i"&amp;RIGHT(("00"&amp;(C$2+$A44)),3),Input!$B$3:$C$216,2,FALSE),"")</f>
        <v/>
      </c>
      <c r="D44" s="118" t="str">
        <f>IFERROR(VLOOKUP("i"&amp;RIGHT(("00"&amp;(D$2+$A44)),3),Input!$B$3:$C$216,2,FALSE),"")</f>
        <v>phòng lạnh</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c r="A45" s="116">
        <v>43</v>
      </c>
      <c r="B45" s="118" t="str">
        <f>IFERROR(VLOOKUP("i"&amp;RIGHT(("00"&amp;(B$2+$A45)),3),Input!$B$3:$C$216,2,FALSE),"")</f>
        <v>Cách cải tạo cửa sổ</v>
      </c>
      <c r="C45" s="118" t="str">
        <f>IFERROR(VLOOKUP("i"&amp;RIGHT(("00"&amp;(C$2+$A45)),3),Input!$B$3:$C$216,2,FALSE),"")</f>
        <v/>
      </c>
      <c r="D45" s="118" t="str">
        <f>IFERROR(VLOOKUP("i"&amp;RIGHT(("00"&amp;(D$2+$A45)),3),Input!$B$3:$C$216,2,FALSE),"")</f>
        <v>Sự hiện diện hay vắng mặt của sự ngưng tụ trên cửa sổ</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c r="A46" s="116">
        <v>44</v>
      </c>
      <c r="B46" s="118" t="str">
        <f>IFERROR(VLOOKUP("i"&amp;RIGHT(("00"&amp;(B$2+$A46)),3),Input!$B$3:$C$216,2,FALSE),"")</f>
        <v>cải cách trần cách nhiệt tường</v>
      </c>
      <c r="C46" s="118" t="str">
        <f>IFERROR(VLOOKUP("i"&amp;RIGHT(("00"&amp;(C$2+$A46)),3),Input!$B$3:$C$216,2,FALSE),"")</f>
        <v/>
      </c>
      <c r="D46" s="118" t="str">
        <f>IFERROR(VLOOKUP("i"&amp;RIGHT(("00"&amp;(D$2+$A46)),3),Input!$B$3:$C$216,2,FALSE),"")</f>
        <v>Ngưng tụ của bức tường, chẳng hạn như một tủ quần áo</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c r="A47" s="116">
        <v>45</v>
      </c>
      <c r="B47" s="118" t="str">
        <f>IFERROR(VLOOKUP("i"&amp;RIGHT(("00"&amp;(B$2+$A47)),3),Input!$B$3:$C$216,2,FALSE),"")</f>
        <v/>
      </c>
      <c r="C47" s="118" t="str">
        <f>IFERROR(VLOOKUP("i"&amp;RIGHT(("00"&amp;(C$2+$A47)),3),Input!$B$3:$C$216,2,FALSE),"")</f>
        <v/>
      </c>
      <c r="D47" s="118" t="str">
        <f>IFERROR(VLOOKUP("i"&amp;RIGHT(("00"&amp;(D$2+$A47)),3),Input!$B$3:$C$216,2,FALSE),"")</f>
        <v>Cảm thấy cái lạnh buổi sáng</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c r="A48" s="116">
        <v>46</v>
      </c>
      <c r="B48" s="118" t="str">
        <f>IFERROR(VLOOKUP("i"&amp;RIGHT(("00"&amp;(B$2+$A48)),3),Input!$B$3:$C$216,2,FALSE),"")</f>
        <v/>
      </c>
      <c r="C48" s="118" t="str">
        <f>IFERROR(VLOOKUP("i"&amp;RIGHT(("00"&amp;(C$2+$A48)),3),Input!$B$3:$C$216,2,FALSE),"")</f>
        <v/>
      </c>
      <c r="D48" s="118" t="str">
        <f>IFERROR(VLOOKUP("i"&amp;RIGHT(("00"&amp;(D$2+$A48)),3),Input!$B$3:$C$216,2,FALSE),"")</f>
        <v>Thời gian để sáng bắt đầu lạnh</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c r="A49" s="116">
        <v>47</v>
      </c>
      <c r="B49" s="118" t="str">
        <f>IFERROR(VLOOKUP("i"&amp;RIGHT(("00"&amp;(B$2+$A49)),3),Input!$B$3:$C$216,2,FALSE),"")</f>
        <v/>
      </c>
      <c r="C49" s="118" t="str">
        <f>IFERROR(VLOOKUP("i"&amp;RIGHT(("00"&amp;(C$2+$A49)),3),Input!$B$3:$C$216,2,FALSE),"")</f>
        <v/>
      </c>
      <c r="D49" s="118" t="str">
        <f>IFERROR(VLOOKUP("i"&amp;RIGHT(("00"&amp;(D$2+$A49)),3),Input!$B$3:$C$216,2,FALSE),"")</f>
        <v>Thời gian để sáng ngày lạnh đầu</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c r="A50" s="116">
        <v>48</v>
      </c>
      <c r="B50" s="118" t="str">
        <f>IFERROR(VLOOKUP("i"&amp;RIGHT(("00"&amp;(B$2+$A50)),3),Input!$B$3:$C$216,2,FALSE),"")</f>
        <v/>
      </c>
      <c r="C50" s="118" t="str">
        <f>IFERROR(VLOOKUP("i"&amp;RIGHT(("00"&amp;(C$2+$A50)),3),Input!$B$3:$C$216,2,FALSE),"")</f>
        <v/>
      </c>
      <c r="D50" s="118" t="str">
        <f>IFERROR(VLOOKUP("i"&amp;RIGHT(("00"&amp;(D$2+$A50)),3),Input!$B$3:$C$216,2,FALSE),"")</f>
        <v>Sự khéo léo của quá chải chuốt</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c r="A51" s="116">
        <v>49</v>
      </c>
      <c r="B51" s="118" t="str">
        <f>IFERROR(VLOOKUP("i"&amp;RIGHT(("00"&amp;(B$2+$A51)),3),Input!$B$3:$C$216,2,FALSE),"")</f>
        <v/>
      </c>
      <c r="C51" s="118" t="str">
        <f>IFERROR(VLOOKUP("i"&amp;RIGHT(("00"&amp;(C$2+$A51)),3),Input!$B$3:$C$216,2,FALSE),"")</f>
        <v/>
      </c>
      <c r="D51" s="118" t="str">
        <f>IFERROR(VLOOKUP("i"&amp;RIGHT(("00"&amp;(D$2+$A51)),3),Input!$B$3:$C$216,2,FALSE),"")</f>
        <v>Nóng của căn phòng vắng mặt</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c r="A53" s="116">
        <v>51</v>
      </c>
      <c r="B53" s="118" t="str">
        <f>IFERROR(VLOOKUP("i"&amp;RIGHT(("00"&amp;(B$2+$A53)),3),Input!$B$3:$C$216,2,FALSE),"")</f>
        <v>Việc lắp đặt năng lượng mặt trời</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c r="A54" s="116">
        <v>52</v>
      </c>
      <c r="B54" s="118" t="str">
        <f>IFERROR(VLOOKUP("i"&amp;RIGHT(("00"&amp;(B$2+$A54)),3),Input!$B$3:$C$216,2,FALSE),"")</f>
        <v>Kích thước của mặt trời</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c r="A55" s="116">
        <v>53</v>
      </c>
      <c r="B55" s="118" t="str">
        <f>IFERROR(VLOOKUP("i"&amp;RIGHT(("00"&amp;(B$2+$A55)),3),Input!$B$3:$C$216,2,FALSE),"")</f>
        <v>Năm lắp đặt năng lượng mặt trời</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c r="A56" s="116">
        <v>54</v>
      </c>
      <c r="B56" s="118" t="str">
        <f>IFERROR(VLOOKUP("i"&amp;RIGHT(("00"&amp;(B$2+$A56)),3),Input!$B$3:$C$216,2,FALSE),"")</f>
        <v>Bạn có sử dụng một dầu hỏa</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c r="A63" s="116">
        <v>61</v>
      </c>
      <c r="B63" s="118" t="str">
        <f>IFERROR(VLOOKUP("i"&amp;RIGHT(("00"&amp;(B$2+$A63)),3),Input!$B$3:$C$216,2,FALSE),"")</f>
        <v>hóa đơn tiền điện</v>
      </c>
      <c r="C63" s="118" t="str">
        <f>IFERROR(VLOOKUP("i"&amp;RIGHT(("00"&amp;(C$2+$A63)),3),Input!$B$3:$C$216,2,FALSE),"")</f>
        <v/>
      </c>
      <c r="D63" s="118" t="str">
        <f>IFERROR(VLOOKUP("i"&amp;RIGHT(("00"&amp;(D$2+$A63)),3),Input!$B$3:$C$216,2,FALSE),"")</f>
        <v>thời gian làm mát</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c r="A64" s="116">
        <v>62</v>
      </c>
      <c r="B64" s="118" t="str">
        <f>IFERROR(VLOOKUP("i"&amp;RIGHT(("00"&amp;(B$2+$A64)),3),Input!$B$3:$C$216,2,FALSE),"")</f>
        <v>Lệ phí bán điện</v>
      </c>
      <c r="C64" s="118" t="str">
        <f>IFERROR(VLOOKUP("i"&amp;RIGHT(("00"&amp;(C$2+$A64)),3),Input!$B$3:$C$216,2,FALSE),"")</f>
        <v/>
      </c>
      <c r="D64" s="118" t="str">
        <f>IFERROR(VLOOKUP("i"&amp;RIGHT(("00"&amp;(D$2+$A64)),3),Input!$B$3:$C$216,2,FALSE),"")</f>
        <v>múi giờ Cooling</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c r="A65" s="116">
        <v>63</v>
      </c>
      <c r="B65" s="118" t="str">
        <f>IFERROR(VLOOKUP("i"&amp;RIGHT(("00"&amp;(B$2+$A65)),3),Input!$B$3:$C$216,2,FALSE),"")</f>
        <v>Gasudai</v>
      </c>
      <c r="C65" s="118" t="str">
        <f>IFERROR(VLOOKUP("i"&amp;RIGHT(("00"&amp;(C$2+$A65)),3),Input!$B$3:$C$216,2,FALSE),"")</f>
        <v/>
      </c>
      <c r="D65" s="118" t="str">
        <f>IFERROR(VLOOKUP("i"&amp;RIGHT(("00"&amp;(D$2+$A65)),3),Input!$B$3:$C$216,2,FALSE),"")</f>
        <v>Làm mát nhiệt độ cài đặt</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c r="A66" s="116">
        <v>64</v>
      </c>
      <c r="B66" s="118" t="str">
        <f>IFERROR(VLOOKUP("i"&amp;RIGHT(("00"&amp;(B$2+$A66)),3),Input!$B$3:$C$216,2,FALSE),"")</f>
        <v>tiền mua dầu hỏa</v>
      </c>
      <c r="C66" s="118" t="str">
        <f>IFERROR(VLOOKUP("i"&amp;RIGHT(("00"&amp;(C$2+$A66)),3),Input!$B$3:$C$216,2,FALSE),"")</f>
        <v/>
      </c>
      <c r="D66" s="118" t="str">
        <f>IFERROR(VLOOKUP("i"&amp;RIGHT(("00"&amp;(D$2+$A66)),3),Input!$B$3:$C$216,2,FALSE),"")</f>
        <v>Thời gian làm mát (bao gồm ẩm)</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c r="A67" s="116">
        <v>65</v>
      </c>
      <c r="B67" s="118" t="str">
        <f>IFERROR(VLOOKUP("i"&amp;RIGHT(("00"&amp;(B$2+$A67)),3),Input!$B$3:$C$216,2,FALSE),"")</f>
        <v>số tiền mua hàng Bánh</v>
      </c>
      <c r="C67" s="118" t="str">
        <f>IFERROR(VLOOKUP("i"&amp;RIGHT(("00"&amp;(C$2+$A67)),3),Input!$B$3:$C$216,2,FALSE),"")</f>
        <v/>
      </c>
      <c r="D67" s="118" t="str">
        <f>IFERROR(VLOOKUP("i"&amp;RIGHT(("00"&amp;(D$2+$A67)),3),Input!$B$3:$C$216,2,FALSE),"")</f>
        <v>Sức nóng của phòng</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c r="A68" s="116">
        <v>66</v>
      </c>
      <c r="B68" s="118" t="str">
        <f>IFERROR(VLOOKUP("i"&amp;RIGHT(("00"&amp;(B$2+$A68)),3),Input!$B$3:$C$216,2,FALSE),"")</f>
        <v>cấp nhiệt huyện</v>
      </c>
      <c r="C68" s="118" t="str">
        <f>IFERROR(VLOOKUP("i"&amp;RIGHT(("00"&amp;(C$2+$A68)),3),Input!$B$3:$C$216,2,FALSE),"")</f>
        <v/>
      </c>
      <c r="D68" s="118" t="str">
        <f>IFERROR(VLOOKUP("i"&amp;RIGHT(("00"&amp;(D$2+$A68)),3),Input!$B$3:$C$216,2,FALSE),"")</f>
        <v>Sự hiện diện hay vắng mặt của dòng bức xạ mặt trời</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c r="A69" s="116">
        <v>67</v>
      </c>
      <c r="B69" s="118" t="str">
        <f>IFERROR(VLOOKUP("i"&amp;RIGHT(("00"&amp;(B$2+$A69)),3),Input!$B$3:$C$216,2,FALSE),"")</f>
        <v/>
      </c>
      <c r="C69" s="118" t="str">
        <f>IFERROR(VLOOKUP("i"&amp;RIGHT(("00"&amp;(C$2+$A69)),3),Input!$B$3:$C$216,2,FALSE),"")</f>
        <v/>
      </c>
      <c r="D69" s="118" t="str">
        <f>IFERROR(VLOOKUP("i"&amp;RIGHT(("00"&amp;(D$2+$A69)),3),Input!$B$3:$C$216,2,FALSE),"")</f>
        <v>cắt bức xạ mặt trời</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c r="A70" s="116">
        <v>68</v>
      </c>
      <c r="B70" s="118" t="str">
        <f>IFERROR(VLOOKUP("i"&amp;RIGHT(("00"&amp;(B$2+$A70)),3),Input!$B$3:$C$216,2,FALSE),"")</f>
        <v/>
      </c>
      <c r="C70" s="118" t="str">
        <f>IFERROR(VLOOKUP("i"&amp;RIGHT(("00"&amp;(C$2+$A70)),3),Input!$B$3:$C$216,2,FALSE),"")</f>
        <v/>
      </c>
      <c r="D70" s="118" t="str">
        <f>IFERROR(VLOOKUP("i"&amp;RIGHT(("00"&amp;(D$2+$A70)),3),Input!$B$3:$C$216,2,FALSE),"")</f>
        <v>quạt sử dụng</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c r="A73" s="116">
        <v>71</v>
      </c>
      <c r="B73" s="118" t="str">
        <f>IFERROR(VLOOKUP("i"&amp;RIGHT(("00"&amp;(B$2+$A73)),3),Input!$B$3:$C$216,2,FALSE),"")</f>
        <v/>
      </c>
      <c r="C73" s="118" t="str">
        <f>IFERROR(VLOOKUP("i"&amp;RIGHT(("00"&amp;(C$2+$A73)),3),Input!$B$3:$C$216,2,FALSE),"")</f>
        <v/>
      </c>
      <c r="D73" s="118" t="str">
        <f>IFERROR(VLOOKUP("i"&amp;RIGHT(("00"&amp;(D$2+$A73)),3),Input!$B$3:$C$216,2,FALSE),"")</f>
        <v>thời gian làm mát</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c r="A74" s="116">
        <v>72</v>
      </c>
      <c r="B74" s="118" t="str">
        <f>IFERROR(VLOOKUP("i"&amp;RIGHT(("00"&amp;(B$2+$A74)),3),Input!$B$3:$C$216,2,FALSE),"")</f>
        <v>Năng lực của bể nhà</v>
      </c>
      <c r="C74" s="118" t="str">
        <f>IFERROR(VLOOKUP("i"&amp;RIGHT(("00"&amp;(C$2+$A74)),3),Input!$B$3:$C$216,2,FALSE),"")</f>
        <v/>
      </c>
      <c r="D74" s="118" t="str">
        <f>IFERROR(VLOOKUP("i"&amp;RIGHT(("00"&amp;(D$2+$A74)),3),Input!$B$3:$C$216,2,FALSE),"")</f>
        <v>múi giờ Cooling</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c r="A75" s="116">
        <v>73</v>
      </c>
      <c r="B75" s="118" t="str">
        <f>IFERROR(VLOOKUP("i"&amp;RIGHT(("00"&amp;(B$2+$A75)),3),Input!$B$3:$C$216,2,FALSE),"")</f>
        <v>Kerosene Home số bể lần</v>
      </c>
      <c r="C75" s="118" t="str">
        <f>IFERROR(VLOOKUP("i"&amp;RIGHT(("00"&amp;(C$2+$A75)),3),Input!$B$3:$C$216,2,FALSE),"")</f>
        <v/>
      </c>
      <c r="D75" s="118" t="str">
        <f>IFERROR(VLOOKUP("i"&amp;RIGHT(("00"&amp;(D$2+$A75)),3),Input!$B$3:$C$216,2,FALSE),"")</f>
        <v>Làm mát nhiệt độ cài đặt</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c r="A76" s="116">
        <v>74</v>
      </c>
      <c r="B76" s="118" t="str">
        <f>IFERROR(VLOOKUP("i"&amp;RIGHT(("00"&amp;(B$2+$A76)),3),Input!$B$3:$C$216,2,FALSE),"")</f>
        <v>tiền nước và nước thải</v>
      </c>
      <c r="C76" s="118" t="str">
        <f>IFERROR(VLOOKUP("i"&amp;RIGHT(("00"&amp;(C$2+$A76)),3),Input!$B$3:$C$216,2,FALSE),"")</f>
        <v/>
      </c>
      <c r="D76" s="118" t="str">
        <f>IFERROR(VLOOKUP("i"&amp;RIGHT(("00"&amp;(D$2+$A76)),3),Input!$B$3:$C$216,2,FALSE),"")</f>
        <v>Thời gian làm mát (bao gồm ẩm)</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c r="A77" s="116">
        <v>75</v>
      </c>
      <c r="B77" s="118" t="str">
        <f>IFERROR(VLOOKUP("i"&amp;RIGHT(("00"&amp;(B$2+$A77)),3),Input!$B$3:$C$216,2,FALSE),"")</f>
        <v>chi phí nhiên liệu xe</v>
      </c>
      <c r="C77" s="118" t="str">
        <f>IFERROR(VLOOKUP("i"&amp;RIGHT(("00"&amp;(C$2+$A77)),3),Input!$B$3:$C$216,2,FALSE),"")</f>
        <v/>
      </c>
      <c r="D77" s="118" t="str">
        <f>IFERROR(VLOOKUP("i"&amp;RIGHT(("00"&amp;(D$2+$A77)),3),Input!$B$3:$C$216,2,FALSE),"")</f>
        <v>Sức nóng của phòng</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c r="A78" s="116">
        <v>76</v>
      </c>
      <c r="B78" s="118" t="str">
        <f>IFERROR(VLOOKUP("i"&amp;RIGHT(("00"&amp;(B$2+$A78)),3),Input!$B$3:$C$216,2,FALSE),"")</f>
        <v/>
      </c>
      <c r="C78" s="118" t="str">
        <f>IFERROR(VLOOKUP("i"&amp;RIGHT(("00"&amp;(C$2+$A78)),3),Input!$B$3:$C$216,2,FALSE),"")</f>
        <v/>
      </c>
      <c r="D78" s="118" t="str">
        <f>IFERROR(VLOOKUP("i"&amp;RIGHT(("00"&amp;(D$2+$A78)),3),Input!$B$3:$C$216,2,FALSE),"")</f>
        <v>Sự hiện diện hay vắng mặt của dòng bức xạ mặt trời</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c r="A79" s="116">
        <v>77</v>
      </c>
      <c r="B79" s="118" t="str">
        <f>IFERROR(VLOOKUP("i"&amp;RIGHT(("00"&amp;(B$2+$A79)),3),Input!$B$3:$C$216,2,FALSE),"")</f>
        <v/>
      </c>
      <c r="C79" s="118" t="str">
        <f>IFERROR(VLOOKUP("i"&amp;RIGHT(("00"&amp;(C$2+$A79)),3),Input!$B$3:$C$216,2,FALSE),"")</f>
        <v/>
      </c>
      <c r="D79" s="118" t="str">
        <f>IFERROR(VLOOKUP("i"&amp;RIGHT(("00"&amp;(D$2+$A79)),3),Input!$B$3:$C$216,2,FALSE),"")</f>
        <v>cắt bức xạ mặt trời</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c r="A80" s="116">
        <v>78</v>
      </c>
      <c r="B80" s="118" t="str">
        <f>IFERROR(VLOOKUP("i"&amp;RIGHT(("00"&amp;(B$2+$A80)),3),Input!$B$3:$C$216,2,FALSE),"")</f>
        <v/>
      </c>
      <c r="C80" s="118" t="str">
        <f>IFERROR(VLOOKUP("i"&amp;RIGHT(("00"&amp;(C$2+$A80)),3),Input!$B$3:$C$216,2,FALSE),"")</f>
        <v/>
      </c>
      <c r="D80" s="118" t="str">
        <f>IFERROR(VLOOKUP("i"&amp;RIGHT(("00"&amp;(D$2+$A80)),3),Input!$B$3:$C$216,2,FALSE),"")</f>
        <v>quạt sử dụng</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c r="A83" s="116">
        <v>81</v>
      </c>
      <c r="B83" s="118" t="str">
        <f>IFERROR(VLOOKUP("i"&amp;RIGHT(("00"&amp;(B$2+$A83)),3),Input!$B$3:$C$216,2,FALSE),"")</f>
        <v>công ty điện lực</v>
      </c>
      <c r="C83" s="118" t="str">
        <f>IFERROR(VLOOKUP("i"&amp;RIGHT(("00"&amp;(C$2+$A83)),3),Input!$B$3:$C$216,2,FALSE),"")</f>
        <v/>
      </c>
      <c r="D83" s="118" t="str">
        <f>IFERROR(VLOOKUP("i"&amp;RIGHT(("00"&amp;(D$2+$A83)),3),Input!$B$3:$C$216,2,FALSE),"")</f>
        <v>sưởi ấm trung tâm</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c r="A84" s="116">
        <v>82</v>
      </c>
      <c r="B84" s="118" t="str">
        <f>IFERROR(VLOOKUP("i"&amp;RIGHT(("00"&amp;(B$2+$A84)),3),Input!$B$3:$C$216,2,FALSE),"")</f>
        <v>hợp đồng điện</v>
      </c>
      <c r="C84" s="118" t="str">
        <f>IFERROR(VLOOKUP("i"&amp;RIGHT(("00"&amp;(C$2+$A84)),3),Input!$B$3:$C$216,2,FALSE),"")</f>
        <v/>
      </c>
      <c r="D84" s="118" t="str">
        <f>IFERROR(VLOOKUP("i"&amp;RIGHT(("00"&amp;(D$2+$A84)),3),Input!$B$3:$C$216,2,FALSE),"")</f>
        <v>nguồn nhiệt trung tâm</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c r="A85" s="116">
        <v>83</v>
      </c>
      <c r="B85" s="118" t="str">
        <f>IFERROR(VLOOKUP("i"&amp;RIGHT(("00"&amp;(B$2+$A85)),3),Input!$B$3:$C$216,2,FALSE),"")</f>
        <v>loại khí</v>
      </c>
      <c r="C85" s="118" t="str">
        <f>IFERROR(VLOOKUP("i"&amp;RIGHT(("00"&amp;(C$2+$A85)),3),Input!$B$3:$C$216,2,FALSE),"")</f>
        <v/>
      </c>
      <c r="D85" s="118" t="str">
        <f>IFERROR(VLOOKUP("i"&amp;RIGHT(("00"&amp;(D$2+$A85)),3),Input!$B$3:$C$216,2,FALSE),"")</f>
        <v>nguồn nhiệt trung tâm chỉ</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c r="A86" s="116">
        <v>84</v>
      </c>
      <c r="B86" s="118" t="str">
        <f>IFERROR(VLOOKUP("i"&amp;RIGHT(("00"&amp;(B$2+$A86)),3),Input!$B$3:$C$216,2,FALSE),"")</f>
        <v/>
      </c>
      <c r="C86" s="118" t="str">
        <f>IFERROR(VLOOKUP("i"&amp;RIGHT(("00"&amp;(C$2+$A86)),3),Input!$B$3:$C$216,2,FALSE),"")</f>
        <v/>
      </c>
      <c r="D86" s="118" t="str">
        <f>IFERROR(VLOOKUP("i"&amp;RIGHT(("00"&amp;(D$2+$A86)),3),Input!$B$3:$C$216,2,FALSE),"")</f>
        <v>giai đoạn sưởi ấm trung tâm</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c r="A87" s="116">
        <v>85</v>
      </c>
      <c r="B87" s="118" t="str">
        <f>IFERROR(VLOOKUP("i"&amp;RIGHT(("00"&amp;(B$2+$A87)),3),Input!$B$3:$C$216,2,FALSE),"")</f>
        <v/>
      </c>
      <c r="C87" s="118" t="str">
        <f>IFERROR(VLOOKUP("i"&amp;RIGHT(("00"&amp;(C$2+$A87)),3),Input!$B$3:$C$216,2,FALSE),"")</f>
        <v/>
      </c>
      <c r="D87" s="118" t="str">
        <f>IFERROR(VLOOKUP("i"&amp;RIGHT(("00"&amp;(D$2+$A87)),3),Input!$B$3:$C$216,2,FALSE),"")</f>
        <v>thông gió trao đổi nhiệt</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c r="A88" s="116">
        <v>86</v>
      </c>
      <c r="B88" s="118" t="str">
        <f>IFERROR(VLOOKUP("i"&amp;RIGHT(("00"&amp;(B$2+$A88)),3),Input!$B$3:$C$216,2,FALSE),"")</f>
        <v/>
      </c>
      <c r="C88" s="118" t="str">
        <f>IFERROR(VLOOKUP("i"&amp;RIGHT(("00"&amp;(C$2+$A88)),3),Input!$B$3:$C$216,2,FALSE),"")</f>
        <v/>
      </c>
      <c r="D88" s="118" t="str">
        <f>IFERROR(VLOOKUP("i"&amp;RIGHT(("00"&amp;(D$2+$A88)),3),Input!$B$3:$C$216,2,FALSE),"")</f>
        <v>đường Sưởi</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c r="A89" s="116">
        <v>87</v>
      </c>
      <c r="B89" s="118" t="str">
        <f>IFERROR(VLOOKUP("i"&amp;RIGHT(("00"&amp;(B$2+$A89)),3),Input!$B$3:$C$216,2,FALSE),"")</f>
        <v/>
      </c>
      <c r="C89" s="118" t="str">
        <f>IFERROR(VLOOKUP("i"&amp;RIGHT(("00"&amp;(C$2+$A89)),3),Input!$B$3:$C$216,2,FALSE),"")</f>
        <v/>
      </c>
      <c r="D89" s="118" t="str">
        <f>IFERROR(VLOOKUP("i"&amp;RIGHT(("00"&amp;(D$2+$A89)),3),Input!$B$3:$C$216,2,FALSE),"")</f>
        <v>nguồn nhiệt sưởi ấm đường</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c r="A90" s="116">
        <v>88</v>
      </c>
      <c r="B90" s="118" t="str">
        <f>IFERROR(VLOOKUP("i"&amp;RIGHT(("00"&amp;(B$2+$A90)),3),Input!$B$3:$C$216,2,FALSE),"")</f>
        <v/>
      </c>
      <c r="C90" s="118" t="str">
        <f>IFERROR(VLOOKUP("i"&amp;RIGHT(("00"&amp;(C$2+$A90)),3),Input!$B$3:$C$216,2,FALSE),"")</f>
        <v/>
      </c>
      <c r="D90" s="118" t="str">
        <f>IFERROR(VLOOKUP("i"&amp;RIGHT(("00"&amp;(D$2+$A90)),3),Input!$B$3:$C$216,2,FALSE),"")</f>
        <v>khu vực đường Sưởi</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c r="A91" s="116">
        <v>89</v>
      </c>
      <c r="B91" s="118" t="str">
        <f>IFERROR(VLOOKUP("i"&amp;RIGHT(("00"&amp;(B$2+$A91)),3),Input!$B$3:$C$216,2,FALSE),"")</f>
        <v/>
      </c>
      <c r="C91" s="118" t="str">
        <f>IFERROR(VLOOKUP("i"&amp;RIGHT(("00"&amp;(C$2+$A91)),3),Input!$B$3:$C$216,2,FALSE),"")</f>
        <v/>
      </c>
      <c r="D91" s="118" t="str">
        <f>IFERROR(VLOOKUP("i"&amp;RIGHT(("00"&amp;(D$2+$A91)),3),Input!$B$3:$C$216,2,FALSE),"")</f>
        <v>sưởi ấm tần số đường sử dụng</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c r="A92" s="116">
        <v>90</v>
      </c>
      <c r="B92" s="118" t="str">
        <f>IFERROR(VLOOKUP("i"&amp;RIGHT(("00"&amp;(B$2+$A92)),3),Input!$B$3:$C$216,2,FALSE),"")</f>
        <v/>
      </c>
      <c r="C92" s="118" t="str">
        <f>IFERROR(VLOOKUP("i"&amp;RIGHT(("00"&amp;(C$2+$A92)),3),Input!$B$3:$C$216,2,FALSE),"")</f>
        <v/>
      </c>
      <c r="D92" s="118" t="str">
        <f>IFERROR(VLOOKUP("i"&amp;RIGHT(("00"&amp;(D$2+$A92)),3),Input!$B$3:$C$216,2,FALSE),"")</f>
        <v>Sử dụng sưởi ấm mái nhà</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c r="A93" s="116">
        <v>91</v>
      </c>
      <c r="B93" s="118" t="str">
        <f>IFERROR(VLOOKUP("i"&amp;RIGHT(("00"&amp;(B$2+$A93)),3),Input!$B$3:$C$216,2,FALSE),"")</f>
        <v>hóa đơn tiền điện</v>
      </c>
      <c r="C93" s="118" t="str">
        <f>IFERROR(VLOOKUP("i"&amp;RIGHT(("00"&amp;(C$2+$A93)),3),Input!$B$3:$C$216,2,FALSE),"")</f>
        <v/>
      </c>
      <c r="D93" s="118" t="str">
        <f>IFERROR(VLOOKUP("i"&amp;RIGHT(("00"&amp;(D$2+$A93)),3),Input!$B$3:$C$216,2,FALSE),"")</f>
        <v>Các khu vực mục tiêu của quá trình gia nhiệt mái nhà</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c r="A94" s="116">
        <v>92</v>
      </c>
      <c r="B94" s="118" t="str">
        <f>IFERROR(VLOOKUP("i"&amp;RIGHT(("00"&amp;(B$2+$A94)),3),Input!$B$3:$C$216,2,FALSE),"")</f>
        <v>Lệ phí bán điện</v>
      </c>
      <c r="C94" s="118" t="str">
        <f>IFERROR(VLOOKUP("i"&amp;RIGHT(("00"&amp;(C$2+$A94)),3),Input!$B$3:$C$216,2,FALSE),"")</f>
        <v/>
      </c>
      <c r="D94" s="118" t="str">
        <f>IFERROR(VLOOKUP("i"&amp;RIGHT(("00"&amp;(D$2+$A94)),3),Input!$B$3:$C$216,2,FALSE),"")</f>
        <v>sưởi ấm mái nhà của các nguồn nhiệt</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c r="A95" s="116">
        <v>93</v>
      </c>
      <c r="B95" s="118" t="str">
        <f>IFERROR(VLOOKUP("i"&amp;RIGHT(("00"&amp;(B$2+$A95)),3),Input!$B$3:$C$216,2,FALSE),"")</f>
        <v>Gasudai</v>
      </c>
      <c r="C95" s="118" t="str">
        <f>IFERROR(VLOOKUP("i"&amp;RIGHT(("00"&amp;(C$2+$A95)),3),Input!$B$3:$C$216,2,FALSE),"")</f>
        <v/>
      </c>
      <c r="D95" s="118" t="str">
        <f>IFERROR(VLOOKUP("i"&amp;RIGHT(("00"&amp;(D$2+$A95)),3),Input!$B$3:$C$216,2,FALSE),"")</f>
        <v>Tần suất sử dụng của quá trình gia nhiệt mái nhà</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c r="A96" s="116">
        <v>94</v>
      </c>
      <c r="B96" s="118" t="str">
        <f>IFERROR(VLOOKUP("i"&amp;RIGHT(("00"&amp;(B$2+$A96)),3),Input!$B$3:$C$216,2,FALSE),"")</f>
        <v>tiền mua dầu hỏa</v>
      </c>
      <c r="C96" s="118" t="str">
        <f>IFERROR(VLOOKUP("i"&amp;RIGHT(("00"&amp;(C$2+$A96)),3),Input!$B$3:$C$216,2,FALSE),"")</f>
        <v/>
      </c>
      <c r="D96" s="118" t="str">
        <f>IFERROR(VLOOKUP("i"&amp;RIGHT(("00"&amp;(D$2+$A96)),3),Input!$B$3:$C$216,2,FALSE),"")</f>
        <v>Sử dụng bể tuyết tan chảy</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c r="A97" s="116">
        <v>95</v>
      </c>
      <c r="B97" s="118" t="str">
        <f>IFERROR(VLOOKUP("i"&amp;RIGHT(("00"&amp;(B$2+$A97)),3),Input!$B$3:$C$216,2,FALSE),"")</f>
        <v/>
      </c>
      <c r="C97" s="118" t="str">
        <f>IFERROR(VLOOKUP("i"&amp;RIGHT(("00"&amp;(C$2+$A97)),3),Input!$B$3:$C$216,2,FALSE),"")</f>
        <v/>
      </c>
      <c r="D97" s="118" t="str">
        <f>IFERROR(VLOOKUP("i"&amp;RIGHT(("00"&amp;(D$2+$A97)),3),Input!$B$3:$C$216,2,FALSE),"")</f>
        <v>Các nguồn nhiệt của bể tan tuyết</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3375</v>
      </c>
      <c r="H1" s="44" t="s">
        <v>69</v>
      </c>
    </row>
    <row r="2" spans="1:16">
      <c r="H2" s="44"/>
    </row>
    <row r="3" spans="1:16">
      <c r="B3" t="s">
        <v>63</v>
      </c>
      <c r="D3" t="s">
        <v>64</v>
      </c>
    </row>
    <row r="4" spans="1:16" ht="14.25" thickBot="1">
      <c r="E4" t="s">
        <v>66</v>
      </c>
      <c r="P4" t="s">
        <v>1395</v>
      </c>
    </row>
    <row r="5" spans="1:16" ht="14.25" thickBot="1">
      <c r="B5" s="45" t="s">
        <v>28</v>
      </c>
      <c r="D5" s="45" t="s">
        <v>36</v>
      </c>
      <c r="F5" s="46" t="s">
        <v>34</v>
      </c>
      <c r="H5" s="46" t="s">
        <v>33</v>
      </c>
      <c r="P5" t="s">
        <v>156</v>
      </c>
    </row>
    <row r="6" spans="1:16" ht="14.25" thickBot="1">
      <c r="E6" t="s">
        <v>66</v>
      </c>
      <c r="P6" t="s">
        <v>1393</v>
      </c>
    </row>
    <row r="7" spans="1:16" ht="14.25" thickBot="1">
      <c r="D7" s="14" t="s">
        <v>37</v>
      </c>
      <c r="F7" s="46" t="s">
        <v>35</v>
      </c>
      <c r="H7" t="s">
        <v>70</v>
      </c>
      <c r="P7" t="s">
        <v>1394</v>
      </c>
    </row>
    <row r="8" spans="1:16">
      <c r="P8" t="s">
        <v>1396</v>
      </c>
    </row>
    <row r="9" spans="1:16">
      <c r="E9" t="s">
        <v>255</v>
      </c>
      <c r="P9" t="s">
        <v>1397</v>
      </c>
    </row>
    <row r="10" spans="1:16" ht="14.25" thickBot="1"/>
    <row r="11" spans="1:16" ht="14.25" thickBot="1">
      <c r="D11" s="14" t="s">
        <v>616</v>
      </c>
      <c r="F11" s="46" t="s">
        <v>43</v>
      </c>
      <c r="M11" s="51" t="s">
        <v>640</v>
      </c>
    </row>
    <row r="12" spans="1:16" ht="14.25" thickBot="1">
      <c r="M12" t="s">
        <v>641</v>
      </c>
    </row>
    <row r="13" spans="1:16" ht="14.25" thickBot="1">
      <c r="D13" s="14" t="s">
        <v>617</v>
      </c>
      <c r="F13" s="46" t="s">
        <v>45</v>
      </c>
      <c r="M13" t="s">
        <v>642</v>
      </c>
    </row>
    <row r="14" spans="1:16" ht="14.25" thickBot="1"/>
    <row r="15" spans="1:16" ht="14.25" thickBot="1">
      <c r="D15" s="14" t="s">
        <v>618</v>
      </c>
      <c r="F15" s="46" t="s">
        <v>47</v>
      </c>
      <c r="G15" t="s">
        <v>65</v>
      </c>
      <c r="M15" t="s">
        <v>643</v>
      </c>
    </row>
    <row r="17" spans="4:8">
      <c r="D17" s="45" t="s">
        <v>49</v>
      </c>
      <c r="F17" s="45" t="s">
        <v>57</v>
      </c>
      <c r="G17" t="s">
        <v>265</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596</v>
      </c>
    </row>
    <row r="29" spans="4:8">
      <c r="D29" s="14" t="s">
        <v>599</v>
      </c>
      <c r="F29" s="45" t="s">
        <v>606</v>
      </c>
    </row>
    <row r="31" spans="4:8">
      <c r="F31" s="45" t="s">
        <v>601</v>
      </c>
    </row>
    <row r="33" spans="4:7">
      <c r="F33" s="45" t="s">
        <v>602</v>
      </c>
    </row>
    <row r="35" spans="4:7">
      <c r="F35" s="45" t="s">
        <v>603</v>
      </c>
    </row>
    <row r="37" spans="4:7" ht="14.25" thickBot="1"/>
    <row r="38" spans="4:7" ht="14.25" thickBot="1">
      <c r="D38" s="45" t="s">
        <v>607</v>
      </c>
      <c r="F38" s="46" t="s">
        <v>610</v>
      </c>
      <c r="G38" t="s">
        <v>266</v>
      </c>
    </row>
    <row r="39" spans="4:7" ht="14.25" thickBot="1">
      <c r="G39" t="s">
        <v>70</v>
      </c>
    </row>
    <row r="40" spans="4:7" ht="14.25" thickBot="1">
      <c r="F40" s="46"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1846</v>
      </c>
    </row>
    <row r="2" spans="1:21">
      <c r="I2" t="s">
        <v>1847</v>
      </c>
      <c r="K2" t="s">
        <v>1848</v>
      </c>
    </row>
    <row r="3" spans="1:21">
      <c r="I3" t="s">
        <v>1849</v>
      </c>
      <c r="M3" t="s">
        <v>1850</v>
      </c>
    </row>
    <row r="6" spans="1:21">
      <c r="A6" s="63"/>
      <c r="B6" s="63"/>
      <c r="C6" s="67" t="s">
        <v>1851</v>
      </c>
      <c r="E6" t="s">
        <v>1852</v>
      </c>
      <c r="J6" t="s">
        <v>1853</v>
      </c>
      <c r="K6" t="s">
        <v>1854</v>
      </c>
      <c r="L6" t="s">
        <v>1855</v>
      </c>
      <c r="M6" t="s">
        <v>1856</v>
      </c>
      <c r="N6" t="s">
        <v>1857</v>
      </c>
      <c r="O6" t="s">
        <v>1858</v>
      </c>
      <c r="P6" t="s">
        <v>1859</v>
      </c>
    </row>
    <row r="7" spans="1:21" s="1" customFormat="1" ht="27">
      <c r="E7" s="1" t="s">
        <v>1860</v>
      </c>
      <c r="F7" s="1" t="s">
        <v>1861</v>
      </c>
      <c r="G7" s="1" t="s">
        <v>1862</v>
      </c>
      <c r="H7" s="1" t="s">
        <v>1863</v>
      </c>
      <c r="I7" s="1" t="s">
        <v>1864</v>
      </c>
      <c r="J7" s="1" t="s">
        <v>1865</v>
      </c>
      <c r="K7" s="1" t="s">
        <v>1866</v>
      </c>
      <c r="L7" s="1" t="s">
        <v>1867</v>
      </c>
      <c r="M7" s="1" t="s">
        <v>1868</v>
      </c>
      <c r="N7" s="1" t="s">
        <v>1869</v>
      </c>
      <c r="O7" s="1" t="s">
        <v>1870</v>
      </c>
      <c r="P7" s="1" t="s">
        <v>1871</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1872</v>
      </c>
      <c r="F8" s="64" t="s">
        <v>1873</v>
      </c>
      <c r="G8" s="64" t="s">
        <v>1874</v>
      </c>
      <c r="H8" s="64" t="s">
        <v>1875</v>
      </c>
      <c r="I8" s="64" t="s">
        <v>1876</v>
      </c>
      <c r="R8" s="64" t="s">
        <v>1877</v>
      </c>
      <c r="T8" s="64" t="s">
        <v>1878</v>
      </c>
    </row>
    <row r="9" spans="1:21">
      <c r="C9" s="2" t="str">
        <f>IF(消費量クラス!$R$1="AS","","$this-&gt;")&amp;"defEquipment['"&amp;E9&amp;"'] = [ '"&amp;E9&amp;"', '"&amp;F9&amp;"', '"&amp;H9&amp;"', '"&amp;I9&amp;"']; "&amp;"defEquipmentSize['"&amp;E9&amp;"'] = new Array();"</f>
        <v>defEquipment['TV'] = [ 'TV', '', '', '']; defEquipmentSize['TV'] = new Array();</v>
      </c>
      <c r="E9" t="s">
        <v>1872</v>
      </c>
      <c r="J9" s="63">
        <f>IF(J8="",0,J8+1)</f>
        <v>0</v>
      </c>
      <c r="K9" s="63">
        <v>20</v>
      </c>
      <c r="L9" s="63">
        <v>100</v>
      </c>
      <c r="M9" s="63">
        <v>40</v>
      </c>
      <c r="N9" s="63"/>
      <c r="O9" s="63">
        <v>60</v>
      </c>
      <c r="P9" s="63"/>
      <c r="R9" t="s">
        <v>1879</v>
      </c>
      <c r="S9" t="str">
        <f>F7</f>
        <v>機器名</v>
      </c>
      <c r="T9" t="s">
        <v>1879</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1872</v>
      </c>
      <c r="J10" s="63">
        <f>IF(J9="",0,J9+1)</f>
        <v>1</v>
      </c>
      <c r="K10" s="63">
        <v>30</v>
      </c>
      <c r="L10" s="63">
        <v>160</v>
      </c>
      <c r="M10" s="63">
        <v>60</v>
      </c>
      <c r="N10" s="63"/>
      <c r="O10" s="63">
        <v>100</v>
      </c>
      <c r="P10" s="63"/>
      <c r="R10" t="s">
        <v>1880</v>
      </c>
      <c r="S10" t="str">
        <f>G7</f>
        <v>所属消費クラス</v>
      </c>
      <c r="T10" t="s">
        <v>1880</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1872</v>
      </c>
      <c r="J11" s="63">
        <f>IF(J10="",0,J10+1)</f>
        <v>2</v>
      </c>
      <c r="K11" s="63">
        <v>40</v>
      </c>
      <c r="L11" s="63">
        <v>250</v>
      </c>
      <c r="M11" s="63">
        <v>100</v>
      </c>
      <c r="N11" s="63"/>
      <c r="O11" s="63">
        <v>150</v>
      </c>
      <c r="P11" s="63"/>
      <c r="R11" t="s">
        <v>1881</v>
      </c>
      <c r="S11" t="str">
        <f>H7</f>
        <v>ランク単位</v>
      </c>
      <c r="T11" t="s">
        <v>1881</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1872</v>
      </c>
      <c r="J12" s="63">
        <f>IF(J11="",0,J11+1)</f>
        <v>3</v>
      </c>
      <c r="K12" s="63">
        <v>50</v>
      </c>
      <c r="L12" s="63">
        <v>400</v>
      </c>
      <c r="M12" s="63">
        <v>150</v>
      </c>
      <c r="N12" s="63"/>
      <c r="O12" s="63">
        <v>250</v>
      </c>
      <c r="P12" s="63"/>
      <c r="R12" t="s">
        <v>1882</v>
      </c>
      <c r="S12" t="str">
        <f>I7</f>
        <v>性能単位</v>
      </c>
      <c r="T12" t="s">
        <v>1882</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1883</v>
      </c>
      <c r="F13" s="64" t="s">
        <v>1174</v>
      </c>
      <c r="G13" s="64" t="s">
        <v>1884</v>
      </c>
      <c r="H13" s="64" t="s">
        <v>1885</v>
      </c>
      <c r="I13" s="64" t="s">
        <v>1886</v>
      </c>
      <c r="R13" t="s">
        <v>1887</v>
      </c>
      <c r="T13" t="s">
        <v>1887</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1883</v>
      </c>
      <c r="J14" s="63">
        <f>IF(J13="",0,J13+1)</f>
        <v>0</v>
      </c>
      <c r="K14" s="63">
        <v>20</v>
      </c>
      <c r="L14" s="63"/>
      <c r="M14" s="63">
        <v>6</v>
      </c>
      <c r="N14" s="63">
        <v>1000</v>
      </c>
      <c r="O14" s="63"/>
      <c r="P14" s="63"/>
      <c r="R14" t="s">
        <v>1888</v>
      </c>
      <c r="T14" t="s">
        <v>1888</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1883</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1883</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1883</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1889</v>
      </c>
      <c r="F18" s="64" t="s">
        <v>1890</v>
      </c>
      <c r="G18" s="64" t="s">
        <v>1884</v>
      </c>
      <c r="H18" s="64" t="s">
        <v>1885</v>
      </c>
      <c r="I18" s="64" t="s">
        <v>1886</v>
      </c>
    </row>
    <row r="19" spans="2:16">
      <c r="C19" s="2" t="str">
        <f>IF(消費量クラス!$R$1="AS","","$this-&gt;")&amp;"defEquipment['"&amp;E19&amp;"'] = [ '"&amp;E19&amp;"', '"&amp;F19&amp;"', '"&amp;H19&amp;"', '"&amp;I19&amp;"']; "&amp;"defEquipmentSize['"&amp;E19&amp;"'] = new Array();"</f>
        <v>defEquipment['LI_LED'] = [ 'LI_LED', '', '', '']; defEquipmentSize['LI_LED'] = new Array();</v>
      </c>
      <c r="E19" t="s">
        <v>1889</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1889</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1889</v>
      </c>
      <c r="J21" s="63">
        <f>IF(J20="",0,J20+1)</f>
        <v>2</v>
      </c>
      <c r="K21" s="63">
        <v>60</v>
      </c>
      <c r="L21" s="63"/>
      <c r="M21" s="63">
        <v>13</v>
      </c>
      <c r="N21" s="63">
        <v>2000</v>
      </c>
      <c r="O21" s="63"/>
      <c r="P21" s="63"/>
    </row>
    <row r="23" spans="2:16">
      <c r="B23" t="s">
        <v>1891</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3168</v>
      </c>
    </row>
    <row r="3" spans="1:6">
      <c r="B3" t="s">
        <v>3169</v>
      </c>
      <c r="C3" t="s">
        <v>3144</v>
      </c>
      <c r="F3" t="s">
        <v>3145</v>
      </c>
    </row>
    <row r="4" spans="1:6">
      <c r="C4" t="s">
        <v>3160</v>
      </c>
      <c r="F4" t="s">
        <v>3161</v>
      </c>
    </row>
    <row r="5" spans="1:6">
      <c r="E5" t="s">
        <v>3162</v>
      </c>
    </row>
    <row r="7" spans="1:6">
      <c r="B7" t="s">
        <v>878</v>
      </c>
      <c r="C7" t="s">
        <v>3146</v>
      </c>
      <c r="F7" t="s">
        <v>3147</v>
      </c>
    </row>
    <row r="8" spans="1:6">
      <c r="C8" t="s">
        <v>3148</v>
      </c>
      <c r="F8" t="s">
        <v>3149</v>
      </c>
    </row>
    <row r="9" spans="1:6">
      <c r="E9" t="s">
        <v>3150</v>
      </c>
    </row>
    <row r="11" spans="1:6">
      <c r="B11" t="s">
        <v>248</v>
      </c>
      <c r="C11" t="s">
        <v>3151</v>
      </c>
      <c r="F11" t="s">
        <v>3152</v>
      </c>
    </row>
    <row r="12" spans="1:6">
      <c r="E12" t="s">
        <v>3153</v>
      </c>
    </row>
    <row r="13" spans="1:6">
      <c r="E13" t="s">
        <v>3154</v>
      </c>
    </row>
    <row r="14" spans="1:6">
      <c r="C14" t="s">
        <v>3155</v>
      </c>
      <c r="F14" t="s">
        <v>3156</v>
      </c>
    </row>
    <row r="15" spans="1:6">
      <c r="C15" t="s">
        <v>3157</v>
      </c>
      <c r="F15" t="s">
        <v>3158</v>
      </c>
    </row>
    <row r="16" spans="1:6">
      <c r="E16" t="s">
        <v>3159</v>
      </c>
    </row>
    <row r="18" spans="1:6">
      <c r="B18" t="s">
        <v>3170</v>
      </c>
      <c r="C18" t="s">
        <v>3163</v>
      </c>
      <c r="F18" t="s">
        <v>3164</v>
      </c>
    </row>
    <row r="19" spans="1:6">
      <c r="C19" t="s">
        <v>3165</v>
      </c>
      <c r="F19" t="s">
        <v>3166</v>
      </c>
    </row>
    <row r="20" spans="1:6">
      <c r="F20" t="s">
        <v>3167</v>
      </c>
    </row>
    <row r="22" spans="1:6">
      <c r="A22" t="s">
        <v>3178</v>
      </c>
    </row>
    <row r="23" spans="1:6">
      <c r="B23" t="s">
        <v>168</v>
      </c>
      <c r="C23" t="s">
        <v>3270</v>
      </c>
      <c r="F23" t="s">
        <v>3171</v>
      </c>
    </row>
    <row r="24" spans="1:6">
      <c r="E24" t="s">
        <v>3199</v>
      </c>
    </row>
    <row r="25" spans="1:6">
      <c r="E25" t="s">
        <v>3201</v>
      </c>
    </row>
    <row r="27" spans="1:6">
      <c r="C27" t="s">
        <v>3200</v>
      </c>
      <c r="D27" t="s">
        <v>3183</v>
      </c>
      <c r="F27" t="s">
        <v>3184</v>
      </c>
    </row>
    <row r="28" spans="1:6">
      <c r="D28" t="s">
        <v>3185</v>
      </c>
      <c r="F28" t="s">
        <v>3186</v>
      </c>
    </row>
    <row r="29" spans="1:6">
      <c r="E29" t="s">
        <v>3192</v>
      </c>
      <c r="F29" t="s">
        <v>3194</v>
      </c>
    </row>
    <row r="30" spans="1:6">
      <c r="E30" t="s">
        <v>3193</v>
      </c>
      <c r="F30" t="s">
        <v>891</v>
      </c>
    </row>
    <row r="31" spans="1:6">
      <c r="D31" t="s">
        <v>3189</v>
      </c>
      <c r="F31" t="s">
        <v>3190</v>
      </c>
    </row>
    <row r="32" spans="1:6">
      <c r="D32" t="s">
        <v>3187</v>
      </c>
      <c r="F32" t="s">
        <v>3191</v>
      </c>
    </row>
    <row r="33" spans="2:7">
      <c r="D33" t="s">
        <v>3188</v>
      </c>
      <c r="F33" t="s">
        <v>3195</v>
      </c>
    </row>
    <row r="34" spans="2:7">
      <c r="D34" t="s">
        <v>3192</v>
      </c>
      <c r="F34" t="s">
        <v>3197</v>
      </c>
    </row>
    <row r="35" spans="2:7">
      <c r="D35" t="s">
        <v>3196</v>
      </c>
      <c r="F35" t="s">
        <v>3202</v>
      </c>
    </row>
    <row r="39" spans="2:7">
      <c r="B39" t="s">
        <v>3180</v>
      </c>
      <c r="C39" t="s">
        <v>3172</v>
      </c>
      <c r="F39" t="s">
        <v>3173</v>
      </c>
    </row>
    <row r="40" spans="2:7">
      <c r="E40" t="s">
        <v>3162</v>
      </c>
    </row>
    <row r="42" spans="2:7">
      <c r="C42" t="s">
        <v>3200</v>
      </c>
      <c r="D42" t="s">
        <v>3258</v>
      </c>
      <c r="F42" t="s">
        <v>3259</v>
      </c>
      <c r="G42" t="s">
        <v>3257</v>
      </c>
    </row>
    <row r="44" spans="2:7">
      <c r="D44" t="s">
        <v>3260</v>
      </c>
      <c r="F44" t="s">
        <v>3261</v>
      </c>
    </row>
    <row r="45" spans="2:7">
      <c r="E45" t="s">
        <v>3232</v>
      </c>
      <c r="G45" t="s">
        <v>3233</v>
      </c>
    </row>
    <row r="46" spans="2:7">
      <c r="F46" t="s">
        <v>3236</v>
      </c>
      <c r="G46" t="s">
        <v>3262</v>
      </c>
    </row>
    <row r="47" spans="2:7">
      <c r="F47" t="s">
        <v>3265</v>
      </c>
      <c r="G47" t="s">
        <v>3266</v>
      </c>
    </row>
    <row r="48" spans="2:7">
      <c r="F48" t="s">
        <v>3263</v>
      </c>
      <c r="G48" t="s">
        <v>3264</v>
      </c>
    </row>
    <row r="49" spans="4:7">
      <c r="E49" t="s">
        <v>3244</v>
      </c>
      <c r="G49" t="s">
        <v>3245</v>
      </c>
    </row>
    <row r="51" spans="4:7">
      <c r="D51" t="s">
        <v>3267</v>
      </c>
      <c r="F51" t="s">
        <v>3279</v>
      </c>
    </row>
    <row r="52" spans="4:7">
      <c r="E52" t="s">
        <v>3271</v>
      </c>
      <c r="G52" t="s">
        <v>3283</v>
      </c>
    </row>
    <row r="53" spans="4:7">
      <c r="E53" t="s">
        <v>3272</v>
      </c>
      <c r="G53" t="s">
        <v>3284</v>
      </c>
    </row>
    <row r="54" spans="4:7">
      <c r="E54" t="s">
        <v>3273</v>
      </c>
      <c r="G54" t="s">
        <v>3285</v>
      </c>
    </row>
    <row r="55" spans="4:7">
      <c r="E55" t="s">
        <v>3274</v>
      </c>
      <c r="G55" t="s">
        <v>3280</v>
      </c>
    </row>
    <row r="56" spans="4:7">
      <c r="E56" t="s">
        <v>3275</v>
      </c>
      <c r="G56" t="s">
        <v>3281</v>
      </c>
    </row>
    <row r="57" spans="4:7">
      <c r="E57" t="s">
        <v>3276</v>
      </c>
      <c r="G57" t="s">
        <v>3282</v>
      </c>
    </row>
    <row r="58" spans="4:7">
      <c r="E58" t="s">
        <v>3277</v>
      </c>
      <c r="G58" t="s">
        <v>677</v>
      </c>
    </row>
    <row r="59" spans="4:7">
      <c r="E59" t="s">
        <v>3278</v>
      </c>
      <c r="G59" t="s">
        <v>3286</v>
      </c>
    </row>
    <row r="60" spans="4:7">
      <c r="E60" t="s">
        <v>3287</v>
      </c>
      <c r="G60" t="s">
        <v>3289</v>
      </c>
    </row>
    <row r="61" spans="4:7">
      <c r="E61" t="s">
        <v>3288</v>
      </c>
      <c r="G61" t="s">
        <v>3290</v>
      </c>
    </row>
    <row r="62" spans="4:7">
      <c r="E62" t="s">
        <v>3291</v>
      </c>
      <c r="G62" t="s">
        <v>3292</v>
      </c>
    </row>
    <row r="64" spans="4:7">
      <c r="D64" t="s">
        <v>3293</v>
      </c>
      <c r="F64" t="s">
        <v>3306</v>
      </c>
    </row>
    <row r="65" spans="4:7">
      <c r="E65" t="s">
        <v>1901</v>
      </c>
      <c r="G65" t="s">
        <v>3197</v>
      </c>
    </row>
    <row r="66" spans="4:7">
      <c r="E66" t="s">
        <v>3296</v>
      </c>
      <c r="G66" t="s">
        <v>1801</v>
      </c>
    </row>
    <row r="67" spans="4:7">
      <c r="E67" t="s">
        <v>3297</v>
      </c>
    </row>
    <row r="68" spans="4:7">
      <c r="E68" t="s">
        <v>3294</v>
      </c>
      <c r="G68" t="s">
        <v>3303</v>
      </c>
    </row>
    <row r="69" spans="4:7">
      <c r="E69" t="s">
        <v>3295</v>
      </c>
      <c r="G69" t="s">
        <v>3303</v>
      </c>
    </row>
    <row r="70" spans="4:7">
      <c r="E70" t="s">
        <v>3298</v>
      </c>
    </row>
    <row r="71" spans="4:7">
      <c r="E71" t="s">
        <v>3204</v>
      </c>
      <c r="G71" t="s">
        <v>3304</v>
      </c>
    </row>
    <row r="72" spans="4:7">
      <c r="E72" t="s">
        <v>3228</v>
      </c>
      <c r="G72" t="s">
        <v>3305</v>
      </c>
    </row>
    <row r="73" spans="4:7">
      <c r="E73" t="s">
        <v>3299</v>
      </c>
    </row>
    <row r="74" spans="4:7">
      <c r="E74" t="s">
        <v>3300</v>
      </c>
    </row>
    <row r="75" spans="4:7">
      <c r="E75" t="s">
        <v>3301</v>
      </c>
    </row>
    <row r="76" spans="4:7">
      <c r="E76" t="s">
        <v>3302</v>
      </c>
    </row>
    <row r="77" spans="4:7">
      <c r="E77" t="s">
        <v>3216</v>
      </c>
    </row>
    <row r="78" spans="4:7">
      <c r="E78" t="s">
        <v>565</v>
      </c>
    </row>
    <row r="80" spans="4:7">
      <c r="D80" t="s">
        <v>3268</v>
      </c>
      <c r="F80" t="s">
        <v>158</v>
      </c>
    </row>
    <row r="81" spans="3:7">
      <c r="E81" t="s">
        <v>3307</v>
      </c>
      <c r="G81" t="s">
        <v>3317</v>
      </c>
    </row>
    <row r="82" spans="3:7">
      <c r="E82" t="s">
        <v>3308</v>
      </c>
      <c r="G82" t="s">
        <v>3318</v>
      </c>
    </row>
    <row r="83" spans="3:7">
      <c r="E83" t="s">
        <v>3225</v>
      </c>
      <c r="G83" t="s">
        <v>3319</v>
      </c>
    </row>
    <row r="84" spans="3:7">
      <c r="E84" t="s">
        <v>3192</v>
      </c>
      <c r="G84" t="s">
        <v>3320</v>
      </c>
    </row>
    <row r="85" spans="3:7">
      <c r="E85" t="s">
        <v>3309</v>
      </c>
      <c r="G85" t="s">
        <v>3321</v>
      </c>
    </row>
    <row r="86" spans="3:7">
      <c r="E86" t="s">
        <v>3310</v>
      </c>
      <c r="G86" t="s">
        <v>3322</v>
      </c>
    </row>
    <row r="87" spans="3:7">
      <c r="E87" t="s">
        <v>3311</v>
      </c>
      <c r="G87" t="s">
        <v>3322</v>
      </c>
    </row>
    <row r="88" spans="3:7">
      <c r="E88" t="s">
        <v>3312</v>
      </c>
      <c r="G88" t="s">
        <v>3323</v>
      </c>
    </row>
    <row r="89" spans="3:7">
      <c r="E89" t="s">
        <v>3313</v>
      </c>
      <c r="G89" t="s">
        <v>3324</v>
      </c>
    </row>
    <row r="90" spans="3:7">
      <c r="E90" t="s">
        <v>3314</v>
      </c>
      <c r="G90" t="s">
        <v>3325</v>
      </c>
    </row>
    <row r="91" spans="3:7">
      <c r="E91" t="s">
        <v>3315</v>
      </c>
    </row>
    <row r="92" spans="3:7">
      <c r="E92" t="s">
        <v>3316</v>
      </c>
      <c r="G92" t="s">
        <v>3326</v>
      </c>
    </row>
    <row r="94" spans="3:7">
      <c r="D94" t="s">
        <v>3269</v>
      </c>
      <c r="G94" t="s">
        <v>3198</v>
      </c>
    </row>
    <row r="96" spans="3:7">
      <c r="C96" t="s">
        <v>3257</v>
      </c>
      <c r="F96" t="s">
        <v>3174</v>
      </c>
    </row>
    <row r="97" spans="3:6">
      <c r="E97" t="s">
        <v>3175</v>
      </c>
    </row>
    <row r="98" spans="3:6">
      <c r="E98" t="s">
        <v>3182</v>
      </c>
    </row>
    <row r="100" spans="3:6">
      <c r="C100" t="s">
        <v>3200</v>
      </c>
      <c r="D100" t="s">
        <v>3232</v>
      </c>
      <c r="F100" t="s">
        <v>3233</v>
      </c>
    </row>
    <row r="101" spans="3:6">
      <c r="E101" t="s">
        <v>3234</v>
      </c>
      <c r="F101" t="s">
        <v>3235</v>
      </c>
    </row>
    <row r="102" spans="3:6">
      <c r="E102" t="s">
        <v>3236</v>
      </c>
      <c r="F102" t="s">
        <v>3237</v>
      </c>
    </row>
    <row r="103" spans="3:6">
      <c r="E103" t="s">
        <v>3238</v>
      </c>
      <c r="F103" t="s">
        <v>3239</v>
      </c>
    </row>
    <row r="104" spans="3:6">
      <c r="E104" t="s">
        <v>3240</v>
      </c>
      <c r="F104" t="s">
        <v>3241</v>
      </c>
    </row>
    <row r="105" spans="3:6">
      <c r="D105" t="s">
        <v>3242</v>
      </c>
      <c r="F105" t="s">
        <v>3243</v>
      </c>
    </row>
    <row r="106" spans="3:6">
      <c r="D106" t="s">
        <v>3244</v>
      </c>
      <c r="F106" t="s">
        <v>3245</v>
      </c>
    </row>
    <row r="107" spans="3:6">
      <c r="D107" t="s">
        <v>3246</v>
      </c>
    </row>
    <row r="108" spans="3:6">
      <c r="E108" t="s">
        <v>3247</v>
      </c>
      <c r="F108" t="s">
        <v>1809</v>
      </c>
    </row>
    <row r="109" spans="3:6">
      <c r="E109" t="s">
        <v>3248</v>
      </c>
      <c r="F109" t="s">
        <v>3250</v>
      </c>
    </row>
    <row r="110" spans="3:6">
      <c r="E110" t="s">
        <v>3249</v>
      </c>
      <c r="F110" t="s">
        <v>3237</v>
      </c>
    </row>
    <row r="111" spans="3:6">
      <c r="D111" t="s">
        <v>3251</v>
      </c>
      <c r="F111" t="s">
        <v>3252</v>
      </c>
    </row>
    <row r="112" spans="3:6">
      <c r="D112" t="s">
        <v>3253</v>
      </c>
      <c r="F112" t="s">
        <v>3254</v>
      </c>
    </row>
    <row r="113" spans="2:6">
      <c r="D113" t="s">
        <v>3255</v>
      </c>
      <c r="F113" t="s">
        <v>3256</v>
      </c>
    </row>
    <row r="116" spans="2:6">
      <c r="B116" t="s">
        <v>3179</v>
      </c>
      <c r="C116" t="s">
        <v>3329</v>
      </c>
      <c r="F116" t="s">
        <v>3328</v>
      </c>
    </row>
    <row r="118" spans="2:6">
      <c r="C118" t="s">
        <v>3200</v>
      </c>
      <c r="D118" t="s">
        <v>3349</v>
      </c>
      <c r="F118" t="s">
        <v>3332</v>
      </c>
    </row>
    <row r="119" spans="2:6">
      <c r="F119" t="s">
        <v>3333</v>
      </c>
    </row>
    <row r="120" spans="2:6">
      <c r="F120" t="s">
        <v>3334</v>
      </c>
    </row>
    <row r="121" spans="2:6">
      <c r="D121" t="s">
        <v>3350</v>
      </c>
      <c r="F121" t="s">
        <v>3351</v>
      </c>
    </row>
    <row r="123" spans="2:6">
      <c r="C123" t="s">
        <v>3330</v>
      </c>
      <c r="F123" t="s">
        <v>3327</v>
      </c>
    </row>
    <row r="125" spans="2:6">
      <c r="C125" t="s">
        <v>3200</v>
      </c>
      <c r="D125" t="s">
        <v>3339</v>
      </c>
      <c r="F125" t="s">
        <v>3331</v>
      </c>
    </row>
    <row r="127" spans="2:6">
      <c r="C127" t="s">
        <v>3348</v>
      </c>
      <c r="F127" t="s">
        <v>3176</v>
      </c>
    </row>
    <row r="129" spans="2:7">
      <c r="D129" t="s">
        <v>3335</v>
      </c>
      <c r="F129" t="s">
        <v>3336</v>
      </c>
    </row>
    <row r="130" spans="2:7">
      <c r="E130" t="s">
        <v>3337</v>
      </c>
      <c r="G130" t="s">
        <v>3338</v>
      </c>
    </row>
    <row r="131" spans="2:7">
      <c r="E131" t="s">
        <v>3340</v>
      </c>
      <c r="G131" t="s">
        <v>3341</v>
      </c>
    </row>
    <row r="132" spans="2:7">
      <c r="E132" t="s">
        <v>3342</v>
      </c>
      <c r="G132" t="s">
        <v>3343</v>
      </c>
    </row>
    <row r="133" spans="2:7">
      <c r="D133" t="s">
        <v>3345</v>
      </c>
      <c r="F133" t="s">
        <v>3346</v>
      </c>
    </row>
    <row r="134" spans="2:7">
      <c r="E134" t="s">
        <v>3337</v>
      </c>
      <c r="G134" t="s">
        <v>3338</v>
      </c>
    </row>
    <row r="135" spans="2:7">
      <c r="E135" t="s">
        <v>3340</v>
      </c>
      <c r="G135" t="s">
        <v>3341</v>
      </c>
    </row>
    <row r="136" spans="2:7">
      <c r="E136" t="s">
        <v>3342</v>
      </c>
      <c r="G136" t="s">
        <v>3343</v>
      </c>
    </row>
    <row r="137" spans="2:7">
      <c r="D137" t="s">
        <v>3344</v>
      </c>
      <c r="F137" t="s">
        <v>3347</v>
      </c>
    </row>
    <row r="139" spans="2:7">
      <c r="B139" t="s">
        <v>3181</v>
      </c>
      <c r="C139" t="s">
        <v>3230</v>
      </c>
      <c r="F139" t="s">
        <v>3231</v>
      </c>
    </row>
    <row r="140" spans="2:7">
      <c r="E140" t="s">
        <v>3177</v>
      </c>
    </row>
    <row r="142" spans="2:7">
      <c r="C142" t="s">
        <v>3200</v>
      </c>
      <c r="D142" t="s">
        <v>3219</v>
      </c>
    </row>
    <row r="143" spans="2:7">
      <c r="D143" t="s">
        <v>2301</v>
      </c>
    </row>
    <row r="144" spans="2:7">
      <c r="D144" t="s">
        <v>3220</v>
      </c>
    </row>
    <row r="145" spans="4:5">
      <c r="D145" t="s">
        <v>3221</v>
      </c>
    </row>
    <row r="146" spans="4:5">
      <c r="D146" t="s">
        <v>3218</v>
      </c>
    </row>
    <row r="147" spans="4:5">
      <c r="D147" t="s">
        <v>3203</v>
      </c>
    </row>
    <row r="148" spans="4:5">
      <c r="D148" t="s">
        <v>3053</v>
      </c>
    </row>
    <row r="149" spans="4:5">
      <c r="D149" t="s">
        <v>3207</v>
      </c>
      <c r="E149" t="s">
        <v>3208</v>
      </c>
    </row>
    <row r="150" spans="4:5">
      <c r="D150" t="s">
        <v>3228</v>
      </c>
      <c r="E150" t="s">
        <v>3229</v>
      </c>
    </row>
    <row r="151" spans="4:5">
      <c r="D151" t="s">
        <v>3225</v>
      </c>
    </row>
    <row r="153" spans="4:5">
      <c r="D153" t="s">
        <v>3204</v>
      </c>
    </row>
    <row r="154" spans="4:5">
      <c r="D154" t="s">
        <v>3205</v>
      </c>
    </row>
    <row r="155" spans="4:5">
      <c r="D155" t="s">
        <v>3206</v>
      </c>
    </row>
    <row r="157" spans="4:5">
      <c r="D157" t="s">
        <v>3217</v>
      </c>
    </row>
    <row r="159" spans="4:5">
      <c r="D159" t="s">
        <v>3209</v>
      </c>
    </row>
    <row r="160" spans="4:5">
      <c r="D160" t="s">
        <v>789</v>
      </c>
    </row>
    <row r="161" spans="4:4">
      <c r="D161" t="s">
        <v>3210</v>
      </c>
    </row>
    <row r="162" spans="4:4">
      <c r="D162" t="s">
        <v>3211</v>
      </c>
    </row>
    <row r="163" spans="4:4">
      <c r="D163" t="s">
        <v>3212</v>
      </c>
    </row>
    <row r="164" spans="4:4">
      <c r="D164" t="s">
        <v>3213</v>
      </c>
    </row>
    <row r="165" spans="4:4">
      <c r="D165" t="s">
        <v>3223</v>
      </c>
    </row>
    <row r="166" spans="4:4">
      <c r="D166" t="s">
        <v>3224</v>
      </c>
    </row>
    <row r="167" spans="4:4">
      <c r="D167" t="s">
        <v>3222</v>
      </c>
    </row>
    <row r="168" spans="4:4">
      <c r="D168" t="s">
        <v>790</v>
      </c>
    </row>
    <row r="170" spans="4:4">
      <c r="D170" t="s">
        <v>3214</v>
      </c>
    </row>
    <row r="171" spans="4:4">
      <c r="D171" t="s">
        <v>3215</v>
      </c>
    </row>
    <row r="172" spans="4:4">
      <c r="D172" t="s">
        <v>3227</v>
      </c>
    </row>
    <row r="173" spans="4:4">
      <c r="D173" t="s">
        <v>3216</v>
      </c>
    </row>
    <row r="174" spans="4:4">
      <c r="D174" t="s">
        <v>3226</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4" t="s">
        <v>143</v>
      </c>
      <c r="C3" s="14" t="s">
        <v>144</v>
      </c>
    </row>
    <row r="4" spans="1:3">
      <c r="B4" s="14">
        <v>0</v>
      </c>
      <c r="C4" s="14" t="s">
        <v>145</v>
      </c>
    </row>
    <row r="5" spans="1:3">
      <c r="B5" s="14">
        <v>1</v>
      </c>
      <c r="C5" s="14" t="s">
        <v>146</v>
      </c>
    </row>
    <row r="6" spans="1:3">
      <c r="B6" s="14">
        <v>2</v>
      </c>
      <c r="C6" s="14" t="s">
        <v>354</v>
      </c>
    </row>
    <row r="7" spans="1:3">
      <c r="B7" s="14">
        <v>3</v>
      </c>
      <c r="C7" s="14" t="s">
        <v>147</v>
      </c>
    </row>
    <row r="8" spans="1:3">
      <c r="B8" s="14">
        <v>4</v>
      </c>
      <c r="C8" s="14" t="s">
        <v>357</v>
      </c>
    </row>
    <row r="9" spans="1:3">
      <c r="B9" s="14">
        <v>5</v>
      </c>
      <c r="C9" s="14" t="s">
        <v>355</v>
      </c>
    </row>
    <row r="10" spans="1:3">
      <c r="B10" s="14">
        <v>6</v>
      </c>
      <c r="C10" s="14" t="s">
        <v>148</v>
      </c>
    </row>
    <row r="11" spans="1:3">
      <c r="B11" s="14">
        <v>7</v>
      </c>
      <c r="C11" s="14" t="s">
        <v>149</v>
      </c>
    </row>
    <row r="12" spans="1:3">
      <c r="B12" s="14">
        <v>8</v>
      </c>
      <c r="C12" s="14" t="s">
        <v>150</v>
      </c>
    </row>
    <row r="13" spans="1:3">
      <c r="B13" s="14">
        <v>9</v>
      </c>
      <c r="C13" s="14"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cols>
    <col min="1" max="1" width="10.125" customWidth="1"/>
    <col min="2" max="2" width="34.25" customWidth="1"/>
    <col min="3" max="3" width="21.875" customWidth="1"/>
  </cols>
  <sheetData>
    <row r="1" spans="1:5" ht="21">
      <c r="A1" s="173" t="s">
        <v>3778</v>
      </c>
    </row>
    <row r="3" spans="1:5">
      <c r="A3" s="175" t="s">
        <v>3779</v>
      </c>
    </row>
    <row r="4" spans="1:5" ht="22.5">
      <c r="A4" t="s">
        <v>3785</v>
      </c>
      <c r="D4" s="136" t="s">
        <v>3538</v>
      </c>
      <c r="E4" s="174" t="s">
        <v>3784</v>
      </c>
    </row>
    <row r="5" spans="1:5">
      <c r="A5" t="s">
        <v>3786</v>
      </c>
    </row>
    <row r="7" spans="1:5">
      <c r="A7" s="176" t="s">
        <v>3780</v>
      </c>
      <c r="B7" s="176" t="s">
        <v>3781</v>
      </c>
      <c r="C7" s="176" t="s">
        <v>3787</v>
      </c>
    </row>
    <row r="8" spans="1:5">
      <c r="A8" s="14" t="s">
        <v>3782</v>
      </c>
      <c r="B8" s="14" t="s">
        <v>3789</v>
      </c>
      <c r="C8" s="14" t="s">
        <v>3788</v>
      </c>
    </row>
    <row r="9" spans="1:5">
      <c r="A9" s="14" t="s">
        <v>3783</v>
      </c>
      <c r="B9" s="14" t="s">
        <v>3790</v>
      </c>
      <c r="C9" s="14" t="s">
        <v>3791</v>
      </c>
    </row>
    <row r="10" spans="1:5">
      <c r="A10" s="14" t="s">
        <v>3792</v>
      </c>
      <c r="B10" s="14" t="s">
        <v>3793</v>
      </c>
      <c r="C10" s="14" t="s">
        <v>3796</v>
      </c>
    </row>
    <row r="11" spans="1:5" ht="27">
      <c r="A11" s="16" t="s">
        <v>637</v>
      </c>
      <c r="B11" s="178" t="s">
        <v>3797</v>
      </c>
      <c r="C11" s="14" t="s">
        <v>3796</v>
      </c>
    </row>
    <row r="12" spans="1:5">
      <c r="A12" s="16" t="s">
        <v>3798</v>
      </c>
      <c r="B12" s="16" t="s">
        <v>3790</v>
      </c>
      <c r="C12" s="16" t="s">
        <v>3799</v>
      </c>
    </row>
    <row r="13" spans="1:5">
      <c r="A13" s="179"/>
      <c r="B13" s="179"/>
      <c r="C13" s="179"/>
    </row>
    <row r="14" spans="1:5" ht="27">
      <c r="A14" s="14" t="s">
        <v>1522</v>
      </c>
      <c r="B14" s="177" t="s">
        <v>3808</v>
      </c>
      <c r="C14" s="177" t="s">
        <v>3809</v>
      </c>
    </row>
    <row r="17" spans="1:3">
      <c r="A17" t="s">
        <v>3810</v>
      </c>
      <c r="B17" t="s">
        <v>3811</v>
      </c>
      <c r="C17" s="180">
        <v>43056</v>
      </c>
    </row>
    <row r="18" spans="1:3">
      <c r="B18" t="s">
        <v>3816</v>
      </c>
    </row>
    <row r="19" spans="1:3">
      <c r="B19" t="s">
        <v>3817</v>
      </c>
    </row>
    <row r="20" spans="1:3">
      <c r="B20" t="s">
        <v>3818</v>
      </c>
    </row>
    <row r="21" spans="1:3">
      <c r="B21" t="s">
        <v>3832</v>
      </c>
    </row>
    <row r="22" spans="1:3">
      <c r="B22" t="s">
        <v>3834</v>
      </c>
    </row>
    <row r="24" spans="1:3">
      <c r="A24" t="s">
        <v>3966</v>
      </c>
      <c r="B24" t="s">
        <v>3967</v>
      </c>
      <c r="C24" s="180">
        <v>43058</v>
      </c>
    </row>
    <row r="26" spans="1:3">
      <c r="B26" t="s">
        <v>4035</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711</v>
      </c>
    </row>
    <row r="5" spans="1:18">
      <c r="B5" s="14" t="s">
        <v>136</v>
      </c>
      <c r="C5" s="14" t="s">
        <v>137</v>
      </c>
      <c r="D5" s="14" t="s">
        <v>138</v>
      </c>
      <c r="E5" s="8" t="s">
        <v>141</v>
      </c>
      <c r="F5" s="8" t="s">
        <v>144</v>
      </c>
      <c r="H5" s="14" t="s">
        <v>136</v>
      </c>
      <c r="I5" s="14" t="s">
        <v>138</v>
      </c>
      <c r="J5" s="14" t="s">
        <v>155</v>
      </c>
      <c r="L5" t="s">
        <v>159</v>
      </c>
      <c r="R5" t="s">
        <v>712</v>
      </c>
    </row>
    <row r="6" spans="1:18">
      <c r="B6" s="14">
        <f>ROW()-6</f>
        <v>0</v>
      </c>
      <c r="C6" s="14">
        <v>0</v>
      </c>
      <c r="D6" s="14" t="s">
        <v>1523</v>
      </c>
      <c r="E6" s="14">
        <v>5</v>
      </c>
      <c r="F6" s="14" t="str">
        <f>VLOOKUP(E6,electricity!$B$4:$C$13,2,FALSE)</f>
        <v>関西電力</v>
      </c>
      <c r="H6" s="14">
        <v>0</v>
      </c>
      <c r="I6" s="14" t="str">
        <f t="shared" ref="I6:I23" si="0">VLOOKUP(H6,B$6:D$57,3,FALSE)</f>
        <v>都道府県</v>
      </c>
      <c r="J6" s="22">
        <v>17.399999999999999</v>
      </c>
      <c r="L6" t="s">
        <v>160</v>
      </c>
    </row>
    <row r="7" spans="1:18">
      <c r="B7" s="14">
        <f>B6+1</f>
        <v>1</v>
      </c>
      <c r="C7" s="14">
        <v>1</v>
      </c>
      <c r="D7" s="14" t="s">
        <v>303</v>
      </c>
      <c r="E7" s="14">
        <v>0</v>
      </c>
      <c r="F7" s="14" t="str">
        <f>VLOOKUP(E7,electricity!$B$4:$C$13,2,FALSE)</f>
        <v>北海道電力</v>
      </c>
      <c r="H7" s="14">
        <v>1</v>
      </c>
      <c r="I7" s="14" t="str">
        <f t="shared" si="0"/>
        <v>北海道</v>
      </c>
      <c r="J7" s="22">
        <v>9.4</v>
      </c>
      <c r="L7" t="s">
        <v>161</v>
      </c>
    </row>
    <row r="8" spans="1:18">
      <c r="B8" s="14">
        <f t="shared" ref="B8:B57" si="1">B7+1</f>
        <v>2</v>
      </c>
      <c r="C8" s="14">
        <v>2</v>
      </c>
      <c r="D8" s="14" t="s">
        <v>304</v>
      </c>
      <c r="E8" s="14">
        <v>1</v>
      </c>
      <c r="F8" s="14" t="str">
        <f>VLOOKUP(E8,electricity!$B$4:$C$13,2,FALSE)</f>
        <v>東北電力</v>
      </c>
      <c r="H8" s="14">
        <v>2</v>
      </c>
      <c r="I8" s="14" t="str">
        <f t="shared" si="0"/>
        <v>青森</v>
      </c>
      <c r="J8" s="22">
        <v>11.1</v>
      </c>
      <c r="L8" t="s">
        <v>162</v>
      </c>
    </row>
    <row r="9" spans="1:18">
      <c r="B9" s="14">
        <f t="shared" si="1"/>
        <v>3</v>
      </c>
      <c r="C9" s="14">
        <v>3</v>
      </c>
      <c r="D9" s="14" t="s">
        <v>305</v>
      </c>
      <c r="E9" s="14">
        <v>1</v>
      </c>
      <c r="F9" s="14" t="str">
        <f>VLOOKUP(E9,electricity!$B$4:$C$13,2,FALSE)</f>
        <v>東北電力</v>
      </c>
      <c r="H9" s="14">
        <v>3</v>
      </c>
      <c r="I9" s="14" t="str">
        <f t="shared" si="0"/>
        <v>岩手</v>
      </c>
      <c r="J9" s="22">
        <v>10.7</v>
      </c>
      <c r="L9" t="s">
        <v>163</v>
      </c>
    </row>
    <row r="10" spans="1:18">
      <c r="B10" s="14">
        <f t="shared" si="1"/>
        <v>4</v>
      </c>
      <c r="C10" s="14">
        <v>4</v>
      </c>
      <c r="D10" s="14" t="s">
        <v>306</v>
      </c>
      <c r="E10" s="14">
        <v>1</v>
      </c>
      <c r="F10" s="14" t="str">
        <f>VLOOKUP(E10,electricity!$B$4:$C$13,2,FALSE)</f>
        <v>東北電力</v>
      </c>
      <c r="H10" s="14">
        <v>4</v>
      </c>
      <c r="I10" s="14" t="str">
        <f t="shared" si="0"/>
        <v>宮城</v>
      </c>
      <c r="J10" s="22">
        <v>13.1</v>
      </c>
      <c r="L10" t="s">
        <v>164</v>
      </c>
    </row>
    <row r="11" spans="1:18">
      <c r="B11" s="14">
        <f t="shared" si="1"/>
        <v>5</v>
      </c>
      <c r="C11" s="14">
        <v>5</v>
      </c>
      <c r="D11" s="14" t="s">
        <v>307</v>
      </c>
      <c r="E11" s="14">
        <v>1</v>
      </c>
      <c r="F11" s="14" t="str">
        <f>VLOOKUP(E11,electricity!$B$4:$C$13,2,FALSE)</f>
        <v>東北電力</v>
      </c>
      <c r="H11" s="14">
        <v>5</v>
      </c>
      <c r="I11" s="14" t="str">
        <f t="shared" si="0"/>
        <v>秋田</v>
      </c>
      <c r="J11" s="22">
        <v>12.4</v>
      </c>
    </row>
    <row r="12" spans="1:18">
      <c r="B12" s="14">
        <f t="shared" si="1"/>
        <v>6</v>
      </c>
      <c r="C12" s="14">
        <v>6</v>
      </c>
      <c r="D12" s="14" t="s">
        <v>308</v>
      </c>
      <c r="E12" s="14">
        <v>1</v>
      </c>
      <c r="F12" s="14" t="str">
        <f>VLOOKUP(E12,electricity!$B$4:$C$13,2,FALSE)</f>
        <v>東北電力</v>
      </c>
      <c r="H12" s="14">
        <v>6</v>
      </c>
      <c r="I12" s="14" t="str">
        <f t="shared" si="0"/>
        <v>山形</v>
      </c>
      <c r="J12" s="22">
        <v>12.2</v>
      </c>
    </row>
    <row r="13" spans="1:18">
      <c r="B13" s="14">
        <f t="shared" si="1"/>
        <v>7</v>
      </c>
      <c r="C13" s="14">
        <v>7</v>
      </c>
      <c r="D13" s="14" t="s">
        <v>309</v>
      </c>
      <c r="E13" s="14">
        <v>1</v>
      </c>
      <c r="F13" s="14" t="str">
        <f>VLOOKUP(E13,electricity!$B$4:$C$13,2,FALSE)</f>
        <v>東北電力</v>
      </c>
      <c r="H13" s="14">
        <v>7</v>
      </c>
      <c r="I13" s="14" t="str">
        <f t="shared" si="0"/>
        <v>福島</v>
      </c>
      <c r="J13" s="22">
        <v>13.6</v>
      </c>
    </row>
    <row r="14" spans="1:18">
      <c r="B14" s="14">
        <f t="shared" si="1"/>
        <v>8</v>
      </c>
      <c r="C14" s="14">
        <v>8</v>
      </c>
      <c r="D14" s="14" t="s">
        <v>310</v>
      </c>
      <c r="E14" s="14">
        <v>2</v>
      </c>
      <c r="F14" s="14" t="str">
        <f>VLOOKUP(E14,electricity!$B$4:$C$13,2,FALSE)</f>
        <v>東京電力</v>
      </c>
      <c r="H14" s="14">
        <v>8</v>
      </c>
      <c r="I14" s="14" t="str">
        <f t="shared" si="0"/>
        <v>茨城</v>
      </c>
      <c r="J14" s="22">
        <v>14.4</v>
      </c>
    </row>
    <row r="15" spans="1:18">
      <c r="B15" s="14">
        <f t="shared" si="1"/>
        <v>9</v>
      </c>
      <c r="C15" s="14">
        <v>9</v>
      </c>
      <c r="D15" s="14" t="s">
        <v>311</v>
      </c>
      <c r="E15" s="14">
        <v>2</v>
      </c>
      <c r="F15" s="14" t="str">
        <f>VLOOKUP(E15,electricity!$B$4:$C$13,2,FALSE)</f>
        <v>東京電力</v>
      </c>
      <c r="H15" s="14">
        <v>9</v>
      </c>
      <c r="I15" s="14" t="str">
        <f t="shared" si="0"/>
        <v>栃木</v>
      </c>
      <c r="J15" s="22">
        <v>14.6</v>
      </c>
    </row>
    <row r="16" spans="1:18">
      <c r="B16" s="14">
        <f t="shared" si="1"/>
        <v>10</v>
      </c>
      <c r="C16" s="14">
        <v>10</v>
      </c>
      <c r="D16" s="14" t="s">
        <v>312</v>
      </c>
      <c r="E16" s="14">
        <v>2</v>
      </c>
      <c r="F16" s="14" t="str">
        <f>VLOOKUP(E16,electricity!$B$4:$C$13,2,FALSE)</f>
        <v>東京電力</v>
      </c>
      <c r="H16" s="14">
        <v>10</v>
      </c>
      <c r="I16" s="14" t="str">
        <f t="shared" si="0"/>
        <v>群馬</v>
      </c>
      <c r="J16" s="22">
        <v>15.3</v>
      </c>
    </row>
    <row r="17" spans="2:10">
      <c r="B17" s="14">
        <f t="shared" si="1"/>
        <v>11</v>
      </c>
      <c r="C17" s="14">
        <v>11</v>
      </c>
      <c r="D17" s="14" t="s">
        <v>313</v>
      </c>
      <c r="E17" s="14">
        <v>2</v>
      </c>
      <c r="F17" s="14" t="str">
        <f>VLOOKUP(E17,electricity!$B$4:$C$13,2,FALSE)</f>
        <v>東京電力</v>
      </c>
      <c r="H17" s="14">
        <v>11</v>
      </c>
      <c r="I17" s="14" t="str">
        <f t="shared" si="0"/>
        <v>埼玉</v>
      </c>
      <c r="J17" s="22">
        <v>15.8</v>
      </c>
    </row>
    <row r="18" spans="2:10">
      <c r="B18" s="14">
        <f t="shared" si="1"/>
        <v>12</v>
      </c>
      <c r="C18" s="14">
        <v>12</v>
      </c>
      <c r="D18" s="14" t="s">
        <v>314</v>
      </c>
      <c r="E18" s="14">
        <v>2</v>
      </c>
      <c r="F18" s="14" t="str">
        <f>VLOOKUP(E18,electricity!$B$4:$C$13,2,FALSE)</f>
        <v>東京電力</v>
      </c>
      <c r="H18" s="14">
        <v>12</v>
      </c>
      <c r="I18" s="14" t="str">
        <f t="shared" si="0"/>
        <v>千葉</v>
      </c>
      <c r="J18" s="22">
        <v>16.600000000000001</v>
      </c>
    </row>
    <row r="19" spans="2:10">
      <c r="B19" s="14">
        <f t="shared" si="1"/>
        <v>13</v>
      </c>
      <c r="C19" s="14">
        <v>13</v>
      </c>
      <c r="D19" s="14" t="s">
        <v>315</v>
      </c>
      <c r="E19" s="14">
        <v>2</v>
      </c>
      <c r="F19" s="14" t="str">
        <f>VLOOKUP(E19,electricity!$B$4:$C$13,2,FALSE)</f>
        <v>東京電力</v>
      </c>
      <c r="H19" s="14">
        <v>13</v>
      </c>
      <c r="I19" s="14" t="str">
        <f t="shared" si="0"/>
        <v>東京</v>
      </c>
      <c r="J19" s="22">
        <v>17</v>
      </c>
    </row>
    <row r="20" spans="2:10">
      <c r="B20" s="14">
        <f t="shared" si="1"/>
        <v>14</v>
      </c>
      <c r="C20" s="14">
        <v>14</v>
      </c>
      <c r="D20" s="14" t="s">
        <v>316</v>
      </c>
      <c r="E20" s="14">
        <v>2</v>
      </c>
      <c r="F20" s="14" t="str">
        <f>VLOOKUP(E20,electricity!$B$4:$C$13,2,FALSE)</f>
        <v>東京電力</v>
      </c>
      <c r="H20" s="14">
        <v>14</v>
      </c>
      <c r="I20" s="14" t="str">
        <f t="shared" si="0"/>
        <v>神奈川</v>
      </c>
      <c r="J20" s="22">
        <v>16.5</v>
      </c>
    </row>
    <row r="21" spans="2:10">
      <c r="B21" s="14">
        <f t="shared" si="1"/>
        <v>15</v>
      </c>
      <c r="C21" s="14">
        <v>15</v>
      </c>
      <c r="D21" s="14" t="s">
        <v>317</v>
      </c>
      <c r="E21" s="14">
        <v>4</v>
      </c>
      <c r="F21" s="14" t="str">
        <f>VLOOKUP(E21,electricity!$B$4:$C$13,2,FALSE)</f>
        <v>北陸電力</v>
      </c>
      <c r="H21" s="14">
        <v>15</v>
      </c>
      <c r="I21" s="14" t="str">
        <f t="shared" si="0"/>
        <v>新潟</v>
      </c>
      <c r="J21" s="22">
        <v>14.4</v>
      </c>
    </row>
    <row r="22" spans="2:10">
      <c r="B22" s="14">
        <f t="shared" si="1"/>
        <v>16</v>
      </c>
      <c r="C22" s="14">
        <v>16</v>
      </c>
      <c r="D22" s="14" t="s">
        <v>318</v>
      </c>
      <c r="E22" s="14">
        <v>4</v>
      </c>
      <c r="F22" s="14" t="str">
        <f>VLOOKUP(E22,electricity!$B$4:$C$13,2,FALSE)</f>
        <v>北陸電力</v>
      </c>
      <c r="H22" s="14">
        <v>16</v>
      </c>
      <c r="I22" s="14" t="str">
        <f t="shared" si="0"/>
        <v>富山</v>
      </c>
      <c r="J22" s="22">
        <v>14.9</v>
      </c>
    </row>
    <row r="23" spans="2:10">
      <c r="B23" s="14">
        <f t="shared" si="1"/>
        <v>17</v>
      </c>
      <c r="C23" s="14">
        <v>17</v>
      </c>
      <c r="D23" s="14" t="s">
        <v>319</v>
      </c>
      <c r="E23" s="14">
        <v>4</v>
      </c>
      <c r="F23" s="14" t="str">
        <f>VLOOKUP(E23,electricity!$B$4:$C$13,2,FALSE)</f>
        <v>北陸電力</v>
      </c>
      <c r="H23" s="14">
        <v>17</v>
      </c>
      <c r="I23" s="14" t="str">
        <f t="shared" si="0"/>
        <v>石川</v>
      </c>
      <c r="J23" s="22">
        <v>15.1</v>
      </c>
    </row>
    <row r="24" spans="2:10">
      <c r="B24" s="14">
        <f t="shared" si="1"/>
        <v>18</v>
      </c>
      <c r="C24" s="14">
        <v>18</v>
      </c>
      <c r="D24" s="14" t="s">
        <v>353</v>
      </c>
      <c r="E24" s="14">
        <v>4</v>
      </c>
      <c r="F24" s="14" t="str">
        <f>VLOOKUP(E24,electricity!$B$4:$C$13,2,FALSE)</f>
        <v>北陸電力</v>
      </c>
      <c r="H24" s="14">
        <v>18</v>
      </c>
      <c r="I24" s="14" t="s">
        <v>152</v>
      </c>
      <c r="J24" s="22">
        <v>15</v>
      </c>
    </row>
    <row r="25" spans="2:10">
      <c r="B25" s="14"/>
      <c r="C25" s="14">
        <v>18.5</v>
      </c>
      <c r="D25" s="14" t="s">
        <v>352</v>
      </c>
      <c r="E25" s="14">
        <v>5</v>
      </c>
      <c r="F25" s="14" t="str">
        <f>VLOOKUP(E25,electricity!$B$4:$C$13,2,FALSE)</f>
        <v>関西電力</v>
      </c>
      <c r="H25" s="14">
        <v>19</v>
      </c>
      <c r="I25" s="14" t="str">
        <f>VLOOKUP(H25,B$6:D$57,3,FALSE)</f>
        <v>山梨</v>
      </c>
      <c r="J25" s="22">
        <v>15.3</v>
      </c>
    </row>
    <row r="26" spans="2:10">
      <c r="B26" s="14">
        <f>B24+1</f>
        <v>19</v>
      </c>
      <c r="C26" s="14">
        <v>19</v>
      </c>
      <c r="D26" s="14" t="s">
        <v>320</v>
      </c>
      <c r="E26" s="14">
        <v>2</v>
      </c>
      <c r="F26" s="14" t="str">
        <f>VLOOKUP(E26,electricity!$B$4:$C$13,2,FALSE)</f>
        <v>東京電力</v>
      </c>
      <c r="H26" s="14">
        <v>20</v>
      </c>
      <c r="I26" s="14" t="str">
        <f>VLOOKUP(H26,B$6:D$57,3,FALSE)</f>
        <v>長野</v>
      </c>
      <c r="J26" s="22">
        <v>12.5</v>
      </c>
    </row>
    <row r="27" spans="2:10">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c r="B28" s="14">
        <f t="shared" si="1"/>
        <v>21</v>
      </c>
      <c r="C28" s="14">
        <v>21</v>
      </c>
      <c r="D28" s="14" t="s">
        <v>322</v>
      </c>
      <c r="E28" s="14">
        <v>3</v>
      </c>
      <c r="F28" s="14" t="str">
        <f>VLOOKUP(E28,electricity!$B$4:$C$13,2,FALSE)</f>
        <v>中部電力</v>
      </c>
      <c r="H28" s="14">
        <v>22</v>
      </c>
      <c r="I28" s="14" t="s">
        <v>153</v>
      </c>
      <c r="J28" s="22">
        <v>17.100000000000001</v>
      </c>
    </row>
    <row r="29" spans="2:10">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348</v>
      </c>
      <c r="E30" s="14">
        <v>2</v>
      </c>
      <c r="F30" s="14" t="str">
        <f>VLOOKUP(E30,electricity!$B$4:$C$13,2,FALSE)</f>
        <v>東京電力</v>
      </c>
      <c r="H30" s="14">
        <v>24</v>
      </c>
      <c r="I30" s="14" t="str">
        <f t="shared" si="2"/>
        <v>三重</v>
      </c>
      <c r="J30" s="22">
        <v>16.600000000000001</v>
      </c>
    </row>
    <row r="31" spans="2:10">
      <c r="B31" s="14"/>
      <c r="C31" s="14">
        <v>22</v>
      </c>
      <c r="D31" s="14" t="s">
        <v>349</v>
      </c>
      <c r="E31" s="14">
        <v>3</v>
      </c>
      <c r="F31" s="14" t="str">
        <f>VLOOKUP(E31,electricity!$B$4:$C$13,2,FALSE)</f>
        <v>中部電力</v>
      </c>
      <c r="H31" s="14">
        <v>25</v>
      </c>
      <c r="I31" s="14" t="str">
        <f t="shared" si="2"/>
        <v>滋賀</v>
      </c>
      <c r="J31" s="22">
        <v>15.2</v>
      </c>
    </row>
    <row r="32" spans="2:10">
      <c r="B32" s="14">
        <f>B30+1</f>
        <v>23</v>
      </c>
      <c r="C32" s="14">
        <v>23</v>
      </c>
      <c r="D32" s="14" t="s">
        <v>323</v>
      </c>
      <c r="E32" s="14">
        <v>3</v>
      </c>
      <c r="F32" s="14" t="str">
        <f>VLOOKUP(E32,electricity!$B$4:$C$13,2,FALSE)</f>
        <v>中部電力</v>
      </c>
      <c r="H32" s="14">
        <v>26</v>
      </c>
      <c r="I32" s="14" t="str">
        <f t="shared" si="2"/>
        <v>京都</v>
      </c>
      <c r="J32" s="22">
        <v>16.3</v>
      </c>
    </row>
    <row r="33" spans="2:10">
      <c r="B33" s="14">
        <f t="shared" si="1"/>
        <v>24</v>
      </c>
      <c r="C33" s="14">
        <v>24</v>
      </c>
      <c r="D33" s="14" t="s">
        <v>324</v>
      </c>
      <c r="E33" s="14">
        <v>3</v>
      </c>
      <c r="F33" s="14" t="str">
        <f>VLOOKUP(E33,electricity!$B$4:$C$13,2,FALSE)</f>
        <v>中部電力</v>
      </c>
      <c r="H33" s="14">
        <v>27</v>
      </c>
      <c r="I33" s="14" t="str">
        <f t="shared" si="2"/>
        <v>大阪</v>
      </c>
      <c r="J33" s="22">
        <v>17.600000000000001</v>
      </c>
    </row>
    <row r="34" spans="2:10">
      <c r="B34" s="14"/>
      <c r="C34" s="14">
        <v>24.5</v>
      </c>
      <c r="D34" s="14" t="s">
        <v>358</v>
      </c>
      <c r="E34" s="14">
        <v>5</v>
      </c>
      <c r="F34" s="14" t="str">
        <f>VLOOKUP(E34,electricity!$B$4:$C$13,2,FALSE)</f>
        <v>関西電力</v>
      </c>
      <c r="H34" s="14">
        <v>28</v>
      </c>
      <c r="I34" s="14" t="str">
        <f t="shared" si="2"/>
        <v>兵庫</v>
      </c>
      <c r="J34" s="22">
        <v>17.399999999999999</v>
      </c>
    </row>
    <row r="35" spans="2:10">
      <c r="B35" s="14">
        <f>B33+1</f>
        <v>25</v>
      </c>
      <c r="C35" s="14">
        <v>25</v>
      </c>
      <c r="D35" s="14" t="s">
        <v>325</v>
      </c>
      <c r="E35" s="14">
        <v>5</v>
      </c>
      <c r="F35" s="14" t="str">
        <f>VLOOKUP(E35,electricity!$B$4:$C$13,2,FALSE)</f>
        <v>関西電力</v>
      </c>
      <c r="H35" s="14">
        <v>29</v>
      </c>
      <c r="I35" s="14" t="str">
        <f t="shared" si="2"/>
        <v>奈良</v>
      </c>
      <c r="J35" s="22">
        <v>15.3</v>
      </c>
    </row>
    <row r="36" spans="2:10">
      <c r="B36" s="14">
        <f t="shared" si="1"/>
        <v>26</v>
      </c>
      <c r="C36" s="14">
        <v>26</v>
      </c>
      <c r="D36" s="14" t="s">
        <v>326</v>
      </c>
      <c r="E36" s="14">
        <v>5</v>
      </c>
      <c r="F36" s="14" t="str">
        <f>VLOOKUP(E36,electricity!$B$4:$C$13,2,FALSE)</f>
        <v>関西電力</v>
      </c>
      <c r="H36" s="14">
        <v>30</v>
      </c>
      <c r="I36" s="14" t="str">
        <f t="shared" si="2"/>
        <v>和歌山</v>
      </c>
      <c r="J36" s="22">
        <v>17.3</v>
      </c>
    </row>
    <row r="37" spans="2:10">
      <c r="B37" s="14">
        <f t="shared" si="1"/>
        <v>27</v>
      </c>
      <c r="C37" s="14">
        <v>27</v>
      </c>
      <c r="D37" s="14" t="s">
        <v>327</v>
      </c>
      <c r="E37" s="14">
        <v>5</v>
      </c>
      <c r="F37" s="14" t="str">
        <f>VLOOKUP(E37,electricity!$B$4:$C$13,2,FALSE)</f>
        <v>関西電力</v>
      </c>
      <c r="H37" s="14">
        <v>31</v>
      </c>
      <c r="I37" s="14" t="str">
        <f t="shared" si="2"/>
        <v>鳥取</v>
      </c>
      <c r="J37" s="22">
        <v>15.5</v>
      </c>
    </row>
    <row r="38" spans="2:10">
      <c r="B38" s="14">
        <f t="shared" si="1"/>
        <v>28</v>
      </c>
      <c r="C38" s="14">
        <v>28</v>
      </c>
      <c r="D38" s="14" t="s">
        <v>328</v>
      </c>
      <c r="E38" s="14">
        <v>5</v>
      </c>
      <c r="F38" s="14" t="str">
        <f>VLOOKUP(E38,electricity!$B$4:$C$13,2,FALSE)</f>
        <v>関西電力</v>
      </c>
      <c r="H38" s="14">
        <v>32</v>
      </c>
      <c r="I38" s="14" t="str">
        <f t="shared" si="2"/>
        <v>島根</v>
      </c>
      <c r="J38" s="22">
        <v>15.7</v>
      </c>
    </row>
    <row r="39" spans="2:10">
      <c r="B39" s="14">
        <f t="shared" si="1"/>
        <v>29</v>
      </c>
      <c r="C39" s="14">
        <v>29</v>
      </c>
      <c r="D39" s="14" t="s">
        <v>329</v>
      </c>
      <c r="E39" s="14">
        <v>5</v>
      </c>
      <c r="F39" s="14" t="str">
        <f>VLOOKUP(E39,electricity!$B$4:$C$13,2,FALSE)</f>
        <v>関西電力</v>
      </c>
      <c r="H39" s="14">
        <v>33</v>
      </c>
      <c r="I39" s="14" t="str">
        <f t="shared" si="2"/>
        <v>岡山</v>
      </c>
      <c r="J39" s="22">
        <v>17</v>
      </c>
    </row>
    <row r="40" spans="2:10">
      <c r="B40" s="14">
        <f t="shared" si="1"/>
        <v>30</v>
      </c>
      <c r="C40" s="14">
        <v>30</v>
      </c>
      <c r="D40" s="14" t="s">
        <v>330</v>
      </c>
      <c r="E40" s="14">
        <v>5</v>
      </c>
      <c r="F40" s="14" t="str">
        <f>VLOOKUP(E40,electricity!$B$4:$C$13,2,FALSE)</f>
        <v>関西電力</v>
      </c>
      <c r="H40" s="14">
        <v>34</v>
      </c>
      <c r="I40" s="14" t="str">
        <f t="shared" si="2"/>
        <v>広島</v>
      </c>
      <c r="J40" s="22">
        <v>17</v>
      </c>
    </row>
    <row r="41" spans="2:10">
      <c r="B41" s="14">
        <f t="shared" si="1"/>
        <v>31</v>
      </c>
      <c r="C41" s="14">
        <v>31</v>
      </c>
      <c r="D41" s="14" t="s">
        <v>331</v>
      </c>
      <c r="E41" s="14">
        <v>6</v>
      </c>
      <c r="F41" s="14" t="str">
        <f>VLOOKUP(E41,electricity!$B$4:$C$13,2,FALSE)</f>
        <v>中国電力</v>
      </c>
      <c r="H41" s="14">
        <v>35</v>
      </c>
      <c r="I41" s="14" t="str">
        <f t="shared" si="2"/>
        <v>山口</v>
      </c>
      <c r="J41" s="22">
        <v>16.2</v>
      </c>
    </row>
    <row r="42" spans="2:10">
      <c r="B42" s="14">
        <f t="shared" si="1"/>
        <v>32</v>
      </c>
      <c r="C42" s="14">
        <v>32</v>
      </c>
      <c r="D42" s="14" t="s">
        <v>332</v>
      </c>
      <c r="E42" s="14">
        <v>6</v>
      </c>
      <c r="F42" s="14" t="str">
        <f>VLOOKUP(E42,electricity!$B$4:$C$13,2,FALSE)</f>
        <v>中国電力</v>
      </c>
      <c r="H42" s="14">
        <v>36</v>
      </c>
      <c r="I42" s="14" t="str">
        <f t="shared" si="2"/>
        <v>徳島</v>
      </c>
      <c r="J42" s="22">
        <v>17.399999999999999</v>
      </c>
    </row>
    <row r="43" spans="2:10">
      <c r="B43" s="14">
        <f t="shared" si="1"/>
        <v>33</v>
      </c>
      <c r="C43" s="14">
        <v>33</v>
      </c>
      <c r="D43" s="14" t="s">
        <v>333</v>
      </c>
      <c r="E43" s="14">
        <v>6</v>
      </c>
      <c r="F43" s="14" t="str">
        <f>VLOOKUP(E43,electricity!$B$4:$C$13,2,FALSE)</f>
        <v>中国電力</v>
      </c>
      <c r="H43" s="14">
        <v>37</v>
      </c>
      <c r="I43" s="14" t="str">
        <f t="shared" si="2"/>
        <v>香川</v>
      </c>
      <c r="J43" s="22">
        <v>17.3</v>
      </c>
    </row>
    <row r="44" spans="2:10">
      <c r="B44" s="14">
        <f t="shared" si="1"/>
        <v>34</v>
      </c>
      <c r="C44" s="14">
        <v>34</v>
      </c>
      <c r="D44" s="14" t="s">
        <v>334</v>
      </c>
      <c r="E44" s="14">
        <v>6</v>
      </c>
      <c r="F44" s="14" t="str">
        <f>VLOOKUP(E44,electricity!$B$4:$C$13,2,FALSE)</f>
        <v>中国電力</v>
      </c>
      <c r="H44" s="14">
        <v>38</v>
      </c>
      <c r="I44" s="14" t="str">
        <f t="shared" si="2"/>
        <v>愛媛</v>
      </c>
      <c r="J44" s="22">
        <v>17.3</v>
      </c>
    </row>
    <row r="45" spans="2:10">
      <c r="B45" s="14">
        <f t="shared" si="1"/>
        <v>35</v>
      </c>
      <c r="C45" s="14">
        <v>35</v>
      </c>
      <c r="D45" s="14" t="s">
        <v>335</v>
      </c>
      <c r="E45" s="14">
        <v>6</v>
      </c>
      <c r="F45" s="14" t="str">
        <f>VLOOKUP(E45,electricity!$B$4:$C$13,2,FALSE)</f>
        <v>中国電力</v>
      </c>
      <c r="H45" s="14">
        <v>39</v>
      </c>
      <c r="I45" s="14" t="str">
        <f t="shared" si="2"/>
        <v>高知</v>
      </c>
      <c r="J45" s="22">
        <v>17.899999999999999</v>
      </c>
    </row>
    <row r="46" spans="2:10">
      <c r="B46" s="14">
        <f t="shared" si="1"/>
        <v>36</v>
      </c>
      <c r="C46" s="14">
        <v>36</v>
      </c>
      <c r="D46" s="14" t="s">
        <v>336</v>
      </c>
      <c r="E46" s="14">
        <v>7</v>
      </c>
      <c r="F46" s="14" t="str">
        <f>VLOOKUP(E46,electricity!$B$4:$C$13,2,FALSE)</f>
        <v>四国電力</v>
      </c>
      <c r="H46" s="14">
        <v>40</v>
      </c>
      <c r="I46" s="14" t="str">
        <f t="shared" si="2"/>
        <v>福岡</v>
      </c>
      <c r="J46" s="22">
        <v>18</v>
      </c>
    </row>
    <row r="47" spans="2:10">
      <c r="B47" s="14">
        <f t="shared" si="1"/>
        <v>37</v>
      </c>
      <c r="C47" s="14">
        <v>37</v>
      </c>
      <c r="D47" s="14" t="s">
        <v>337</v>
      </c>
      <c r="E47" s="14">
        <v>7</v>
      </c>
      <c r="F47" s="14" t="str">
        <f>VLOOKUP(E47,electricity!$B$4:$C$13,2,FALSE)</f>
        <v>四国電力</v>
      </c>
      <c r="H47" s="14">
        <v>41</v>
      </c>
      <c r="I47" s="14" t="str">
        <f t="shared" si="2"/>
        <v>佐賀</v>
      </c>
      <c r="J47" s="22">
        <v>17.399999999999999</v>
      </c>
    </row>
    <row r="48" spans="2:10">
      <c r="B48" s="14">
        <f t="shared" si="1"/>
        <v>38</v>
      </c>
      <c r="C48" s="14">
        <v>38</v>
      </c>
      <c r="D48" s="14" t="s">
        <v>338</v>
      </c>
      <c r="E48" s="14">
        <v>7</v>
      </c>
      <c r="F48" s="14" t="str">
        <f>VLOOKUP(E48,electricity!$B$4:$C$13,2,FALSE)</f>
        <v>四国電力</v>
      </c>
      <c r="H48" s="14">
        <v>42</v>
      </c>
      <c r="I48" s="14" t="str">
        <f t="shared" si="2"/>
        <v>長崎</v>
      </c>
      <c r="J48" s="22">
        <v>18</v>
      </c>
    </row>
    <row r="49" spans="2:10">
      <c r="B49" s="14">
        <f t="shared" si="1"/>
        <v>39</v>
      </c>
      <c r="C49" s="14">
        <v>39</v>
      </c>
      <c r="D49" s="14" t="s">
        <v>339</v>
      </c>
      <c r="E49" s="14">
        <v>7</v>
      </c>
      <c r="F49" s="14" t="str">
        <f>VLOOKUP(E49,electricity!$B$4:$C$13,2,FALSE)</f>
        <v>四国電力</v>
      </c>
      <c r="H49" s="14">
        <v>43</v>
      </c>
      <c r="I49" s="14" t="str">
        <f t="shared" si="2"/>
        <v>熊本</v>
      </c>
      <c r="J49" s="22">
        <v>18</v>
      </c>
    </row>
    <row r="50" spans="2:10">
      <c r="B50" s="14">
        <f t="shared" si="1"/>
        <v>40</v>
      </c>
      <c r="C50" s="14">
        <v>40</v>
      </c>
      <c r="D50" s="14" t="s">
        <v>340</v>
      </c>
      <c r="E50" s="14">
        <v>8</v>
      </c>
      <c r="F50" s="14" t="str">
        <f>VLOOKUP(E50,electricity!$B$4:$C$13,2,FALSE)</f>
        <v>九州電力</v>
      </c>
      <c r="H50" s="14">
        <v>44</v>
      </c>
      <c r="I50" s="14" t="str">
        <f t="shared" si="2"/>
        <v>大分</v>
      </c>
      <c r="J50" s="22">
        <v>17.399999999999999</v>
      </c>
    </row>
    <row r="51" spans="2:10">
      <c r="B51" s="14">
        <f t="shared" si="1"/>
        <v>41</v>
      </c>
      <c r="C51" s="14">
        <v>41</v>
      </c>
      <c r="D51" s="14" t="s">
        <v>341</v>
      </c>
      <c r="E51" s="14">
        <v>8</v>
      </c>
      <c r="F51" s="14" t="str">
        <f>VLOOKUP(E51,electricity!$B$4:$C$13,2,FALSE)</f>
        <v>九州電力</v>
      </c>
      <c r="H51" s="14">
        <v>45</v>
      </c>
      <c r="I51" s="14" t="str">
        <f t="shared" si="2"/>
        <v>宮崎</v>
      </c>
      <c r="J51" s="22">
        <v>18.100000000000001</v>
      </c>
    </row>
    <row r="52" spans="2:10">
      <c r="B52" s="14">
        <f t="shared" si="1"/>
        <v>42</v>
      </c>
      <c r="C52" s="14">
        <v>42</v>
      </c>
      <c r="D52" s="14" t="s">
        <v>342</v>
      </c>
      <c r="E52" s="14">
        <v>8</v>
      </c>
      <c r="F52" s="14" t="str">
        <f>VLOOKUP(E52,electricity!$B$4:$C$13,2,FALSE)</f>
        <v>九州電力</v>
      </c>
      <c r="H52" s="14">
        <v>46</v>
      </c>
      <c r="I52" s="14" t="str">
        <f t="shared" si="2"/>
        <v>鹿児島</v>
      </c>
      <c r="J52" s="22">
        <v>19.3</v>
      </c>
    </row>
    <row r="53" spans="2:10">
      <c r="B53" s="14">
        <f t="shared" si="1"/>
        <v>43</v>
      </c>
      <c r="C53" s="14">
        <v>43</v>
      </c>
      <c r="D53" s="14" t="s">
        <v>343</v>
      </c>
      <c r="E53" s="14">
        <v>8</v>
      </c>
      <c r="F53" s="14" t="str">
        <f>VLOOKUP(E53,electricity!$B$4:$C$13,2,FALSE)</f>
        <v>九州電力</v>
      </c>
      <c r="H53" s="14">
        <v>47</v>
      </c>
      <c r="I53" s="14" t="str">
        <f t="shared" si="2"/>
        <v>沖縄</v>
      </c>
      <c r="J53" s="22">
        <v>23.5</v>
      </c>
    </row>
    <row r="54" spans="2:10">
      <c r="B54" s="14">
        <f t="shared" si="1"/>
        <v>44</v>
      </c>
      <c r="C54" s="14">
        <v>44</v>
      </c>
      <c r="D54" s="14" t="s">
        <v>344</v>
      </c>
      <c r="E54" s="14">
        <v>8</v>
      </c>
      <c r="F54" s="14" t="str">
        <f>VLOOKUP(E54,electricity!$B$4:$C$13,2,FALSE)</f>
        <v>九州電力</v>
      </c>
    </row>
    <row r="55" spans="2:10">
      <c r="B55" s="14">
        <f t="shared" si="1"/>
        <v>45</v>
      </c>
      <c r="C55" s="14">
        <v>45</v>
      </c>
      <c r="D55" s="14" t="s">
        <v>345</v>
      </c>
      <c r="E55" s="14">
        <v>8</v>
      </c>
      <c r="F55" s="14" t="str">
        <f>VLOOKUP(E55,electricity!$B$4:$C$13,2,FALSE)</f>
        <v>九州電力</v>
      </c>
    </row>
    <row r="56" spans="2:10">
      <c r="B56" s="14">
        <f t="shared" si="1"/>
        <v>46</v>
      </c>
      <c r="C56" s="14">
        <v>46</v>
      </c>
      <c r="D56" s="14" t="s">
        <v>346</v>
      </c>
      <c r="E56" s="14">
        <v>8</v>
      </c>
      <c r="F56" s="14" t="str">
        <f>VLOOKUP(E56,electricity!$B$4:$C$13,2,FALSE)</f>
        <v>九州電力</v>
      </c>
    </row>
    <row r="57" spans="2:10">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1442</v>
      </c>
      <c r="C1" s="2" t="s">
        <v>894</v>
      </c>
    </row>
    <row r="2" spans="1:26">
      <c r="B2" s="2" t="s">
        <v>1443</v>
      </c>
    </row>
    <row r="3" spans="1:26">
      <c r="B3" s="2" t="s">
        <v>802</v>
      </c>
    </row>
    <row r="4" spans="1:26">
      <c r="B4" s="2" t="s">
        <v>1444</v>
      </c>
    </row>
    <row r="5" spans="1:26">
      <c r="B5" s="2" t="s">
        <v>3</v>
      </c>
    </row>
    <row r="6" spans="1:26">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c r="A8" s="36" t="s">
        <v>213</v>
      </c>
      <c r="B8" s="36" t="s">
        <v>214</v>
      </c>
      <c r="C8" s="36" t="s">
        <v>216</v>
      </c>
      <c r="E8" s="36" t="s">
        <v>215</v>
      </c>
      <c r="I8" s="36" t="s">
        <v>216</v>
      </c>
      <c r="K8" s="36" t="s">
        <v>184</v>
      </c>
      <c r="M8" s="36">
        <v>2084</v>
      </c>
    </row>
    <row r="9" spans="1:26" s="20" customFormat="1" ht="54.75" thickTop="1">
      <c r="A9" s="20" t="s">
        <v>203</v>
      </c>
      <c r="B9" s="20" t="s">
        <v>1137</v>
      </c>
      <c r="C9" s="20" t="s">
        <v>803</v>
      </c>
      <c r="D9" s="20">
        <v>1</v>
      </c>
      <c r="F9" s="20" t="s">
        <v>1303</v>
      </c>
      <c r="H9" s="20" t="s">
        <v>893</v>
      </c>
      <c r="I9" s="20" t="s">
        <v>1227</v>
      </c>
      <c r="J9" s="20" t="s">
        <v>174</v>
      </c>
      <c r="K9" s="20" t="s">
        <v>184</v>
      </c>
      <c r="M9" s="20">
        <v>0</v>
      </c>
    </row>
    <row r="10" spans="1:26" s="20" customFormat="1">
      <c r="B10" s="20" t="s">
        <v>1138</v>
      </c>
      <c r="C10" s="20" t="s">
        <v>804</v>
      </c>
      <c r="I10" s="20" t="s">
        <v>1228</v>
      </c>
      <c r="K10" s="20" t="s">
        <v>185</v>
      </c>
    </row>
    <row r="11" spans="1:26" s="20" customFormat="1">
      <c r="B11" s="20" t="s">
        <v>1095</v>
      </c>
      <c r="C11" s="20" t="s">
        <v>805</v>
      </c>
      <c r="I11" s="20" t="s">
        <v>1228</v>
      </c>
      <c r="K11" s="20" t="s">
        <v>185</v>
      </c>
    </row>
    <row r="12" spans="1:26" s="20" customFormat="1" ht="27">
      <c r="B12" s="20" t="s">
        <v>870</v>
      </c>
      <c r="C12" s="20" t="s">
        <v>806</v>
      </c>
      <c r="I12" s="20" t="s">
        <v>1228</v>
      </c>
      <c r="K12" s="20" t="s">
        <v>185</v>
      </c>
    </row>
    <row r="13" spans="1:26" s="20" customFormat="1" ht="27">
      <c r="B13" s="23" t="s">
        <v>1522</v>
      </c>
      <c r="C13" s="23" t="s">
        <v>1523</v>
      </c>
      <c r="D13" s="23">
        <v>1</v>
      </c>
      <c r="E13" s="20" t="s">
        <v>1571</v>
      </c>
      <c r="I13" s="23" t="s">
        <v>810</v>
      </c>
      <c r="K13" s="23" t="s">
        <v>187</v>
      </c>
      <c r="L13" s="23" t="s">
        <v>186</v>
      </c>
      <c r="M13" s="23">
        <v>0</v>
      </c>
      <c r="N13" s="23"/>
      <c r="O13" s="23" t="s">
        <v>180</v>
      </c>
      <c r="P13" s="20" t="s">
        <v>1524</v>
      </c>
      <c r="Q13" s="20" t="s">
        <v>1525</v>
      </c>
      <c r="R13" s="20" t="s">
        <v>1526</v>
      </c>
      <c r="S13" s="20" t="s">
        <v>1526</v>
      </c>
      <c r="T13" s="20" t="s">
        <v>1526</v>
      </c>
      <c r="U13" s="20" t="s">
        <v>1526</v>
      </c>
      <c r="V13" s="20" t="s">
        <v>1526</v>
      </c>
      <c r="Z13" s="20" t="s">
        <v>181</v>
      </c>
    </row>
    <row r="14" spans="1:26" s="20" customFormat="1">
      <c r="B14" s="23" t="s">
        <v>217</v>
      </c>
      <c r="C14" s="13" t="s">
        <v>216</v>
      </c>
      <c r="D14" s="23"/>
      <c r="E14" s="20" t="s">
        <v>218</v>
      </c>
      <c r="I14" s="13" t="s">
        <v>216</v>
      </c>
      <c r="K14" s="23"/>
      <c r="L14" s="23"/>
      <c r="M14" s="23"/>
      <c r="N14" s="23"/>
      <c r="O14" s="23"/>
    </row>
    <row r="15" spans="1:26" s="20" customFormat="1" ht="27">
      <c r="B15" s="23" t="s">
        <v>754</v>
      </c>
      <c r="C15" s="23" t="s">
        <v>755</v>
      </c>
      <c r="D15" s="23"/>
      <c r="E15" s="20" t="s">
        <v>756</v>
      </c>
      <c r="I15" s="23" t="s">
        <v>810</v>
      </c>
      <c r="K15" s="20" t="s">
        <v>187</v>
      </c>
      <c r="L15" s="20" t="s">
        <v>188</v>
      </c>
      <c r="M15" s="20">
        <v>0</v>
      </c>
      <c r="O15" s="20" t="s">
        <v>190</v>
      </c>
      <c r="P15" s="20" t="s">
        <v>757</v>
      </c>
      <c r="Q15" s="20" t="s">
        <v>758</v>
      </c>
    </row>
    <row r="16" spans="1:26" s="20" customFormat="1" ht="27">
      <c r="B16" s="20" t="s">
        <v>1074</v>
      </c>
      <c r="C16" s="20" t="s">
        <v>1075</v>
      </c>
      <c r="E16" s="20" t="s">
        <v>439</v>
      </c>
      <c r="I16" s="20" t="s">
        <v>703</v>
      </c>
      <c r="K16" s="20" t="s">
        <v>193</v>
      </c>
      <c r="L16" s="20" t="s">
        <v>1446</v>
      </c>
      <c r="M16" s="20" t="b">
        <v>0</v>
      </c>
      <c r="P16" s="20" t="s">
        <v>1464</v>
      </c>
      <c r="Q16" s="20" t="s">
        <v>1465</v>
      </c>
    </row>
    <row r="17" spans="2:23" s="20" customFormat="1">
      <c r="B17" s="20" t="s">
        <v>1445</v>
      </c>
      <c r="C17" s="20" t="s">
        <v>1447</v>
      </c>
      <c r="I17" s="20" t="s">
        <v>704</v>
      </c>
      <c r="K17" s="20" t="s">
        <v>193</v>
      </c>
      <c r="L17" s="20" t="s">
        <v>1446</v>
      </c>
      <c r="M17" s="20" t="b">
        <v>0</v>
      </c>
    </row>
    <row r="18" spans="2:23" s="20" customFormat="1">
      <c r="B18" s="20" t="s">
        <v>1454</v>
      </c>
      <c r="C18" s="20" t="s">
        <v>1448</v>
      </c>
      <c r="I18" s="20" t="s">
        <v>704</v>
      </c>
      <c r="K18" s="20" t="s">
        <v>193</v>
      </c>
      <c r="L18" s="20" t="s">
        <v>1446</v>
      </c>
      <c r="M18" s="20" t="b">
        <v>0</v>
      </c>
    </row>
    <row r="19" spans="2:23" s="20" customFormat="1">
      <c r="B19" s="20" t="s">
        <v>1455</v>
      </c>
      <c r="C19" s="20" t="s">
        <v>1449</v>
      </c>
      <c r="I19" s="20" t="s">
        <v>704</v>
      </c>
      <c r="K19" s="20" t="s">
        <v>193</v>
      </c>
      <c r="L19" s="20" t="s">
        <v>1446</v>
      </c>
      <c r="M19" s="20" t="b">
        <v>0</v>
      </c>
    </row>
    <row r="20" spans="2:23" s="20" customFormat="1">
      <c r="B20" s="20" t="s">
        <v>1456</v>
      </c>
      <c r="C20" s="20" t="s">
        <v>1450</v>
      </c>
      <c r="I20" s="20" t="s">
        <v>704</v>
      </c>
      <c r="K20" s="20" t="s">
        <v>193</v>
      </c>
      <c r="L20" s="20" t="s">
        <v>1446</v>
      </c>
      <c r="M20" s="20" t="b">
        <v>0</v>
      </c>
    </row>
    <row r="21" spans="2:23" s="20" customFormat="1">
      <c r="B21" s="20" t="s">
        <v>1457</v>
      </c>
      <c r="C21" s="20" t="s">
        <v>1453</v>
      </c>
      <c r="I21" s="20" t="s">
        <v>704</v>
      </c>
      <c r="K21" s="20" t="s">
        <v>193</v>
      </c>
      <c r="L21" s="20" t="s">
        <v>1446</v>
      </c>
      <c r="M21" s="20" t="b">
        <v>0</v>
      </c>
    </row>
    <row r="22" spans="2:23" s="20" customFormat="1">
      <c r="B22" s="20" t="s">
        <v>1458</v>
      </c>
      <c r="C22" s="20" t="s">
        <v>1451</v>
      </c>
      <c r="I22" s="20" t="s">
        <v>704</v>
      </c>
      <c r="K22" s="20" t="s">
        <v>193</v>
      </c>
      <c r="L22" s="20" t="s">
        <v>1446</v>
      </c>
      <c r="M22" s="20" t="b">
        <v>0</v>
      </c>
    </row>
    <row r="23" spans="2:23" s="20" customFormat="1">
      <c r="B23" s="20" t="s">
        <v>1459</v>
      </c>
      <c r="C23" s="20" t="s">
        <v>1452</v>
      </c>
      <c r="I23" s="20" t="s">
        <v>704</v>
      </c>
      <c r="K23" s="20" t="s">
        <v>193</v>
      </c>
      <c r="L23" s="20" t="s">
        <v>1446</v>
      </c>
      <c r="M23" s="20" t="b">
        <v>0</v>
      </c>
    </row>
    <row r="24" spans="2:23" s="20" customFormat="1">
      <c r="B24" s="20" t="s">
        <v>1460</v>
      </c>
      <c r="C24" s="20" t="s">
        <v>1461</v>
      </c>
      <c r="I24" s="20" t="s">
        <v>402</v>
      </c>
      <c r="K24" s="20" t="s">
        <v>185</v>
      </c>
    </row>
    <row r="25" spans="2:23" s="20" customFormat="1">
      <c r="B25" s="20" t="s">
        <v>1462</v>
      </c>
      <c r="C25" s="20" t="s">
        <v>1463</v>
      </c>
      <c r="I25" s="20" t="s">
        <v>402</v>
      </c>
      <c r="K25" s="20" t="s">
        <v>185</v>
      </c>
    </row>
    <row r="26" spans="2:23" s="20" customFormat="1">
      <c r="B26" s="20" t="s">
        <v>1066</v>
      </c>
      <c r="C26" s="20" t="s">
        <v>1226</v>
      </c>
      <c r="E26" s="20" t="s">
        <v>177</v>
      </c>
      <c r="I26" s="20" t="s">
        <v>811</v>
      </c>
      <c r="K26" s="20" t="s">
        <v>187</v>
      </c>
      <c r="L26" s="20" t="s">
        <v>191</v>
      </c>
      <c r="M26" s="20">
        <v>1</v>
      </c>
      <c r="P26" s="20" t="s">
        <v>1558</v>
      </c>
      <c r="Q26" s="20" t="s">
        <v>1559</v>
      </c>
      <c r="S26" s="20" t="s">
        <v>561</v>
      </c>
    </row>
    <row r="27" spans="2:23" s="20" customFormat="1" ht="27">
      <c r="B27" s="20" t="s">
        <v>1233</v>
      </c>
      <c r="C27" s="20" t="s">
        <v>1229</v>
      </c>
      <c r="E27" s="20" t="str">
        <f>P27&amp;","&amp;Q27</f>
        <v>持ち家,持ち家でない</v>
      </c>
      <c r="I27" s="20" t="s">
        <v>811</v>
      </c>
      <c r="K27" s="20" t="s">
        <v>187</v>
      </c>
      <c r="L27" s="20" t="s">
        <v>179</v>
      </c>
      <c r="M27" s="20">
        <v>1</v>
      </c>
      <c r="P27" s="20" t="s">
        <v>1102</v>
      </c>
      <c r="Q27" s="20" t="s">
        <v>75</v>
      </c>
    </row>
    <row r="28" spans="2:23" s="20" customFormat="1">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c r="B29" s="20" t="s">
        <v>850</v>
      </c>
      <c r="C29" s="20" t="s">
        <v>5</v>
      </c>
      <c r="E29" s="20" t="s">
        <v>954</v>
      </c>
      <c r="I29" s="20" t="s">
        <v>811</v>
      </c>
      <c r="K29" s="20" t="s">
        <v>193</v>
      </c>
      <c r="L29" s="20" t="s">
        <v>178</v>
      </c>
      <c r="M29" s="20" t="b">
        <v>0</v>
      </c>
      <c r="P29" s="20" t="s">
        <v>194</v>
      </c>
      <c r="Q29" s="20" t="s">
        <v>195</v>
      </c>
    </row>
    <row r="30" spans="2:23" s="20" customFormat="1">
      <c r="B30" s="20" t="s">
        <v>657</v>
      </c>
      <c r="C30" s="20" t="s">
        <v>659</v>
      </c>
      <c r="F30" s="20" t="s">
        <v>660</v>
      </c>
      <c r="I30" s="20" t="s">
        <v>1227</v>
      </c>
      <c r="J30" s="20" t="s">
        <v>174</v>
      </c>
      <c r="K30" s="20" t="s">
        <v>187</v>
      </c>
      <c r="M30" s="20">
        <v>0</v>
      </c>
    </row>
    <row r="31" spans="2:23" s="20" customFormat="1" ht="40.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1619</v>
      </c>
      <c r="Q35" s="20" t="s">
        <v>1620</v>
      </c>
      <c r="R35" s="20" t="s">
        <v>1304</v>
      </c>
    </row>
    <row r="36" spans="1:25" s="20" customFormat="1" ht="27">
      <c r="B36" s="20" t="s">
        <v>226</v>
      </c>
      <c r="C36" s="20" t="s">
        <v>227</v>
      </c>
      <c r="E36" s="20" t="str">
        <f>P36&amp;","&amp;Q36</f>
        <v>ガス,電気</v>
      </c>
      <c r="I36" s="20" t="s">
        <v>810</v>
      </c>
      <c r="K36" s="20" t="s">
        <v>187</v>
      </c>
      <c r="L36" s="20" t="s">
        <v>188</v>
      </c>
      <c r="M36" s="20">
        <v>0</v>
      </c>
      <c r="O36" s="20" t="s">
        <v>190</v>
      </c>
      <c r="P36" s="20" t="s">
        <v>1621</v>
      </c>
      <c r="Q36" s="20" t="s">
        <v>1622</v>
      </c>
    </row>
    <row r="37" spans="1:25" s="20" customFormat="1" ht="27">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1621</v>
      </c>
      <c r="Q37" s="20" t="s">
        <v>1622</v>
      </c>
      <c r="R37" s="20" t="s">
        <v>1623</v>
      </c>
      <c r="S37" s="20" t="s">
        <v>1624</v>
      </c>
      <c r="T37" s="25" t="s">
        <v>1625</v>
      </c>
      <c r="U37" s="25" t="s">
        <v>1626</v>
      </c>
    </row>
    <row r="38" spans="1:25" s="20" customFormat="1" ht="27">
      <c r="B38" s="20" t="s">
        <v>849</v>
      </c>
      <c r="C38" s="20" t="s">
        <v>1567</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c r="B39" s="24" t="s">
        <v>844</v>
      </c>
      <c r="C39" s="24" t="s">
        <v>219</v>
      </c>
      <c r="D39" s="24"/>
      <c r="E39" s="24" t="s">
        <v>206</v>
      </c>
      <c r="F39" s="24" t="s">
        <v>228</v>
      </c>
      <c r="G39" s="24"/>
      <c r="H39" s="24"/>
      <c r="I39" s="24"/>
      <c r="J39" s="24"/>
      <c r="K39" s="24" t="s">
        <v>1725</v>
      </c>
      <c r="L39" s="24"/>
      <c r="M39" s="24"/>
      <c r="N39" s="24"/>
      <c r="O39" s="24"/>
      <c r="P39" s="24"/>
      <c r="Q39" s="24"/>
      <c r="R39" s="24"/>
      <c r="S39" s="24"/>
      <c r="T39" s="24"/>
      <c r="U39" s="24"/>
      <c r="V39" s="24"/>
      <c r="W39" s="24"/>
      <c r="X39" s="24"/>
      <c r="Y39" s="24"/>
    </row>
    <row r="40" spans="1:25" s="20" customFormat="1">
      <c r="B40" s="24" t="s">
        <v>1380</v>
      </c>
      <c r="C40" s="24" t="s">
        <v>1381</v>
      </c>
      <c r="D40" s="24"/>
      <c r="E40" s="24" t="s">
        <v>206</v>
      </c>
      <c r="F40" s="24" t="s">
        <v>228</v>
      </c>
      <c r="G40" s="24"/>
      <c r="H40" s="24"/>
      <c r="I40" s="24"/>
      <c r="J40" s="24"/>
      <c r="K40" s="24" t="s">
        <v>1725</v>
      </c>
      <c r="L40" s="24"/>
      <c r="M40" s="24"/>
      <c r="N40" s="24"/>
      <c r="O40" s="24"/>
      <c r="P40" s="24"/>
      <c r="Q40" s="24"/>
      <c r="R40" s="24"/>
      <c r="S40" s="24"/>
      <c r="T40" s="24"/>
      <c r="U40" s="24"/>
      <c r="V40" s="24"/>
      <c r="W40" s="24"/>
      <c r="X40" s="24"/>
      <c r="Y40" s="24"/>
    </row>
    <row r="41" spans="1:25" s="20" customFormat="1">
      <c r="B41" s="24" t="s">
        <v>1109</v>
      </c>
      <c r="C41" s="24" t="s">
        <v>1113</v>
      </c>
      <c r="D41" s="24"/>
      <c r="E41" s="24" t="s">
        <v>206</v>
      </c>
      <c r="F41" s="24" t="s">
        <v>228</v>
      </c>
      <c r="G41" s="24"/>
      <c r="H41" s="24"/>
      <c r="I41" s="24"/>
      <c r="J41" s="24"/>
      <c r="K41" s="24" t="s">
        <v>1725</v>
      </c>
      <c r="L41" s="24"/>
      <c r="M41" s="24"/>
      <c r="N41" s="24"/>
      <c r="O41" s="24"/>
      <c r="P41" s="24"/>
      <c r="Q41" s="24"/>
      <c r="R41" s="24"/>
      <c r="S41" s="24"/>
      <c r="T41" s="24"/>
      <c r="U41" s="24"/>
      <c r="V41" s="24"/>
      <c r="W41" s="24"/>
      <c r="X41" s="24"/>
      <c r="Y41" s="24"/>
    </row>
    <row r="42" spans="1:25" s="20" customFormat="1">
      <c r="B42" s="24" t="s">
        <v>1297</v>
      </c>
      <c r="C42" s="24" t="s">
        <v>1300</v>
      </c>
      <c r="D42" s="24"/>
      <c r="E42" s="24" t="s">
        <v>206</v>
      </c>
      <c r="F42" s="24" t="s">
        <v>228</v>
      </c>
      <c r="G42" s="24"/>
      <c r="H42" s="24"/>
      <c r="I42" s="24"/>
      <c r="J42" s="24"/>
      <c r="K42" s="24" t="s">
        <v>1725</v>
      </c>
      <c r="L42" s="24"/>
      <c r="M42" s="24"/>
      <c r="N42" s="24"/>
      <c r="O42" s="24"/>
      <c r="P42" s="24"/>
      <c r="Q42" s="24"/>
      <c r="R42" s="24"/>
      <c r="S42" s="24"/>
      <c r="T42" s="24"/>
      <c r="U42" s="24"/>
      <c r="V42" s="24"/>
      <c r="W42" s="24"/>
      <c r="X42" s="24"/>
      <c r="Y42" s="24"/>
    </row>
    <row r="43" spans="1:25" s="20" customFormat="1">
      <c r="B43" s="24" t="s">
        <v>1298</v>
      </c>
      <c r="C43" s="24" t="s">
        <v>1301</v>
      </c>
      <c r="D43" s="24"/>
      <c r="E43" s="24" t="s">
        <v>206</v>
      </c>
      <c r="F43" s="24" t="s">
        <v>228</v>
      </c>
      <c r="G43" s="24"/>
      <c r="H43" s="24"/>
      <c r="I43" s="24"/>
      <c r="J43" s="24"/>
      <c r="K43" s="24" t="s">
        <v>1725</v>
      </c>
      <c r="L43" s="24"/>
      <c r="M43" s="24"/>
      <c r="N43" s="24"/>
      <c r="O43" s="24"/>
      <c r="P43" s="24"/>
      <c r="Q43" s="24"/>
      <c r="R43" s="24"/>
      <c r="S43" s="24"/>
      <c r="T43" s="24"/>
      <c r="U43" s="24"/>
      <c r="V43" s="24"/>
      <c r="W43" s="24"/>
      <c r="X43" s="24"/>
      <c r="Y43" s="24"/>
    </row>
    <row r="44" spans="1:25" s="20" customFormat="1">
      <c r="B44" s="24" t="s">
        <v>1299</v>
      </c>
      <c r="C44" s="24" t="s">
        <v>1302</v>
      </c>
      <c r="D44" s="24"/>
      <c r="E44" s="24" t="s">
        <v>206</v>
      </c>
      <c r="F44" s="24" t="s">
        <v>228</v>
      </c>
      <c r="G44" s="24"/>
      <c r="H44" s="24"/>
      <c r="I44" s="24"/>
      <c r="J44" s="24"/>
      <c r="K44" s="24" t="s">
        <v>1725</v>
      </c>
      <c r="L44" s="24"/>
      <c r="M44" s="24"/>
      <c r="N44" s="24"/>
      <c r="O44" s="24"/>
      <c r="P44" s="24"/>
      <c r="Q44" s="24"/>
      <c r="R44" s="24"/>
      <c r="S44" s="24"/>
      <c r="T44" s="24"/>
      <c r="U44" s="24"/>
      <c r="V44" s="24"/>
      <c r="W44" s="24"/>
      <c r="X44" s="24"/>
      <c r="Y44" s="24"/>
    </row>
    <row r="45" spans="1:25" s="20" customFormat="1" ht="27">
      <c r="B45" s="20" t="s">
        <v>220</v>
      </c>
      <c r="C45" s="20" t="s">
        <v>223</v>
      </c>
      <c r="D45" s="20">
        <v>1</v>
      </c>
      <c r="E45" s="20" t="s">
        <v>208</v>
      </c>
      <c r="F45" s="20" t="s">
        <v>228</v>
      </c>
      <c r="I45" s="20" t="s">
        <v>1227</v>
      </c>
      <c r="J45" s="20" t="s">
        <v>209</v>
      </c>
      <c r="K45" s="20" t="s">
        <v>187</v>
      </c>
      <c r="M45" s="20">
        <v>-1</v>
      </c>
    </row>
    <row r="46" spans="1:25" s="20" customFormat="1" ht="27">
      <c r="B46" s="20" t="s">
        <v>221</v>
      </c>
      <c r="C46" s="20" t="s">
        <v>224</v>
      </c>
      <c r="D46" s="20">
        <v>1</v>
      </c>
      <c r="E46" s="20" t="s">
        <v>208</v>
      </c>
      <c r="F46" s="20" t="s">
        <v>228</v>
      </c>
      <c r="H46" s="20" t="s">
        <v>893</v>
      </c>
      <c r="I46" s="20" t="s">
        <v>1227</v>
      </c>
      <c r="J46" s="20" t="s">
        <v>209</v>
      </c>
      <c r="K46" s="20" t="s">
        <v>187</v>
      </c>
      <c r="M46" s="20">
        <v>-1</v>
      </c>
    </row>
    <row r="47" spans="1:25" s="20" customFormat="1" ht="27">
      <c r="B47" s="20" t="s">
        <v>222</v>
      </c>
      <c r="C47" s="20" t="s">
        <v>225</v>
      </c>
      <c r="D47" s="20">
        <v>1</v>
      </c>
      <c r="E47" s="20" t="s">
        <v>208</v>
      </c>
      <c r="F47" s="20" t="s">
        <v>228</v>
      </c>
      <c r="I47" s="20" t="s">
        <v>1227</v>
      </c>
      <c r="J47" s="20" t="s">
        <v>209</v>
      </c>
      <c r="K47" s="20" t="s">
        <v>187</v>
      </c>
      <c r="M47" s="20">
        <v>-1</v>
      </c>
    </row>
    <row r="48" spans="1:25" s="20" customFormat="1">
      <c r="B48" s="20" t="s">
        <v>847</v>
      </c>
      <c r="C48" s="20" t="s">
        <v>1106</v>
      </c>
      <c r="D48" s="20">
        <v>1</v>
      </c>
      <c r="F48" s="20" t="s">
        <v>228</v>
      </c>
      <c r="I48" s="20" t="s">
        <v>1227</v>
      </c>
      <c r="J48" s="20" t="s">
        <v>174</v>
      </c>
      <c r="K48" s="20" t="s">
        <v>187</v>
      </c>
      <c r="M48" s="20">
        <v>-1</v>
      </c>
    </row>
    <row r="49" spans="2:23" s="20" customFormat="1">
      <c r="B49" s="20" t="s">
        <v>1104</v>
      </c>
      <c r="C49" s="20" t="s">
        <v>1107</v>
      </c>
      <c r="D49" s="20">
        <v>1</v>
      </c>
      <c r="F49" s="20" t="s">
        <v>228</v>
      </c>
      <c r="H49" s="20" t="s">
        <v>893</v>
      </c>
      <c r="I49" s="20" t="s">
        <v>1227</v>
      </c>
      <c r="J49" s="20" t="s">
        <v>174</v>
      </c>
      <c r="K49" s="20" t="s">
        <v>187</v>
      </c>
      <c r="M49" s="20">
        <v>-1</v>
      </c>
    </row>
    <row r="50" spans="2:23" s="20" customFormat="1">
      <c r="B50" s="20" t="s">
        <v>1105</v>
      </c>
      <c r="C50" s="20" t="s">
        <v>1108</v>
      </c>
      <c r="D50" s="20">
        <v>1</v>
      </c>
      <c r="F50" s="20" t="s">
        <v>228</v>
      </c>
      <c r="I50" s="20" t="s">
        <v>1227</v>
      </c>
      <c r="J50" s="20" t="s">
        <v>174</v>
      </c>
      <c r="K50" s="20" t="s">
        <v>187</v>
      </c>
      <c r="M50" s="20">
        <v>-1</v>
      </c>
    </row>
    <row r="51" spans="2:23" s="20" customFormat="1">
      <c r="B51" s="20" t="s">
        <v>1110</v>
      </c>
      <c r="C51" s="20" t="s">
        <v>299</v>
      </c>
      <c r="D51" s="20">
        <v>1</v>
      </c>
      <c r="F51" s="20" t="s">
        <v>228</v>
      </c>
      <c r="H51" s="20" t="s">
        <v>893</v>
      </c>
      <c r="I51" s="20" t="s">
        <v>1227</v>
      </c>
      <c r="J51" s="20" t="s">
        <v>174</v>
      </c>
      <c r="K51" s="20" t="s">
        <v>187</v>
      </c>
      <c r="M51" s="20">
        <v>-1</v>
      </c>
    </row>
    <row r="52" spans="2:23" s="20" customFormat="1">
      <c r="B52" s="20" t="s">
        <v>1111</v>
      </c>
      <c r="C52" s="20" t="s">
        <v>300</v>
      </c>
      <c r="F52" s="20" t="s">
        <v>228</v>
      </c>
      <c r="I52" s="20" t="s">
        <v>1227</v>
      </c>
      <c r="J52" s="20" t="s">
        <v>174</v>
      </c>
      <c r="K52" s="20" t="s">
        <v>187</v>
      </c>
      <c r="M52" s="20">
        <v>-1</v>
      </c>
    </row>
    <row r="53" spans="2:23" s="20" customFormat="1">
      <c r="B53" s="20" t="s">
        <v>1112</v>
      </c>
      <c r="C53" s="20" t="s">
        <v>1594</v>
      </c>
      <c r="F53" s="20" t="s">
        <v>228</v>
      </c>
      <c r="I53" s="20" t="s">
        <v>1227</v>
      </c>
      <c r="J53" s="20" t="s">
        <v>174</v>
      </c>
      <c r="K53" s="20" t="s">
        <v>187</v>
      </c>
      <c r="M53" s="20">
        <v>-1</v>
      </c>
    </row>
    <row r="54" spans="2:23" s="20" customFormat="1">
      <c r="B54" s="20" t="s">
        <v>845</v>
      </c>
      <c r="C54" s="20" t="s">
        <v>296</v>
      </c>
      <c r="D54" s="20">
        <v>1</v>
      </c>
      <c r="F54" s="20" t="s">
        <v>228</v>
      </c>
      <c r="H54" s="20" t="s">
        <v>893</v>
      </c>
      <c r="I54" s="20" t="s">
        <v>1227</v>
      </c>
      <c r="J54" s="20" t="s">
        <v>174</v>
      </c>
      <c r="K54" s="20" t="s">
        <v>187</v>
      </c>
      <c r="M54" s="20">
        <v>-1</v>
      </c>
    </row>
    <row r="55" spans="2:23" s="20" customFormat="1">
      <c r="B55" s="20" t="s">
        <v>569</v>
      </c>
      <c r="C55" s="20" t="s">
        <v>570</v>
      </c>
      <c r="I55" s="20" t="s">
        <v>810</v>
      </c>
      <c r="K55" s="26" t="s">
        <v>187</v>
      </c>
      <c r="L55" s="26" t="s">
        <v>188</v>
      </c>
      <c r="M55" s="20">
        <v>0</v>
      </c>
      <c r="N55" s="26"/>
      <c r="O55" s="26" t="s">
        <v>1593</v>
      </c>
      <c r="P55" s="20" t="s">
        <v>1671</v>
      </c>
      <c r="Q55" s="20" t="s">
        <v>228</v>
      </c>
    </row>
    <row r="56" spans="2:23" s="20" customFormat="1">
      <c r="B56" s="20" t="s">
        <v>297</v>
      </c>
      <c r="C56" s="20" t="s">
        <v>298</v>
      </c>
      <c r="I56" s="20" t="s">
        <v>810</v>
      </c>
      <c r="K56" s="26" t="s">
        <v>187</v>
      </c>
      <c r="L56" s="26" t="s">
        <v>188</v>
      </c>
      <c r="M56" s="20">
        <v>0</v>
      </c>
      <c r="N56" s="26"/>
      <c r="O56" s="26" t="s">
        <v>1593</v>
      </c>
      <c r="P56" s="20" t="s">
        <v>1671</v>
      </c>
      <c r="Q56" s="20" t="s">
        <v>228</v>
      </c>
    </row>
    <row r="57" spans="2:23" s="20" customFormat="1" ht="27">
      <c r="B57" s="20" t="s">
        <v>565</v>
      </c>
      <c r="C57" s="20" t="s">
        <v>566</v>
      </c>
      <c r="E57" s="20" t="str">
        <f>P57&amp;","&amp;Q57&amp;","&amp;R57</f>
        <v>ガソリン,軽油,使っていない</v>
      </c>
      <c r="I57" s="20" t="s">
        <v>1588</v>
      </c>
      <c r="K57" s="20" t="s">
        <v>187</v>
      </c>
      <c r="L57" s="35" t="s">
        <v>192</v>
      </c>
      <c r="M57" s="20">
        <v>1</v>
      </c>
      <c r="P57" s="20" t="s">
        <v>567</v>
      </c>
      <c r="Q57" s="20" t="s">
        <v>568</v>
      </c>
      <c r="R57" s="20" t="s">
        <v>1304</v>
      </c>
    </row>
    <row r="58" spans="2:23" s="20" customFormat="1" ht="27">
      <c r="B58" s="20" t="s">
        <v>1723</v>
      </c>
      <c r="C58" s="20" t="s">
        <v>1724</v>
      </c>
      <c r="E58" s="20" t="str">
        <f>P58&amp;","&amp;Q58&amp;","&amp;R58&amp;","&amp;S58</f>
        <v>1:選んで下さい,200:1人用,300:1.5人用,400:それ以上</v>
      </c>
      <c r="F58" s="20" t="s">
        <v>1204</v>
      </c>
      <c r="I58" s="20" t="s">
        <v>810</v>
      </c>
      <c r="K58" s="27" t="s">
        <v>187</v>
      </c>
      <c r="L58" s="27" t="s">
        <v>1595</v>
      </c>
      <c r="M58" s="27">
        <v>1</v>
      </c>
      <c r="N58" s="27"/>
      <c r="O58" s="27"/>
      <c r="P58" s="20" t="s">
        <v>383</v>
      </c>
      <c r="Q58" s="20" t="s">
        <v>386</v>
      </c>
      <c r="R58" s="20" t="s">
        <v>385</v>
      </c>
      <c r="S58" s="20" t="s">
        <v>384</v>
      </c>
    </row>
    <row r="59" spans="2:23" s="20" customFormat="1" ht="27">
      <c r="B59" s="20" t="s">
        <v>1720</v>
      </c>
      <c r="C59" s="20" t="s">
        <v>1306</v>
      </c>
      <c r="E59" s="20" t="s">
        <v>955</v>
      </c>
      <c r="F59" s="20" t="s">
        <v>1719</v>
      </c>
      <c r="I59" s="20" t="s">
        <v>810</v>
      </c>
      <c r="K59" s="20" t="s">
        <v>187</v>
      </c>
      <c r="L59" s="20" t="s">
        <v>387</v>
      </c>
      <c r="M59" s="20">
        <v>7</v>
      </c>
      <c r="P59" s="20" t="s">
        <v>1568</v>
      </c>
      <c r="Q59" s="20" t="s">
        <v>1569</v>
      </c>
      <c r="R59" s="20" t="s">
        <v>1570</v>
      </c>
      <c r="S59" s="20" t="s">
        <v>990</v>
      </c>
      <c r="T59" s="20" t="s">
        <v>991</v>
      </c>
    </row>
    <row r="60" spans="2:23" s="20" customFormat="1" ht="27">
      <c r="B60" s="20" t="s">
        <v>1721</v>
      </c>
      <c r="C60" s="20" t="s">
        <v>1722</v>
      </c>
      <c r="D60" s="20">
        <v>1</v>
      </c>
      <c r="E60" s="20" t="s">
        <v>955</v>
      </c>
      <c r="F60" s="20" t="s">
        <v>1719</v>
      </c>
      <c r="H60" s="20" t="s">
        <v>895</v>
      </c>
      <c r="I60" s="20" t="s">
        <v>810</v>
      </c>
      <c r="K60" s="20" t="s">
        <v>187</v>
      </c>
      <c r="L60" s="20" t="s">
        <v>387</v>
      </c>
      <c r="M60" s="20">
        <v>7</v>
      </c>
      <c r="P60" s="20" t="s">
        <v>1568</v>
      </c>
      <c r="Q60" s="20" t="s">
        <v>1569</v>
      </c>
      <c r="R60" s="20" t="s">
        <v>1570</v>
      </c>
      <c r="S60" s="20" t="s">
        <v>990</v>
      </c>
      <c r="T60" s="20" t="s">
        <v>991</v>
      </c>
    </row>
    <row r="61" spans="2:23" s="20" customFormat="1" ht="27">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1728</v>
      </c>
    </row>
    <row r="62" spans="2:23" s="20" customFormat="1" ht="27">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1728</v>
      </c>
    </row>
    <row r="63" spans="2:23" s="20" customFormat="1" ht="27">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1728</v>
      </c>
    </row>
    <row r="64" spans="2:23" s="20" customFormat="1" ht="27">
      <c r="B64" s="20" t="s">
        <v>635</v>
      </c>
      <c r="C64" s="20" t="s">
        <v>859</v>
      </c>
      <c r="E64" s="20" t="s">
        <v>392</v>
      </c>
      <c r="F64" s="20" t="s">
        <v>813</v>
      </c>
      <c r="I64" s="20" t="s">
        <v>810</v>
      </c>
      <c r="K64" s="20" t="s">
        <v>187</v>
      </c>
      <c r="L64" s="20" t="s">
        <v>391</v>
      </c>
      <c r="M64" s="20">
        <v>0</v>
      </c>
      <c r="P64" s="20" t="s">
        <v>992</v>
      </c>
      <c r="Q64" s="20" t="s">
        <v>861</v>
      </c>
      <c r="R64" s="20" t="s">
        <v>862</v>
      </c>
      <c r="S64" s="20" t="s">
        <v>1738</v>
      </c>
      <c r="T64" s="20" t="s">
        <v>1739</v>
      </c>
      <c r="U64" s="20" t="s">
        <v>863</v>
      </c>
      <c r="V64" s="20" t="s">
        <v>864</v>
      </c>
    </row>
    <row r="65" spans="1:22" s="20" customFormat="1" ht="27">
      <c r="B65" s="20" t="s">
        <v>1103</v>
      </c>
      <c r="C65" s="20" t="s">
        <v>533</v>
      </c>
      <c r="E65" s="20" t="s">
        <v>393</v>
      </c>
      <c r="I65" s="20" t="s">
        <v>1228</v>
      </c>
      <c r="K65" s="20" t="s">
        <v>185</v>
      </c>
    </row>
    <row r="66" spans="1:22" s="20" customFormat="1" ht="27">
      <c r="B66" s="20" t="s">
        <v>503</v>
      </c>
      <c r="C66" s="20" t="s">
        <v>533</v>
      </c>
      <c r="I66" s="20" t="s">
        <v>1228</v>
      </c>
      <c r="K66" s="20" t="s">
        <v>185</v>
      </c>
    </row>
    <row r="67" spans="1:22" s="20" customFormat="1" ht="27">
      <c r="B67" s="20" t="s">
        <v>504</v>
      </c>
      <c r="C67" s="20" t="s">
        <v>533</v>
      </c>
      <c r="I67" s="20" t="s">
        <v>1228</v>
      </c>
      <c r="K67" s="20" t="s">
        <v>185</v>
      </c>
    </row>
    <row r="68" spans="1:22" s="20" customFormat="1" ht="27">
      <c r="B68" s="20" t="s">
        <v>1200</v>
      </c>
      <c r="C68" s="20" t="s">
        <v>1199</v>
      </c>
      <c r="E68" s="20" t="s">
        <v>954</v>
      </c>
      <c r="H68" s="20" t="s">
        <v>896</v>
      </c>
      <c r="I68" s="20" t="s">
        <v>703</v>
      </c>
      <c r="K68" s="20" t="s">
        <v>193</v>
      </c>
      <c r="L68" s="20" t="s">
        <v>1305</v>
      </c>
      <c r="M68" s="20" t="b">
        <v>0</v>
      </c>
      <c r="P68" s="20" t="s">
        <v>394</v>
      </c>
      <c r="Q68" s="20" t="s">
        <v>395</v>
      </c>
    </row>
    <row r="69" spans="1:22" s="36" customFormat="1" ht="27.75" thickBot="1">
      <c r="B69" s="36" t="s">
        <v>1201</v>
      </c>
      <c r="C69" s="36" t="s">
        <v>532</v>
      </c>
      <c r="E69" s="36" t="s">
        <v>954</v>
      </c>
      <c r="H69" s="36" t="s">
        <v>896</v>
      </c>
      <c r="I69" s="36" t="s">
        <v>703</v>
      </c>
      <c r="K69" s="36" t="s">
        <v>193</v>
      </c>
      <c r="L69" s="36" t="s">
        <v>1305</v>
      </c>
      <c r="M69" s="36" t="b">
        <v>0</v>
      </c>
      <c r="P69" s="36" t="s">
        <v>394</v>
      </c>
      <c r="Q69" s="36" t="s">
        <v>395</v>
      </c>
    </row>
    <row r="70" spans="1:22" s="20" customFormat="1" ht="54.75" thickTop="1">
      <c r="A70" s="20" t="s">
        <v>396</v>
      </c>
      <c r="B70" s="20" t="s">
        <v>76</v>
      </c>
      <c r="C70" s="20" t="s">
        <v>1514</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1729</v>
      </c>
      <c r="Q70" s="20" t="s">
        <v>1730</v>
      </c>
      <c r="R70" s="20" t="s">
        <v>1731</v>
      </c>
      <c r="S70" s="20" t="s">
        <v>1732</v>
      </c>
      <c r="T70" s="20" t="s">
        <v>1733</v>
      </c>
      <c r="U70" s="20" t="s">
        <v>397</v>
      </c>
    </row>
    <row r="71" spans="1:22" s="20" customFormat="1">
      <c r="B71" s="20" t="s">
        <v>1244</v>
      </c>
      <c r="C71" s="20" t="s">
        <v>4</v>
      </c>
      <c r="E71" s="20" t="s">
        <v>837</v>
      </c>
      <c r="I71" s="20" t="s">
        <v>704</v>
      </c>
      <c r="K71" s="20" t="s">
        <v>193</v>
      </c>
      <c r="L71" s="20" t="s">
        <v>1305</v>
      </c>
      <c r="M71" s="20" t="b">
        <v>0</v>
      </c>
    </row>
    <row r="72" spans="1:22" s="20" customFormat="1" ht="27">
      <c r="B72" s="20" t="s">
        <v>1246</v>
      </c>
      <c r="C72" s="20" t="s">
        <v>264</v>
      </c>
      <c r="E72" s="20" t="s">
        <v>838</v>
      </c>
      <c r="I72" s="20" t="s">
        <v>704</v>
      </c>
      <c r="K72" s="20" t="s">
        <v>193</v>
      </c>
      <c r="L72" s="20" t="s">
        <v>1305</v>
      </c>
      <c r="M72" s="20" t="b">
        <v>0</v>
      </c>
    </row>
    <row r="73" spans="1:22" s="20" customFormat="1" ht="27">
      <c r="B73" s="20" t="s">
        <v>846</v>
      </c>
      <c r="C73" s="20" t="s">
        <v>259</v>
      </c>
      <c r="E73" s="20" t="s">
        <v>838</v>
      </c>
      <c r="I73" s="20" t="s">
        <v>704</v>
      </c>
      <c r="K73" s="20" t="s">
        <v>193</v>
      </c>
      <c r="L73" s="20" t="s">
        <v>1305</v>
      </c>
      <c r="M73" s="20" t="b">
        <v>0</v>
      </c>
    </row>
    <row r="74" spans="1:22" s="20" customFormat="1" ht="27">
      <c r="B74" s="20" t="s">
        <v>1101</v>
      </c>
      <c r="C74" s="20" t="s">
        <v>263</v>
      </c>
      <c r="E74" s="20" t="s">
        <v>838</v>
      </c>
      <c r="I74" s="20" t="s">
        <v>704</v>
      </c>
      <c r="K74" s="20" t="s">
        <v>193</v>
      </c>
      <c r="L74" s="20" t="s">
        <v>1305</v>
      </c>
      <c r="M74" s="20" t="b">
        <v>0</v>
      </c>
    </row>
    <row r="75" spans="1:22" s="20" customFormat="1" ht="27">
      <c r="B75" s="50" t="s">
        <v>1245</v>
      </c>
      <c r="C75" s="50" t="s">
        <v>235</v>
      </c>
      <c r="E75" s="20" t="s">
        <v>838</v>
      </c>
      <c r="I75" s="20" t="s">
        <v>704</v>
      </c>
      <c r="K75" s="20" t="s">
        <v>193</v>
      </c>
      <c r="L75" s="20" t="s">
        <v>1305</v>
      </c>
      <c r="M75" s="20" t="b">
        <v>0</v>
      </c>
    </row>
    <row r="76" spans="1:22" s="20" customFormat="1">
      <c r="B76" s="50" t="s">
        <v>257</v>
      </c>
      <c r="C76" s="50" t="s">
        <v>256</v>
      </c>
    </row>
    <row r="77" spans="1:22" s="20" customFormat="1">
      <c r="B77" s="50" t="s">
        <v>258</v>
      </c>
      <c r="C77" s="50" t="s">
        <v>260</v>
      </c>
    </row>
    <row r="78" spans="1:22" s="20" customFormat="1">
      <c r="B78" s="50" t="s">
        <v>261</v>
      </c>
      <c r="C78" s="50" t="s">
        <v>262</v>
      </c>
    </row>
    <row r="79" spans="1:22" s="20" customFormat="1" ht="27">
      <c r="B79" s="20" t="s">
        <v>952</v>
      </c>
      <c r="C79" s="20" t="s">
        <v>1197</v>
      </c>
      <c r="E79" s="20" t="s">
        <v>838</v>
      </c>
      <c r="I79" s="20" t="s">
        <v>704</v>
      </c>
      <c r="K79" s="20" t="s">
        <v>193</v>
      </c>
      <c r="L79" s="20" t="s">
        <v>1305</v>
      </c>
      <c r="M79" s="20" t="b">
        <v>0</v>
      </c>
    </row>
    <row r="80" spans="1:22" s="20" customFormat="1" ht="27">
      <c r="B80" s="20" t="s">
        <v>1202</v>
      </c>
      <c r="C80" s="20" t="s">
        <v>812</v>
      </c>
      <c r="E80" s="20" t="s">
        <v>839</v>
      </c>
      <c r="F80" s="20" t="s">
        <v>813</v>
      </c>
      <c r="I80" s="20" t="s">
        <v>810</v>
      </c>
      <c r="K80" s="20" t="s">
        <v>187</v>
      </c>
      <c r="L80" s="20" t="s">
        <v>399</v>
      </c>
      <c r="M80" s="20">
        <v>-1</v>
      </c>
      <c r="N80" s="20" t="s">
        <v>190</v>
      </c>
      <c r="O80" s="20" t="s">
        <v>992</v>
      </c>
      <c r="P80" s="20" t="s">
        <v>1734</v>
      </c>
      <c r="Q80" s="20" t="s">
        <v>1735</v>
      </c>
      <c r="R80" s="20" t="s">
        <v>1736</v>
      </c>
      <c r="S80" s="20" t="s">
        <v>1737</v>
      </c>
      <c r="T80" s="20" t="s">
        <v>1072</v>
      </c>
      <c r="U80" s="20" t="s">
        <v>1738</v>
      </c>
      <c r="V80" s="20" t="s">
        <v>1739</v>
      </c>
    </row>
    <row r="81" spans="2:24" s="20" customFormat="1" ht="27">
      <c r="B81" s="20" t="s">
        <v>1513</v>
      </c>
      <c r="C81" s="20" t="s">
        <v>1144</v>
      </c>
      <c r="D81" s="20">
        <v>1</v>
      </c>
      <c r="E81" s="20" t="s">
        <v>401</v>
      </c>
      <c r="F81" s="20" t="s">
        <v>814</v>
      </c>
      <c r="I81" s="20" t="s">
        <v>810</v>
      </c>
      <c r="K81" s="20" t="s">
        <v>187</v>
      </c>
      <c r="L81" s="20" t="s">
        <v>400</v>
      </c>
      <c r="M81" s="20">
        <v>-1</v>
      </c>
      <c r="N81" s="20" t="s">
        <v>190</v>
      </c>
      <c r="O81" s="20" t="s">
        <v>992</v>
      </c>
      <c r="P81" s="20" t="s">
        <v>1740</v>
      </c>
      <c r="Q81" s="20" t="s">
        <v>1741</v>
      </c>
      <c r="R81" s="20" t="s">
        <v>1742</v>
      </c>
      <c r="S81" s="20" t="s">
        <v>1743</v>
      </c>
      <c r="T81" s="20" t="s">
        <v>1744</v>
      </c>
      <c r="U81" s="20" t="s">
        <v>1745</v>
      </c>
      <c r="V81" s="20" t="s">
        <v>1746</v>
      </c>
      <c r="W81" s="20" t="s">
        <v>1747</v>
      </c>
      <c r="X81" s="20" t="s">
        <v>1748</v>
      </c>
    </row>
    <row r="82" spans="2:24" s="20" customFormat="1" ht="27">
      <c r="B82" s="20" t="s">
        <v>1516</v>
      </c>
      <c r="C82" s="20" t="s">
        <v>1148</v>
      </c>
      <c r="E82" s="20" t="s">
        <v>839</v>
      </c>
      <c r="F82" s="20" t="s">
        <v>813</v>
      </c>
      <c r="I82" s="20" t="s">
        <v>810</v>
      </c>
      <c r="K82" s="20" t="s">
        <v>187</v>
      </c>
      <c r="L82" s="20" t="s">
        <v>399</v>
      </c>
      <c r="M82" s="20">
        <v>-1</v>
      </c>
      <c r="N82" s="20" t="s">
        <v>190</v>
      </c>
      <c r="O82" s="20" t="s">
        <v>992</v>
      </c>
      <c r="P82" s="20" t="s">
        <v>2</v>
      </c>
      <c r="Q82" s="20" t="s">
        <v>1734</v>
      </c>
      <c r="R82" s="20" t="s">
        <v>1735</v>
      </c>
      <c r="S82" s="20" t="s">
        <v>1736</v>
      </c>
      <c r="T82" s="20" t="s">
        <v>1737</v>
      </c>
      <c r="U82" s="20" t="s">
        <v>1738</v>
      </c>
      <c r="V82" s="25" t="s">
        <v>1739</v>
      </c>
    </row>
    <row r="83" spans="2:24" s="20" customFormat="1" ht="27">
      <c r="B83" s="20" t="s">
        <v>1515</v>
      </c>
      <c r="C83" s="20" t="s">
        <v>1206</v>
      </c>
      <c r="D83" s="20">
        <v>1</v>
      </c>
      <c r="E83" s="20" t="s">
        <v>401</v>
      </c>
      <c r="F83" s="20" t="s">
        <v>814</v>
      </c>
      <c r="I83" s="20" t="s">
        <v>810</v>
      </c>
      <c r="K83" s="20" t="s">
        <v>187</v>
      </c>
      <c r="L83" s="20" t="s">
        <v>400</v>
      </c>
      <c r="M83" s="20">
        <v>-1</v>
      </c>
      <c r="N83" s="20" t="s">
        <v>190</v>
      </c>
      <c r="O83" s="20" t="s">
        <v>992</v>
      </c>
      <c r="P83" s="20" t="s">
        <v>1740</v>
      </c>
      <c r="Q83" s="20" t="s">
        <v>1741</v>
      </c>
      <c r="R83" s="20" t="s">
        <v>1742</v>
      </c>
      <c r="S83" s="20" t="s">
        <v>1743</v>
      </c>
      <c r="T83" s="20" t="s">
        <v>1744</v>
      </c>
      <c r="U83" s="20" t="s">
        <v>1745</v>
      </c>
      <c r="V83" s="20" t="s">
        <v>1746</v>
      </c>
      <c r="W83" s="20" t="s">
        <v>1747</v>
      </c>
      <c r="X83" s="20" t="s">
        <v>1748</v>
      </c>
    </row>
    <row r="84" spans="2:24" s="20" customFormat="1" ht="27">
      <c r="B84" s="20" t="s">
        <v>1433</v>
      </c>
      <c r="C84" s="20" t="s">
        <v>415</v>
      </c>
      <c r="D84" s="20">
        <v>1</v>
      </c>
      <c r="E84" s="20" t="s">
        <v>416</v>
      </c>
      <c r="F84" s="20" t="s">
        <v>814</v>
      </c>
      <c r="I84" s="20" t="s">
        <v>810</v>
      </c>
      <c r="K84" s="20" t="s">
        <v>187</v>
      </c>
      <c r="L84" s="34" t="s">
        <v>417</v>
      </c>
      <c r="M84" s="20">
        <v>-1</v>
      </c>
      <c r="N84" s="20" t="s">
        <v>190</v>
      </c>
      <c r="O84" s="20" t="s">
        <v>992</v>
      </c>
      <c r="P84" s="20" t="s">
        <v>1740</v>
      </c>
      <c r="Q84" s="20" t="s">
        <v>1741</v>
      </c>
      <c r="R84" s="20" t="s">
        <v>1742</v>
      </c>
      <c r="S84" s="20" t="s">
        <v>1743</v>
      </c>
      <c r="T84" s="20" t="s">
        <v>1744</v>
      </c>
      <c r="U84" s="20" t="s">
        <v>1745</v>
      </c>
      <c r="V84" s="20" t="s">
        <v>1746</v>
      </c>
      <c r="W84" s="20" t="s">
        <v>1747</v>
      </c>
      <c r="X84" s="20" t="s">
        <v>1748</v>
      </c>
    </row>
    <row r="85" spans="2:24" s="20" customFormat="1">
      <c r="B85" s="20" t="s">
        <v>1203</v>
      </c>
      <c r="C85" s="20" t="s">
        <v>1198</v>
      </c>
      <c r="E85" s="20" t="s">
        <v>842</v>
      </c>
      <c r="I85" s="20" t="s">
        <v>703</v>
      </c>
      <c r="K85" s="20" t="s">
        <v>193</v>
      </c>
      <c r="L85" s="20" t="s">
        <v>1305</v>
      </c>
      <c r="M85" s="20" t="b">
        <v>0</v>
      </c>
    </row>
    <row r="86" spans="2:24" s="20" customFormat="1" ht="27">
      <c r="B86" s="20" t="s">
        <v>1436</v>
      </c>
      <c r="C86" s="20" t="s">
        <v>1546</v>
      </c>
      <c r="D86" s="20">
        <v>1</v>
      </c>
      <c r="E86" s="20" t="str">
        <f>P86&amp;","&amp;Q86&amp;","&amp;R86&amp;","&amp;S86&amp;","&amp;T86</f>
        <v>1：毎日,2：2日に1回,3：週1～2回,4：月1～3回,5：使わない</v>
      </c>
      <c r="I86" s="20" t="s">
        <v>810</v>
      </c>
      <c r="K86" s="20" t="s">
        <v>187</v>
      </c>
      <c r="L86" s="20" t="s">
        <v>398</v>
      </c>
      <c r="M86" s="20">
        <v>0</v>
      </c>
      <c r="O86" s="20" t="s">
        <v>190</v>
      </c>
      <c r="P86" s="20" t="s">
        <v>1657</v>
      </c>
      <c r="Q86" s="20" t="s">
        <v>1658</v>
      </c>
      <c r="R86" s="20" t="s">
        <v>1659</v>
      </c>
      <c r="S86" s="20" t="s">
        <v>1660</v>
      </c>
      <c r="T86" s="20" t="s">
        <v>1309</v>
      </c>
      <c r="U86" s="20" t="s">
        <v>1310</v>
      </c>
    </row>
    <row r="87" spans="2:24" s="20" customFormat="1" ht="27">
      <c r="B87" s="20" t="s">
        <v>1518</v>
      </c>
      <c r="C87" s="20" t="s">
        <v>1517</v>
      </c>
      <c r="D87" s="20">
        <v>1</v>
      </c>
      <c r="E87" s="20" t="s">
        <v>409</v>
      </c>
      <c r="F87" s="20" t="s">
        <v>1521</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c r="B88" s="20" t="s">
        <v>1222</v>
      </c>
      <c r="C88" s="20" t="s">
        <v>1038</v>
      </c>
      <c r="E88" s="20" t="s">
        <v>410</v>
      </c>
      <c r="F88" s="20" t="s">
        <v>829</v>
      </c>
      <c r="I88" s="20" t="s">
        <v>1227</v>
      </c>
      <c r="J88" s="20" t="s">
        <v>412</v>
      </c>
      <c r="K88" s="20" t="s">
        <v>187</v>
      </c>
      <c r="M88" s="20">
        <v>-1</v>
      </c>
    </row>
    <row r="89" spans="2:24" s="20" customFormat="1">
      <c r="B89" s="20" t="s">
        <v>1223</v>
      </c>
      <c r="C89" s="20" t="s">
        <v>1038</v>
      </c>
      <c r="E89" s="20" t="s">
        <v>411</v>
      </c>
      <c r="F89" s="20" t="s">
        <v>829</v>
      </c>
      <c r="I89" s="20" t="s">
        <v>1227</v>
      </c>
      <c r="J89" s="20" t="s">
        <v>412</v>
      </c>
      <c r="K89" s="20" t="s">
        <v>187</v>
      </c>
      <c r="M89" s="20">
        <v>-1</v>
      </c>
    </row>
    <row r="90" spans="2:24" s="20" customFormat="1" ht="27">
      <c r="B90" s="20" t="s">
        <v>1010</v>
      </c>
      <c r="C90" s="20" t="s">
        <v>1670</v>
      </c>
      <c r="E90" s="20" t="s">
        <v>413</v>
      </c>
      <c r="F90" s="20" t="s">
        <v>1671</v>
      </c>
      <c r="I90" s="20" t="s">
        <v>1227</v>
      </c>
      <c r="J90" s="20" t="s">
        <v>412</v>
      </c>
      <c r="K90" s="20" t="s">
        <v>187</v>
      </c>
      <c r="M90" s="20">
        <v>-1</v>
      </c>
    </row>
    <row r="91" spans="2:24" s="20" customFormat="1" ht="27">
      <c r="B91" s="20" t="s">
        <v>1011</v>
      </c>
      <c r="C91" s="20" t="s">
        <v>1670</v>
      </c>
      <c r="E91" s="20" t="s">
        <v>414</v>
      </c>
      <c r="F91" s="20" t="s">
        <v>1671</v>
      </c>
      <c r="I91" s="20" t="s">
        <v>1227</v>
      </c>
      <c r="J91" s="20" t="s">
        <v>412</v>
      </c>
      <c r="K91" s="20" t="s">
        <v>187</v>
      </c>
      <c r="M91" s="20">
        <v>-1</v>
      </c>
    </row>
    <row r="92" spans="2:24" s="20" customFormat="1" ht="27">
      <c r="B92" s="20" t="s">
        <v>1519</v>
      </c>
      <c r="C92" s="20" t="s">
        <v>1520</v>
      </c>
      <c r="E92" s="20" t="s">
        <v>843</v>
      </c>
      <c r="F92" s="20" t="s">
        <v>1521</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c r="B93" s="20" t="s">
        <v>1605</v>
      </c>
      <c r="C93" s="20" t="s">
        <v>420</v>
      </c>
      <c r="E93" s="20" t="s">
        <v>421</v>
      </c>
      <c r="I93" s="20" t="s">
        <v>402</v>
      </c>
      <c r="K93" s="20" t="s">
        <v>185</v>
      </c>
    </row>
    <row r="94" spans="2:24" s="20" customFormat="1">
      <c r="B94" s="20" t="s">
        <v>1606</v>
      </c>
      <c r="C94" s="20" t="s">
        <v>420</v>
      </c>
      <c r="E94" s="20" t="s">
        <v>422</v>
      </c>
      <c r="I94" s="20" t="s">
        <v>402</v>
      </c>
      <c r="K94" s="20" t="s">
        <v>185</v>
      </c>
    </row>
    <row r="95" spans="2:24" s="20" customFormat="1">
      <c r="B95" s="20" t="s">
        <v>1607</v>
      </c>
      <c r="C95" s="20" t="s">
        <v>420</v>
      </c>
      <c r="E95" s="20" t="s">
        <v>423</v>
      </c>
      <c r="I95" s="20" t="s">
        <v>402</v>
      </c>
      <c r="K95" s="20" t="s">
        <v>185</v>
      </c>
    </row>
    <row r="96" spans="2:24" s="20" customFormat="1">
      <c r="B96" s="20" t="s">
        <v>429</v>
      </c>
      <c r="C96" s="20" t="s">
        <v>420</v>
      </c>
      <c r="E96" s="20" t="s">
        <v>431</v>
      </c>
      <c r="I96" s="20" t="s">
        <v>402</v>
      </c>
      <c r="K96" s="20" t="s">
        <v>185</v>
      </c>
    </row>
    <row r="97" spans="1:21" s="20" customFormat="1">
      <c r="B97" s="20" t="s">
        <v>430</v>
      </c>
      <c r="C97" s="20" t="s">
        <v>420</v>
      </c>
      <c r="E97" s="20" t="s">
        <v>432</v>
      </c>
      <c r="I97" s="20" t="s">
        <v>402</v>
      </c>
      <c r="K97" s="20" t="s">
        <v>185</v>
      </c>
    </row>
    <row r="98" spans="1:21" s="20" customFormat="1" ht="27">
      <c r="B98" s="20" t="s">
        <v>1608</v>
      </c>
      <c r="C98" s="20" t="s">
        <v>1609</v>
      </c>
      <c r="E98" s="20" t="s">
        <v>421</v>
      </c>
      <c r="I98" s="20" t="s">
        <v>810</v>
      </c>
      <c r="K98" s="20" t="s">
        <v>187</v>
      </c>
      <c r="L98" s="20" t="s">
        <v>398</v>
      </c>
      <c r="M98" s="20">
        <v>0</v>
      </c>
      <c r="O98" s="20" t="s">
        <v>190</v>
      </c>
      <c r="P98" s="20" t="s">
        <v>1657</v>
      </c>
      <c r="Q98" s="20" t="s">
        <v>1503</v>
      </c>
      <c r="R98" s="20" t="s">
        <v>1502</v>
      </c>
      <c r="S98" s="20" t="s">
        <v>1501</v>
      </c>
      <c r="T98" s="20" t="s">
        <v>1500</v>
      </c>
      <c r="U98" s="20" t="s">
        <v>1499</v>
      </c>
    </row>
    <row r="99" spans="1:21" s="20" customFormat="1" ht="27">
      <c r="B99" s="20" t="s">
        <v>1610</v>
      </c>
      <c r="C99" s="20" t="s">
        <v>1609</v>
      </c>
      <c r="E99" s="20" t="s">
        <v>422</v>
      </c>
      <c r="I99" s="20" t="s">
        <v>810</v>
      </c>
      <c r="K99" s="20" t="s">
        <v>187</v>
      </c>
      <c r="L99" s="20" t="s">
        <v>398</v>
      </c>
      <c r="M99" s="20">
        <v>0</v>
      </c>
      <c r="O99" s="20" t="s">
        <v>190</v>
      </c>
      <c r="P99" s="20" t="s">
        <v>1657</v>
      </c>
      <c r="Q99" s="20" t="s">
        <v>1503</v>
      </c>
      <c r="R99" s="20" t="s">
        <v>1502</v>
      </c>
      <c r="S99" s="20" t="s">
        <v>1501</v>
      </c>
      <c r="T99" s="20" t="s">
        <v>1500</v>
      </c>
      <c r="U99" s="20" t="s">
        <v>1499</v>
      </c>
    </row>
    <row r="100" spans="1:21" s="20" customFormat="1" ht="27">
      <c r="B100" s="20" t="s">
        <v>1611</v>
      </c>
      <c r="C100" s="20" t="s">
        <v>1609</v>
      </c>
      <c r="E100" s="20" t="s">
        <v>423</v>
      </c>
      <c r="I100" s="20" t="s">
        <v>810</v>
      </c>
      <c r="K100" s="20" t="s">
        <v>187</v>
      </c>
      <c r="L100" s="20" t="s">
        <v>398</v>
      </c>
      <c r="M100" s="20">
        <v>0</v>
      </c>
      <c r="O100" s="20" t="s">
        <v>190</v>
      </c>
      <c r="P100" s="20" t="s">
        <v>1657</v>
      </c>
      <c r="Q100" s="20" t="s">
        <v>1503</v>
      </c>
      <c r="R100" s="20" t="s">
        <v>1502</v>
      </c>
      <c r="S100" s="20" t="s">
        <v>1501</v>
      </c>
      <c r="T100" s="20" t="s">
        <v>1500</v>
      </c>
      <c r="U100" s="20" t="s">
        <v>1499</v>
      </c>
    </row>
    <row r="101" spans="1:21" s="20" customFormat="1" ht="27">
      <c r="B101" s="20" t="s">
        <v>433</v>
      </c>
      <c r="C101" s="20" t="s">
        <v>1609</v>
      </c>
      <c r="E101" s="20" t="s">
        <v>431</v>
      </c>
      <c r="I101" s="20" t="s">
        <v>810</v>
      </c>
      <c r="K101" s="20" t="s">
        <v>187</v>
      </c>
      <c r="L101" s="20" t="s">
        <v>398</v>
      </c>
      <c r="M101" s="20">
        <v>0</v>
      </c>
      <c r="O101" s="20" t="s">
        <v>190</v>
      </c>
      <c r="P101" s="20" t="s">
        <v>1657</v>
      </c>
      <c r="Q101" s="20" t="s">
        <v>1503</v>
      </c>
      <c r="R101" s="20" t="s">
        <v>1502</v>
      </c>
      <c r="S101" s="20" t="s">
        <v>1501</v>
      </c>
      <c r="T101" s="20" t="s">
        <v>1500</v>
      </c>
      <c r="U101" s="20" t="s">
        <v>1499</v>
      </c>
    </row>
    <row r="102" spans="1:21" s="20" customFormat="1" ht="27">
      <c r="B102" s="20" t="s">
        <v>434</v>
      </c>
      <c r="C102" s="20" t="s">
        <v>1609</v>
      </c>
      <c r="E102" s="20" t="s">
        <v>432</v>
      </c>
      <c r="I102" s="20" t="s">
        <v>810</v>
      </c>
      <c r="K102" s="20" t="s">
        <v>187</v>
      </c>
      <c r="L102" s="20" t="s">
        <v>398</v>
      </c>
      <c r="M102" s="20">
        <v>0</v>
      </c>
      <c r="O102" s="20" t="s">
        <v>190</v>
      </c>
      <c r="P102" s="20" t="s">
        <v>1657</v>
      </c>
      <c r="Q102" s="20" t="s">
        <v>1503</v>
      </c>
      <c r="R102" s="20" t="s">
        <v>1502</v>
      </c>
      <c r="S102" s="20" t="s">
        <v>1501</v>
      </c>
      <c r="T102" s="20" t="s">
        <v>1500</v>
      </c>
      <c r="U102" s="20" t="s">
        <v>1499</v>
      </c>
    </row>
    <row r="103" spans="1:21" s="20" customFormat="1" ht="27">
      <c r="B103" s="20" t="s">
        <v>1618</v>
      </c>
      <c r="C103" s="20" t="s">
        <v>997</v>
      </c>
      <c r="I103" s="20" t="s">
        <v>402</v>
      </c>
      <c r="K103" s="20" t="s">
        <v>185</v>
      </c>
    </row>
    <row r="104" spans="1:21" s="20" customFormat="1">
      <c r="B104" s="20" t="s">
        <v>424</v>
      </c>
      <c r="C104" s="20" t="s">
        <v>435</v>
      </c>
      <c r="E104" s="20" t="s">
        <v>421</v>
      </c>
      <c r="F104" s="20" t="s">
        <v>436</v>
      </c>
      <c r="I104" s="20" t="s">
        <v>1227</v>
      </c>
      <c r="J104" s="20" t="s">
        <v>174</v>
      </c>
      <c r="K104" s="20" t="s">
        <v>187</v>
      </c>
    </row>
    <row r="105" spans="1:21" s="20" customFormat="1">
      <c r="B105" s="20" t="s">
        <v>425</v>
      </c>
      <c r="C105" s="20" t="s">
        <v>435</v>
      </c>
      <c r="E105" s="20" t="s">
        <v>422</v>
      </c>
      <c r="F105" s="20" t="s">
        <v>436</v>
      </c>
      <c r="I105" s="20" t="s">
        <v>1227</v>
      </c>
      <c r="J105" s="20" t="s">
        <v>174</v>
      </c>
      <c r="K105" s="20" t="s">
        <v>187</v>
      </c>
    </row>
    <row r="106" spans="1:21" s="20" customFormat="1">
      <c r="B106" s="20" t="s">
        <v>426</v>
      </c>
      <c r="C106" s="20" t="s">
        <v>435</v>
      </c>
      <c r="E106" s="20" t="s">
        <v>423</v>
      </c>
      <c r="F106" s="20" t="s">
        <v>436</v>
      </c>
      <c r="I106" s="20" t="s">
        <v>1227</v>
      </c>
      <c r="J106" s="20" t="s">
        <v>174</v>
      </c>
      <c r="K106" s="20" t="s">
        <v>187</v>
      </c>
    </row>
    <row r="107" spans="1:21" s="20" customFormat="1">
      <c r="B107" s="20" t="s">
        <v>427</v>
      </c>
      <c r="C107" s="20" t="s">
        <v>435</v>
      </c>
      <c r="E107" s="20" t="s">
        <v>431</v>
      </c>
      <c r="F107" s="20" t="s">
        <v>436</v>
      </c>
      <c r="I107" s="20" t="s">
        <v>1227</v>
      </c>
      <c r="J107" s="20" t="s">
        <v>174</v>
      </c>
      <c r="K107" s="20" t="s">
        <v>187</v>
      </c>
    </row>
    <row r="108" spans="1:21" s="20" customFormat="1">
      <c r="B108" s="20" t="s">
        <v>428</v>
      </c>
      <c r="C108" s="20" t="s">
        <v>435</v>
      </c>
      <c r="E108" s="20" t="s">
        <v>432</v>
      </c>
      <c r="F108" s="20" t="s">
        <v>436</v>
      </c>
      <c r="I108" s="20" t="s">
        <v>1227</v>
      </c>
      <c r="J108" s="20" t="s">
        <v>174</v>
      </c>
      <c r="K108" s="20" t="s">
        <v>187</v>
      </c>
    </row>
    <row r="109" spans="1:21" s="36" customFormat="1" ht="54.75" thickBot="1">
      <c r="B109" s="36" t="s">
        <v>727</v>
      </c>
      <c r="C109" s="36" t="s">
        <v>1681</v>
      </c>
      <c r="E109" s="36" t="s">
        <v>437</v>
      </c>
      <c r="I109" s="36" t="s">
        <v>810</v>
      </c>
      <c r="K109" s="36" t="s">
        <v>187</v>
      </c>
      <c r="L109" s="36" t="s">
        <v>398</v>
      </c>
      <c r="M109" s="36">
        <v>0</v>
      </c>
      <c r="O109" s="36" t="s">
        <v>190</v>
      </c>
      <c r="P109" s="36" t="s">
        <v>1612</v>
      </c>
      <c r="Q109" s="36" t="s">
        <v>1613</v>
      </c>
      <c r="R109" s="36" t="s">
        <v>1614</v>
      </c>
      <c r="S109" s="36" t="s">
        <v>1615</v>
      </c>
      <c r="T109" s="36" t="s">
        <v>1616</v>
      </c>
      <c r="U109" s="36" t="s">
        <v>1617</v>
      </c>
    </row>
    <row r="110" spans="1:21" s="20" customFormat="1" ht="54.75" thickTop="1">
      <c r="A110" s="20" t="s">
        <v>1587</v>
      </c>
      <c r="B110" s="20" t="s">
        <v>1572</v>
      </c>
      <c r="C110" s="20" t="s">
        <v>1576</v>
      </c>
      <c r="E110" s="20" t="s">
        <v>1577</v>
      </c>
      <c r="I110" s="20" t="s">
        <v>1588</v>
      </c>
      <c r="K110" s="20" t="s">
        <v>1573</v>
      </c>
      <c r="L110" s="20" t="s">
        <v>178</v>
      </c>
      <c r="M110" s="20" t="b">
        <v>1</v>
      </c>
      <c r="P110" s="20" t="s">
        <v>1575</v>
      </c>
      <c r="Q110" s="20" t="s">
        <v>1574</v>
      </c>
    </row>
    <row r="111" spans="1:21" s="20" customFormat="1">
      <c r="B111" s="23" t="s">
        <v>1726</v>
      </c>
      <c r="C111" s="23" t="s">
        <v>1727</v>
      </c>
      <c r="D111" s="23"/>
      <c r="E111" s="20" t="s">
        <v>171</v>
      </c>
      <c r="I111" s="20" t="s">
        <v>1324</v>
      </c>
      <c r="K111" s="20" t="s">
        <v>185</v>
      </c>
    </row>
    <row r="112" spans="1:21" s="20" customFormat="1">
      <c r="B112" s="20" t="s">
        <v>1578</v>
      </c>
      <c r="C112" s="20" t="s">
        <v>1580</v>
      </c>
      <c r="E112" s="20" t="s">
        <v>1592</v>
      </c>
      <c r="I112" s="20" t="s">
        <v>1324</v>
      </c>
      <c r="K112" s="20" t="s">
        <v>187</v>
      </c>
      <c r="M112" s="20">
        <v>-1</v>
      </c>
    </row>
    <row r="113" spans="1:25" s="20" customFormat="1">
      <c r="B113" s="20" t="s">
        <v>1579</v>
      </c>
      <c r="C113" s="20" t="s">
        <v>1581</v>
      </c>
      <c r="I113" s="20" t="s">
        <v>1324</v>
      </c>
      <c r="K113" s="20" t="s">
        <v>185</v>
      </c>
    </row>
    <row r="114" spans="1:25" s="20" customFormat="1">
      <c r="B114" s="20" t="s">
        <v>1582</v>
      </c>
      <c r="C114" s="20" t="s">
        <v>1586</v>
      </c>
      <c r="I114" s="20" t="s">
        <v>1324</v>
      </c>
      <c r="K114" s="20" t="s">
        <v>185</v>
      </c>
    </row>
    <row r="115" spans="1:25" s="20" customFormat="1">
      <c r="B115" s="20" t="s">
        <v>1583</v>
      </c>
      <c r="C115" s="20" t="s">
        <v>1584</v>
      </c>
      <c r="E115" s="20" t="s">
        <v>1585</v>
      </c>
      <c r="I115" s="20" t="s">
        <v>1588</v>
      </c>
      <c r="K115" s="20" t="s">
        <v>187</v>
      </c>
      <c r="M115" s="20">
        <v>3</v>
      </c>
      <c r="P115" s="20" t="s">
        <v>1589</v>
      </c>
      <c r="Q115" s="20" t="s">
        <v>1591</v>
      </c>
      <c r="R115" s="20" t="s">
        <v>1590</v>
      </c>
    </row>
    <row r="116" spans="1:25" s="20" customFormat="1" ht="27">
      <c r="A116" s="20" t="s">
        <v>998</v>
      </c>
      <c r="B116" s="20" t="s">
        <v>1096</v>
      </c>
      <c r="C116" s="20" t="s">
        <v>807</v>
      </c>
      <c r="E116" s="20" t="s">
        <v>440</v>
      </c>
      <c r="I116" s="20" t="s">
        <v>545</v>
      </c>
      <c r="K116" s="20" t="s">
        <v>185</v>
      </c>
    </row>
    <row r="117" spans="1:25" s="36" customFormat="1" ht="27.75" thickBot="1">
      <c r="B117" s="36" t="s">
        <v>501</v>
      </c>
      <c r="C117" s="36" t="s">
        <v>502</v>
      </c>
      <c r="E117" s="36" t="s">
        <v>441</v>
      </c>
      <c r="I117" s="36" t="s">
        <v>545</v>
      </c>
      <c r="J117" s="36">
        <f>4.5*0.9*0.9</f>
        <v>3.645</v>
      </c>
      <c r="K117" s="36" t="s">
        <v>185</v>
      </c>
    </row>
    <row r="118" spans="1:25" s="20" customFormat="1" ht="27.75" thickTop="1">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c r="B121" s="20" t="s">
        <v>535</v>
      </c>
      <c r="C121" s="20" t="s">
        <v>534</v>
      </c>
      <c r="I121" s="20" t="s">
        <v>811</v>
      </c>
      <c r="K121" s="20" t="s">
        <v>193</v>
      </c>
      <c r="L121" s="20" t="s">
        <v>1305</v>
      </c>
      <c r="M121" s="20" t="b">
        <v>0</v>
      </c>
      <c r="P121" s="20" t="s">
        <v>446</v>
      </c>
      <c r="Q121" s="20" t="s">
        <v>447</v>
      </c>
    </row>
    <row r="122" spans="1:25" s="20" customFormat="1">
      <c r="B122" s="20" t="s">
        <v>536</v>
      </c>
      <c r="C122" s="20" t="s">
        <v>534</v>
      </c>
      <c r="I122" s="20" t="s">
        <v>811</v>
      </c>
      <c r="K122" s="20" t="s">
        <v>193</v>
      </c>
      <c r="L122" s="20" t="s">
        <v>1305</v>
      </c>
      <c r="M122" s="20" t="b">
        <v>0</v>
      </c>
    </row>
    <row r="123" spans="1:25" s="20" customFormat="1">
      <c r="B123" s="20" t="s">
        <v>537</v>
      </c>
      <c r="C123" s="20" t="s">
        <v>534</v>
      </c>
      <c r="I123" s="20" t="s">
        <v>811</v>
      </c>
      <c r="K123" s="20" t="s">
        <v>193</v>
      </c>
      <c r="L123" s="20" t="s">
        <v>1305</v>
      </c>
      <c r="M123" s="20" t="b">
        <v>0</v>
      </c>
    </row>
    <row r="124" spans="1:25" s="20" customFormat="1" ht="27">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c r="B127" s="29" t="s">
        <v>1100</v>
      </c>
      <c r="C127" s="29" t="s">
        <v>812</v>
      </c>
      <c r="E127" s="29" t="s">
        <v>448</v>
      </c>
      <c r="F127" s="29" t="s">
        <v>813</v>
      </c>
      <c r="I127" s="29" t="s">
        <v>810</v>
      </c>
      <c r="K127" s="20" t="s">
        <v>187</v>
      </c>
      <c r="L127" s="34" t="s">
        <v>452</v>
      </c>
      <c r="M127" s="29">
        <v>-1</v>
      </c>
      <c r="N127" s="20" t="s">
        <v>190</v>
      </c>
      <c r="P127" s="29" t="s">
        <v>992</v>
      </c>
      <c r="Q127" s="29" t="s">
        <v>1734</v>
      </c>
      <c r="R127" s="29" t="s">
        <v>1735</v>
      </c>
      <c r="S127" s="29" t="s">
        <v>1736</v>
      </c>
      <c r="T127" s="29" t="s">
        <v>1737</v>
      </c>
      <c r="U127" s="29" t="s">
        <v>1073</v>
      </c>
      <c r="V127" s="29" t="s">
        <v>1738</v>
      </c>
      <c r="W127" s="29" t="s">
        <v>1739</v>
      </c>
    </row>
    <row r="128" spans="1:25" s="29" customFormat="1" ht="27">
      <c r="B128" s="29" t="s">
        <v>277</v>
      </c>
      <c r="C128" s="29" t="s">
        <v>812</v>
      </c>
      <c r="E128" s="29" t="s">
        <v>448</v>
      </c>
      <c r="F128" s="29" t="s">
        <v>813</v>
      </c>
      <c r="I128" s="29" t="s">
        <v>810</v>
      </c>
      <c r="K128" s="20" t="s">
        <v>187</v>
      </c>
      <c r="L128" s="34" t="s">
        <v>452</v>
      </c>
      <c r="M128" s="29">
        <v>-1</v>
      </c>
      <c r="N128" s="20" t="s">
        <v>190</v>
      </c>
      <c r="P128" s="29" t="s">
        <v>992</v>
      </c>
      <c r="Q128" s="29" t="s">
        <v>1734</v>
      </c>
      <c r="R128" s="29" t="s">
        <v>1735</v>
      </c>
      <c r="S128" s="29" t="s">
        <v>1736</v>
      </c>
      <c r="T128" s="29" t="s">
        <v>1737</v>
      </c>
      <c r="U128" s="29" t="s">
        <v>1073</v>
      </c>
      <c r="V128" s="29" t="s">
        <v>1738</v>
      </c>
      <c r="W128" s="29" t="s">
        <v>1739</v>
      </c>
    </row>
    <row r="129" spans="2:25" s="29" customFormat="1" ht="27">
      <c r="B129" s="29" t="s">
        <v>278</v>
      </c>
      <c r="C129" s="29" t="s">
        <v>812</v>
      </c>
      <c r="E129" s="29" t="s">
        <v>448</v>
      </c>
      <c r="F129" s="29" t="s">
        <v>813</v>
      </c>
      <c r="I129" s="29" t="s">
        <v>810</v>
      </c>
      <c r="K129" s="20" t="s">
        <v>187</v>
      </c>
      <c r="L129" s="34" t="s">
        <v>452</v>
      </c>
      <c r="M129" s="29">
        <v>-1</v>
      </c>
      <c r="N129" s="20" t="s">
        <v>190</v>
      </c>
      <c r="P129" s="29" t="s">
        <v>992</v>
      </c>
      <c r="Q129" s="29" t="s">
        <v>1734</v>
      </c>
      <c r="R129" s="29" t="s">
        <v>1735</v>
      </c>
      <c r="S129" s="29" t="s">
        <v>1736</v>
      </c>
      <c r="T129" s="29" t="s">
        <v>1737</v>
      </c>
      <c r="U129" s="29" t="s">
        <v>1073</v>
      </c>
      <c r="V129" s="29" t="s">
        <v>1738</v>
      </c>
      <c r="W129" s="29" t="s">
        <v>1739</v>
      </c>
    </row>
    <row r="130" spans="2:25" s="20" customFormat="1" ht="27">
      <c r="B130" s="20" t="s">
        <v>279</v>
      </c>
      <c r="C130" s="20" t="s">
        <v>1144</v>
      </c>
      <c r="E130" s="20" t="s">
        <v>401</v>
      </c>
      <c r="F130" s="20" t="s">
        <v>814</v>
      </c>
      <c r="I130" s="20" t="s">
        <v>810</v>
      </c>
      <c r="K130" s="20" t="s">
        <v>187</v>
      </c>
      <c r="L130" s="34" t="s">
        <v>417</v>
      </c>
      <c r="M130" s="29">
        <v>-1</v>
      </c>
      <c r="N130" s="20" t="s">
        <v>190</v>
      </c>
      <c r="P130" s="20" t="s">
        <v>992</v>
      </c>
      <c r="Q130" s="20" t="s">
        <v>1740</v>
      </c>
      <c r="R130" s="20" t="s">
        <v>1741</v>
      </c>
      <c r="S130" s="20" t="s">
        <v>1742</v>
      </c>
      <c r="T130" s="20" t="s">
        <v>1743</v>
      </c>
      <c r="U130" s="20" t="s">
        <v>1744</v>
      </c>
      <c r="V130" s="20" t="s">
        <v>1745</v>
      </c>
      <c r="W130" s="20" t="s">
        <v>1746</v>
      </c>
      <c r="X130" s="20" t="s">
        <v>1747</v>
      </c>
      <c r="Y130" s="20" t="s">
        <v>1748</v>
      </c>
    </row>
    <row r="131" spans="2:25" s="20" customFormat="1" ht="27">
      <c r="B131" s="20" t="s">
        <v>280</v>
      </c>
      <c r="C131" s="20" t="s">
        <v>1144</v>
      </c>
      <c r="E131" s="20" t="s">
        <v>401</v>
      </c>
      <c r="F131" s="20" t="s">
        <v>814</v>
      </c>
      <c r="I131" s="20" t="s">
        <v>810</v>
      </c>
      <c r="K131" s="20" t="s">
        <v>187</v>
      </c>
      <c r="L131" s="34" t="s">
        <v>417</v>
      </c>
      <c r="M131" s="29">
        <v>-1</v>
      </c>
      <c r="N131" s="20" t="s">
        <v>190</v>
      </c>
      <c r="P131" s="20" t="s">
        <v>992</v>
      </c>
      <c r="Q131" s="20" t="s">
        <v>1740</v>
      </c>
      <c r="R131" s="20" t="s">
        <v>1741</v>
      </c>
      <c r="S131" s="20" t="s">
        <v>1742</v>
      </c>
      <c r="T131" s="20" t="s">
        <v>1743</v>
      </c>
      <c r="U131" s="20" t="s">
        <v>1744</v>
      </c>
      <c r="V131" s="20" t="s">
        <v>1745</v>
      </c>
      <c r="W131" s="20" t="s">
        <v>1746</v>
      </c>
      <c r="X131" s="20" t="s">
        <v>1747</v>
      </c>
      <c r="Y131" s="20" t="s">
        <v>1748</v>
      </c>
    </row>
    <row r="132" spans="2:25" s="20" customFormat="1" ht="27">
      <c r="B132" s="20" t="s">
        <v>281</v>
      </c>
      <c r="C132" s="20" t="s">
        <v>1144</v>
      </c>
      <c r="E132" s="20" t="s">
        <v>401</v>
      </c>
      <c r="F132" s="20" t="s">
        <v>814</v>
      </c>
      <c r="I132" s="20" t="s">
        <v>810</v>
      </c>
      <c r="K132" s="20" t="s">
        <v>187</v>
      </c>
      <c r="L132" s="34" t="s">
        <v>417</v>
      </c>
      <c r="M132" s="29">
        <v>-1</v>
      </c>
      <c r="N132" s="20" t="s">
        <v>190</v>
      </c>
      <c r="P132" s="20" t="s">
        <v>992</v>
      </c>
      <c r="Q132" s="20" t="s">
        <v>1740</v>
      </c>
      <c r="R132" s="20" t="s">
        <v>1741</v>
      </c>
      <c r="S132" s="20" t="s">
        <v>1742</v>
      </c>
      <c r="T132" s="20" t="s">
        <v>1743</v>
      </c>
      <c r="U132" s="20" t="s">
        <v>1744</v>
      </c>
      <c r="V132" s="20" t="s">
        <v>1745</v>
      </c>
      <c r="W132" s="20" t="s">
        <v>1746</v>
      </c>
      <c r="X132" s="20" t="s">
        <v>1747</v>
      </c>
      <c r="Y132" s="20" t="s">
        <v>1748</v>
      </c>
    </row>
    <row r="133" spans="2:25" s="20" customFormat="1" ht="27">
      <c r="B133" s="20" t="s">
        <v>1145</v>
      </c>
      <c r="C133" s="20" t="s">
        <v>1148</v>
      </c>
      <c r="E133" s="20" t="s">
        <v>449</v>
      </c>
      <c r="F133" s="20" t="s">
        <v>813</v>
      </c>
      <c r="I133" s="20" t="s">
        <v>810</v>
      </c>
      <c r="K133" s="20" t="s">
        <v>187</v>
      </c>
      <c r="L133" s="34" t="s">
        <v>419</v>
      </c>
      <c r="M133" s="29">
        <v>-1</v>
      </c>
      <c r="N133" s="20" t="s">
        <v>190</v>
      </c>
      <c r="P133" s="20" t="s">
        <v>992</v>
      </c>
      <c r="Q133" s="20" t="s">
        <v>2</v>
      </c>
      <c r="R133" s="20" t="s">
        <v>1734</v>
      </c>
      <c r="S133" s="20" t="s">
        <v>1735</v>
      </c>
      <c r="T133" s="20" t="s">
        <v>1736</v>
      </c>
      <c r="U133" s="20" t="s">
        <v>1737</v>
      </c>
      <c r="V133" s="20" t="s">
        <v>1738</v>
      </c>
    </row>
    <row r="134" spans="2:25" s="20" customFormat="1" ht="27">
      <c r="B134" s="20" t="s">
        <v>1146</v>
      </c>
      <c r="C134" s="20" t="s">
        <v>1148</v>
      </c>
      <c r="E134" s="20" t="s">
        <v>449</v>
      </c>
      <c r="F134" s="20" t="s">
        <v>813</v>
      </c>
      <c r="I134" s="20" t="s">
        <v>810</v>
      </c>
      <c r="K134" s="20" t="s">
        <v>187</v>
      </c>
      <c r="L134" s="34" t="s">
        <v>419</v>
      </c>
      <c r="M134" s="29">
        <v>-1</v>
      </c>
      <c r="N134" s="20" t="s">
        <v>190</v>
      </c>
      <c r="P134" s="20" t="s">
        <v>992</v>
      </c>
      <c r="Q134" s="20" t="s">
        <v>2</v>
      </c>
      <c r="R134" s="20" t="s">
        <v>1734</v>
      </c>
      <c r="S134" s="20" t="s">
        <v>1735</v>
      </c>
      <c r="T134" s="20" t="s">
        <v>1736</v>
      </c>
      <c r="U134" s="20" t="s">
        <v>1737</v>
      </c>
      <c r="V134" s="20" t="s">
        <v>1738</v>
      </c>
    </row>
    <row r="135" spans="2:25" s="20" customFormat="1" ht="27">
      <c r="B135" s="20" t="s">
        <v>1147</v>
      </c>
      <c r="C135" s="20" t="s">
        <v>1148</v>
      </c>
      <c r="E135" s="20" t="s">
        <v>449</v>
      </c>
      <c r="F135" s="20" t="s">
        <v>813</v>
      </c>
      <c r="I135" s="20" t="s">
        <v>810</v>
      </c>
      <c r="K135" s="20" t="s">
        <v>187</v>
      </c>
      <c r="L135" s="34" t="s">
        <v>419</v>
      </c>
      <c r="M135" s="29">
        <v>-1</v>
      </c>
      <c r="N135" s="20" t="s">
        <v>190</v>
      </c>
      <c r="P135" s="20" t="s">
        <v>992</v>
      </c>
      <c r="Q135" s="20" t="s">
        <v>2</v>
      </c>
      <c r="R135" s="20" t="s">
        <v>1734</v>
      </c>
      <c r="S135" s="20" t="s">
        <v>1735</v>
      </c>
      <c r="T135" s="20" t="s">
        <v>1736</v>
      </c>
      <c r="U135" s="20" t="s">
        <v>1737</v>
      </c>
      <c r="V135" s="20" t="s">
        <v>1738</v>
      </c>
    </row>
    <row r="136" spans="2:25" s="20" customFormat="1" ht="27">
      <c r="B136" s="20" t="s">
        <v>1205</v>
      </c>
      <c r="C136" s="20" t="s">
        <v>1206</v>
      </c>
      <c r="E136" s="20" t="s">
        <v>401</v>
      </c>
      <c r="F136" s="20" t="s">
        <v>814</v>
      </c>
      <c r="I136" s="20" t="s">
        <v>810</v>
      </c>
      <c r="K136" s="20" t="s">
        <v>187</v>
      </c>
      <c r="L136" s="34" t="s">
        <v>417</v>
      </c>
      <c r="M136" s="29">
        <v>-1</v>
      </c>
      <c r="N136" s="20" t="s">
        <v>190</v>
      </c>
      <c r="P136" s="20" t="s">
        <v>992</v>
      </c>
      <c r="Q136" s="20" t="s">
        <v>1740</v>
      </c>
      <c r="R136" s="20" t="s">
        <v>1741</v>
      </c>
      <c r="S136" s="20" t="s">
        <v>1742</v>
      </c>
      <c r="T136" s="20" t="s">
        <v>1743</v>
      </c>
      <c r="U136" s="20" t="s">
        <v>1744</v>
      </c>
      <c r="V136" s="20" t="s">
        <v>1745</v>
      </c>
      <c r="W136" s="20" t="s">
        <v>1746</v>
      </c>
      <c r="X136" s="20" t="s">
        <v>1747</v>
      </c>
      <c r="Y136" s="20" t="s">
        <v>1748</v>
      </c>
    </row>
    <row r="137" spans="2:25" s="20" customFormat="1" ht="27">
      <c r="B137" s="20" t="s">
        <v>1207</v>
      </c>
      <c r="C137" s="20" t="s">
        <v>1206</v>
      </c>
      <c r="E137" s="20" t="s">
        <v>401</v>
      </c>
      <c r="F137" s="20" t="s">
        <v>814</v>
      </c>
      <c r="I137" s="20" t="s">
        <v>810</v>
      </c>
      <c r="K137" s="20" t="s">
        <v>187</v>
      </c>
      <c r="L137" s="34" t="s">
        <v>417</v>
      </c>
      <c r="M137" s="29">
        <v>-1</v>
      </c>
      <c r="N137" s="20" t="s">
        <v>190</v>
      </c>
      <c r="P137" s="20" t="s">
        <v>992</v>
      </c>
      <c r="Q137" s="20" t="s">
        <v>1740</v>
      </c>
      <c r="R137" s="20" t="s">
        <v>1741</v>
      </c>
      <c r="S137" s="20" t="s">
        <v>1742</v>
      </c>
      <c r="T137" s="20" t="s">
        <v>1743</v>
      </c>
      <c r="U137" s="20" t="s">
        <v>1744</v>
      </c>
      <c r="V137" s="20" t="s">
        <v>1745</v>
      </c>
      <c r="W137" s="20" t="s">
        <v>1746</v>
      </c>
      <c r="X137" s="20" t="s">
        <v>1747</v>
      </c>
      <c r="Y137" s="20" t="s">
        <v>1748</v>
      </c>
    </row>
    <row r="138" spans="2:25" s="20" customFormat="1" ht="27">
      <c r="B138" s="20" t="s">
        <v>1208</v>
      </c>
      <c r="C138" s="20" t="s">
        <v>1206</v>
      </c>
      <c r="E138" s="20" t="s">
        <v>401</v>
      </c>
      <c r="F138" s="20" t="s">
        <v>814</v>
      </c>
      <c r="I138" s="20" t="s">
        <v>810</v>
      </c>
      <c r="K138" s="20" t="s">
        <v>187</v>
      </c>
      <c r="L138" s="34" t="s">
        <v>417</v>
      </c>
      <c r="M138" s="29">
        <v>-1</v>
      </c>
      <c r="N138" s="20" t="s">
        <v>190</v>
      </c>
      <c r="P138" s="20" t="s">
        <v>992</v>
      </c>
      <c r="Q138" s="20" t="s">
        <v>1740</v>
      </c>
      <c r="R138" s="20" t="s">
        <v>1741</v>
      </c>
      <c r="S138" s="20" t="s">
        <v>1742</v>
      </c>
      <c r="T138" s="20" t="s">
        <v>1743</v>
      </c>
      <c r="U138" s="20" t="s">
        <v>1744</v>
      </c>
      <c r="V138" s="20" t="s">
        <v>1745</v>
      </c>
      <c r="W138" s="20" t="s">
        <v>1746</v>
      </c>
      <c r="X138" s="20" t="s">
        <v>1747</v>
      </c>
      <c r="Y138" s="20" t="s">
        <v>1748</v>
      </c>
    </row>
    <row r="139" spans="2:25" s="20" customFormat="1" ht="27">
      <c r="B139" s="20" t="s">
        <v>700</v>
      </c>
      <c r="C139" s="20" t="s">
        <v>1376</v>
      </c>
      <c r="E139" s="20" t="s">
        <v>453</v>
      </c>
      <c r="F139" s="20" t="s">
        <v>1377</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c r="B140" s="20" t="s">
        <v>701</v>
      </c>
      <c r="C140" s="20" t="s">
        <v>1376</v>
      </c>
      <c r="E140" s="20" t="s">
        <v>453</v>
      </c>
      <c r="F140" s="20" t="s">
        <v>1377</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c r="B141" s="20" t="s">
        <v>702</v>
      </c>
      <c r="C141" s="20" t="s">
        <v>1376</v>
      </c>
      <c r="E141" s="20" t="s">
        <v>453</v>
      </c>
      <c r="F141" s="20" t="s">
        <v>1377</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c r="B142" s="20" t="s">
        <v>1209</v>
      </c>
      <c r="C142" s="20" t="s">
        <v>828</v>
      </c>
      <c r="F142" s="20" t="s">
        <v>829</v>
      </c>
      <c r="I142" s="20" t="s">
        <v>1227</v>
      </c>
      <c r="J142" s="20" t="s">
        <v>174</v>
      </c>
      <c r="K142" s="20" t="s">
        <v>187</v>
      </c>
      <c r="M142" s="20">
        <v>-1</v>
      </c>
    </row>
    <row r="143" spans="2:25" s="20" customFormat="1">
      <c r="B143" s="20" t="s">
        <v>1210</v>
      </c>
      <c r="C143" s="20" t="s">
        <v>828</v>
      </c>
      <c r="F143" s="20" t="s">
        <v>829</v>
      </c>
      <c r="I143" s="20" t="s">
        <v>1227</v>
      </c>
      <c r="J143" s="20" t="s">
        <v>174</v>
      </c>
      <c r="K143" s="20" t="s">
        <v>187</v>
      </c>
      <c r="M143" s="20">
        <v>-1</v>
      </c>
    </row>
    <row r="144" spans="2:25" s="20" customFormat="1">
      <c r="B144" s="20" t="s">
        <v>1211</v>
      </c>
      <c r="C144" s="20" t="s">
        <v>828</v>
      </c>
      <c r="F144" s="20" t="s">
        <v>829</v>
      </c>
      <c r="I144" s="20" t="s">
        <v>1227</v>
      </c>
      <c r="J144" s="20" t="s">
        <v>174</v>
      </c>
      <c r="K144" s="20" t="s">
        <v>187</v>
      </c>
      <c r="M144" s="20">
        <v>-1</v>
      </c>
    </row>
    <row r="145" spans="1:24" s="24" customFormat="1">
      <c r="A145" s="20"/>
      <c r="B145" s="24" t="s">
        <v>1212</v>
      </c>
      <c r="C145" s="24" t="s">
        <v>1213</v>
      </c>
      <c r="E145" s="24" t="s">
        <v>442</v>
      </c>
      <c r="I145" s="24" t="s">
        <v>1227</v>
      </c>
      <c r="K145" s="24" t="s">
        <v>187</v>
      </c>
      <c r="M145" s="24">
        <v>0</v>
      </c>
    </row>
    <row r="146" spans="1:24" s="24" customFormat="1">
      <c r="A146" s="20"/>
      <c r="B146" s="24" t="s">
        <v>1214</v>
      </c>
      <c r="C146" s="24" t="s">
        <v>1213</v>
      </c>
      <c r="I146" s="24" t="s">
        <v>1227</v>
      </c>
      <c r="K146" s="24" t="s">
        <v>187</v>
      </c>
      <c r="M146" s="24">
        <v>0</v>
      </c>
    </row>
    <row r="147" spans="1:24" s="24" customFormat="1">
      <c r="A147" s="20"/>
      <c r="B147" s="24" t="s">
        <v>1215</v>
      </c>
      <c r="C147" s="24" t="s">
        <v>1213</v>
      </c>
      <c r="I147" s="24" t="s">
        <v>1227</v>
      </c>
      <c r="K147" s="24" t="s">
        <v>187</v>
      </c>
      <c r="M147" s="24">
        <v>0</v>
      </c>
    </row>
    <row r="148" spans="1:24" s="24" customFormat="1">
      <c r="A148" s="20"/>
      <c r="B148" s="24" t="s">
        <v>1216</v>
      </c>
      <c r="C148" s="24" t="s">
        <v>1217</v>
      </c>
      <c r="I148" s="24" t="s">
        <v>1227</v>
      </c>
      <c r="K148" s="24" t="s">
        <v>187</v>
      </c>
      <c r="M148" s="24">
        <v>0</v>
      </c>
    </row>
    <row r="149" spans="1:24" s="24" customFormat="1">
      <c r="A149" s="20"/>
      <c r="B149" s="24" t="s">
        <v>1218</v>
      </c>
      <c r="C149" s="24" t="s">
        <v>1217</v>
      </c>
      <c r="I149" s="24" t="s">
        <v>1227</v>
      </c>
      <c r="K149" s="24" t="s">
        <v>187</v>
      </c>
      <c r="M149" s="24">
        <v>0</v>
      </c>
    </row>
    <row r="150" spans="1:24" s="24" customFormat="1">
      <c r="A150" s="20"/>
      <c r="B150" s="24" t="s">
        <v>1219</v>
      </c>
      <c r="C150" s="24" t="s">
        <v>1217</v>
      </c>
      <c r="I150" s="24" t="s">
        <v>1227</v>
      </c>
      <c r="K150" s="24" t="s">
        <v>187</v>
      </c>
      <c r="M150" s="24">
        <v>0</v>
      </c>
    </row>
    <row r="151" spans="1:24" s="20" customFormat="1" ht="27">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c r="B157" s="20" t="s">
        <v>593</v>
      </c>
      <c r="C157" s="20" t="s">
        <v>1375</v>
      </c>
      <c r="I157" s="20" t="s">
        <v>811</v>
      </c>
      <c r="K157" s="20" t="s">
        <v>193</v>
      </c>
      <c r="L157" s="20" t="s">
        <v>1305</v>
      </c>
      <c r="M157" s="20" t="b">
        <v>0</v>
      </c>
      <c r="P157" s="20" t="s">
        <v>194</v>
      </c>
      <c r="Q157" s="20" t="s">
        <v>195</v>
      </c>
    </row>
    <row r="158" spans="1:24" s="20" customFormat="1" ht="27">
      <c r="B158" s="20" t="s">
        <v>1034</v>
      </c>
      <c r="C158" s="20" t="s">
        <v>1375</v>
      </c>
      <c r="I158" s="20" t="s">
        <v>811</v>
      </c>
      <c r="K158" s="20" t="s">
        <v>193</v>
      </c>
      <c r="L158" s="20" t="s">
        <v>1305</v>
      </c>
      <c r="M158" s="20" t="b">
        <v>0</v>
      </c>
      <c r="P158" s="20" t="s">
        <v>194</v>
      </c>
      <c r="Q158" s="20" t="s">
        <v>195</v>
      </c>
    </row>
    <row r="159" spans="1:24" s="20" customFormat="1" ht="27">
      <c r="B159" s="20" t="s">
        <v>1035</v>
      </c>
      <c r="C159" s="20" t="s">
        <v>1375</v>
      </c>
      <c r="I159" s="20" t="s">
        <v>811</v>
      </c>
      <c r="K159" s="20" t="s">
        <v>193</v>
      </c>
      <c r="L159" s="20" t="s">
        <v>1305</v>
      </c>
      <c r="M159" s="20" t="b">
        <v>0</v>
      </c>
      <c r="P159" s="20" t="s">
        <v>194</v>
      </c>
      <c r="Q159" s="20" t="s">
        <v>195</v>
      </c>
    </row>
    <row r="160" spans="1:24" s="20" customFormat="1" ht="27">
      <c r="B160" s="20" t="s">
        <v>592</v>
      </c>
      <c r="C160" s="20" t="s">
        <v>1374</v>
      </c>
      <c r="I160" s="20" t="s">
        <v>811</v>
      </c>
      <c r="K160" s="20" t="s">
        <v>193</v>
      </c>
      <c r="L160" s="20" t="s">
        <v>1305</v>
      </c>
      <c r="M160" s="20" t="b">
        <v>0</v>
      </c>
      <c r="P160" s="20" t="s">
        <v>194</v>
      </c>
      <c r="Q160" s="20" t="s">
        <v>195</v>
      </c>
    </row>
    <row r="161" spans="2:20" s="20" customFormat="1" ht="27">
      <c r="B161" s="20" t="s">
        <v>1036</v>
      </c>
      <c r="C161" s="20" t="s">
        <v>1374</v>
      </c>
      <c r="I161" s="20" t="s">
        <v>811</v>
      </c>
      <c r="K161" s="20" t="s">
        <v>193</v>
      </c>
      <c r="L161" s="20" t="s">
        <v>1305</v>
      </c>
      <c r="M161" s="20" t="b">
        <v>0</v>
      </c>
      <c r="P161" s="20" t="s">
        <v>194</v>
      </c>
      <c r="Q161" s="20" t="s">
        <v>195</v>
      </c>
    </row>
    <row r="162" spans="2:20" s="20" customFormat="1" ht="27">
      <c r="B162" s="20" t="s">
        <v>1037</v>
      </c>
      <c r="C162" s="20" t="s">
        <v>1374</v>
      </c>
      <c r="I162" s="20" t="s">
        <v>811</v>
      </c>
      <c r="K162" s="20" t="s">
        <v>193</v>
      </c>
      <c r="L162" s="20" t="s">
        <v>1305</v>
      </c>
      <c r="M162" s="20" t="b">
        <v>0</v>
      </c>
      <c r="P162" s="20" t="s">
        <v>194</v>
      </c>
      <c r="Q162" s="20" t="s">
        <v>195</v>
      </c>
    </row>
    <row r="163" spans="2:20" s="20" customFormat="1" ht="54">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c r="B164" s="20" t="s">
        <v>1378</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c r="B165" s="20" t="s">
        <v>1379</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c r="B166" s="20" t="s">
        <v>683</v>
      </c>
      <c r="C166" s="20" t="s">
        <v>686</v>
      </c>
      <c r="I166" s="20" t="s">
        <v>811</v>
      </c>
      <c r="K166" s="20" t="s">
        <v>193</v>
      </c>
      <c r="L166" s="20" t="s">
        <v>1305</v>
      </c>
      <c r="M166" s="20" t="b">
        <v>0</v>
      </c>
      <c r="P166" s="20" t="s">
        <v>194</v>
      </c>
      <c r="Q166" s="20" t="s">
        <v>195</v>
      </c>
      <c r="R166" s="28"/>
      <c r="S166" s="28"/>
      <c r="T166" s="28"/>
    </row>
    <row r="167" spans="2:20" s="20" customFormat="1" ht="27">
      <c r="B167" s="20" t="s">
        <v>684</v>
      </c>
      <c r="C167" s="20" t="s">
        <v>686</v>
      </c>
      <c r="I167" s="20" t="s">
        <v>811</v>
      </c>
      <c r="K167" s="20" t="s">
        <v>193</v>
      </c>
      <c r="L167" s="20" t="s">
        <v>1305</v>
      </c>
      <c r="M167" s="20" t="b">
        <v>0</v>
      </c>
      <c r="P167" s="20" t="s">
        <v>194</v>
      </c>
      <c r="Q167" s="20" t="s">
        <v>195</v>
      </c>
      <c r="R167" s="28"/>
      <c r="S167" s="28"/>
      <c r="T167" s="28"/>
    </row>
    <row r="168" spans="2:20" s="20" customFormat="1" ht="27">
      <c r="B168" s="20" t="s">
        <v>685</v>
      </c>
      <c r="C168" s="20" t="s">
        <v>686</v>
      </c>
      <c r="I168" s="20" t="s">
        <v>811</v>
      </c>
      <c r="K168" s="20" t="s">
        <v>193</v>
      </c>
      <c r="L168" s="20" t="s">
        <v>1305</v>
      </c>
      <c r="M168" s="20" t="b">
        <v>0</v>
      </c>
      <c r="P168" s="20" t="s">
        <v>194</v>
      </c>
      <c r="Q168" s="20" t="s">
        <v>195</v>
      </c>
      <c r="R168" s="28"/>
      <c r="S168" s="28"/>
      <c r="T168" s="28"/>
    </row>
    <row r="169" spans="2:20" s="20" customFormat="1" ht="27">
      <c r="B169" s="20" t="s">
        <v>687</v>
      </c>
      <c r="C169" s="20" t="s">
        <v>688</v>
      </c>
      <c r="I169" s="20" t="s">
        <v>811</v>
      </c>
      <c r="K169" s="20" t="s">
        <v>193</v>
      </c>
      <c r="L169" s="20" t="s">
        <v>1305</v>
      </c>
      <c r="M169" s="20" t="b">
        <v>0</v>
      </c>
      <c r="P169" s="20" t="s">
        <v>194</v>
      </c>
      <c r="Q169" s="20" t="s">
        <v>195</v>
      </c>
      <c r="R169" s="28"/>
      <c r="S169" s="28"/>
      <c r="T169" s="28"/>
    </row>
    <row r="170" spans="2:20" s="20" customFormat="1" ht="27">
      <c r="B170" s="20" t="s">
        <v>531</v>
      </c>
      <c r="C170" s="20" t="s">
        <v>688</v>
      </c>
      <c r="I170" s="20" t="s">
        <v>811</v>
      </c>
      <c r="K170" s="20" t="s">
        <v>193</v>
      </c>
      <c r="L170" s="20" t="s">
        <v>1305</v>
      </c>
      <c r="M170" s="20" t="b">
        <v>0</v>
      </c>
      <c r="P170" s="20" t="s">
        <v>194</v>
      </c>
      <c r="Q170" s="20" t="s">
        <v>195</v>
      </c>
      <c r="R170" s="28"/>
      <c r="S170" s="28"/>
      <c r="T170" s="28"/>
    </row>
    <row r="171" spans="2:20" s="20" customFormat="1" ht="27">
      <c r="B171" s="20" t="s">
        <v>680</v>
      </c>
      <c r="C171" s="20" t="s">
        <v>688</v>
      </c>
      <c r="I171" s="20" t="s">
        <v>811</v>
      </c>
      <c r="K171" s="20" t="s">
        <v>193</v>
      </c>
      <c r="L171" s="20" t="s">
        <v>1305</v>
      </c>
      <c r="M171" s="20" t="b">
        <v>0</v>
      </c>
      <c r="P171" s="20" t="s">
        <v>194</v>
      </c>
      <c r="Q171" s="20" t="s">
        <v>195</v>
      </c>
      <c r="R171" s="28"/>
      <c r="S171" s="28"/>
      <c r="T171" s="28"/>
    </row>
    <row r="172" spans="2:20" s="20" customFormat="1" ht="27">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c r="B176" s="20" t="s">
        <v>751</v>
      </c>
      <c r="C176" s="20" t="s">
        <v>1604</v>
      </c>
      <c r="I176" s="20" t="s">
        <v>811</v>
      </c>
      <c r="K176" s="20" t="s">
        <v>193</v>
      </c>
      <c r="L176" s="20" t="s">
        <v>1305</v>
      </c>
      <c r="M176" s="20" t="b">
        <v>0</v>
      </c>
      <c r="P176" s="20" t="s">
        <v>194</v>
      </c>
      <c r="Q176" s="20" t="s">
        <v>195</v>
      </c>
      <c r="R176" s="28"/>
      <c r="S176" s="28"/>
      <c r="T176" s="28"/>
    </row>
    <row r="177" spans="1:20" s="20" customFormat="1" ht="27">
      <c r="B177" s="20" t="s">
        <v>752</v>
      </c>
      <c r="C177" s="20" t="s">
        <v>1604</v>
      </c>
      <c r="I177" s="20" t="s">
        <v>811</v>
      </c>
      <c r="K177" s="20" t="s">
        <v>193</v>
      </c>
      <c r="L177" s="20" t="s">
        <v>1305</v>
      </c>
      <c r="M177" s="20" t="b">
        <v>0</v>
      </c>
      <c r="P177" s="20" t="s">
        <v>194</v>
      </c>
      <c r="Q177" s="20" t="s">
        <v>195</v>
      </c>
      <c r="R177" s="28"/>
      <c r="S177" s="28"/>
      <c r="T177" s="28"/>
    </row>
    <row r="178" spans="1:20" s="20" customFormat="1" ht="27">
      <c r="B178" s="20" t="s">
        <v>753</v>
      </c>
      <c r="C178" s="20" t="s">
        <v>1604</v>
      </c>
      <c r="I178" s="20" t="s">
        <v>811</v>
      </c>
      <c r="K178" s="20" t="s">
        <v>193</v>
      </c>
      <c r="L178" s="20" t="s">
        <v>1305</v>
      </c>
      <c r="M178" s="20" t="b">
        <v>0</v>
      </c>
      <c r="P178" s="20" t="s">
        <v>194</v>
      </c>
      <c r="Q178" s="20" t="s">
        <v>195</v>
      </c>
      <c r="R178" s="28"/>
      <c r="S178" s="28"/>
      <c r="T178" s="28"/>
    </row>
    <row r="179" spans="1:20" s="20" customFormat="1" ht="27">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c r="A182" s="20" t="s">
        <v>1628</v>
      </c>
      <c r="B182" s="20" t="s">
        <v>1224</v>
      </c>
      <c r="C182" s="20" t="s">
        <v>1039</v>
      </c>
      <c r="E182" s="20" t="s">
        <v>840</v>
      </c>
      <c r="F182" s="20" t="s">
        <v>464</v>
      </c>
      <c r="I182" s="20" t="s">
        <v>1227</v>
      </c>
      <c r="J182" s="20" t="s">
        <v>174</v>
      </c>
      <c r="K182" s="20" t="s">
        <v>187</v>
      </c>
      <c r="M182" s="20">
        <v>-1</v>
      </c>
    </row>
    <row r="183" spans="1:20" s="20" customFormat="1" ht="27">
      <c r="B183" s="20" t="s">
        <v>1225</v>
      </c>
      <c r="C183" s="20" t="s">
        <v>1039</v>
      </c>
      <c r="E183" s="20" t="s">
        <v>841</v>
      </c>
      <c r="F183" s="20" t="s">
        <v>464</v>
      </c>
      <c r="I183" s="20" t="s">
        <v>1227</v>
      </c>
      <c r="J183" s="20" t="s">
        <v>174</v>
      </c>
      <c r="K183" s="20" t="s">
        <v>187</v>
      </c>
      <c r="M183" s="20">
        <v>-1</v>
      </c>
    </row>
    <row r="184" spans="1:20" s="20" customFormat="1" ht="27">
      <c r="B184" s="20" t="s">
        <v>1040</v>
      </c>
      <c r="C184" s="20" t="s">
        <v>546</v>
      </c>
      <c r="E184" s="20" t="s">
        <v>840</v>
      </c>
      <c r="I184" s="20" t="s">
        <v>811</v>
      </c>
      <c r="K184" s="20" t="s">
        <v>1573</v>
      </c>
      <c r="L184" s="20" t="s">
        <v>1305</v>
      </c>
      <c r="M184" s="20" t="b">
        <v>0</v>
      </c>
      <c r="P184" s="20" t="s">
        <v>462</v>
      </c>
      <c r="Q184" s="20" t="s">
        <v>463</v>
      </c>
    </row>
    <row r="185" spans="1:20" s="20" customFormat="1" ht="27">
      <c r="B185" s="20" t="s">
        <v>1661</v>
      </c>
      <c r="C185" s="20" t="s">
        <v>546</v>
      </c>
      <c r="E185" s="20" t="s">
        <v>841</v>
      </c>
      <c r="I185" s="20" t="s">
        <v>811</v>
      </c>
      <c r="K185" s="20" t="s">
        <v>1573</v>
      </c>
      <c r="L185" s="20" t="s">
        <v>1305</v>
      </c>
      <c r="M185" s="20" t="b">
        <v>0</v>
      </c>
      <c r="P185" s="20" t="s">
        <v>462</v>
      </c>
      <c r="Q185" s="20" t="s">
        <v>463</v>
      </c>
    </row>
    <row r="186" spans="1:20" s="20" customFormat="1" ht="27">
      <c r="B186" s="20" t="s">
        <v>1662</v>
      </c>
      <c r="C186" s="20" t="s">
        <v>1664</v>
      </c>
      <c r="E186" s="20" t="s">
        <v>840</v>
      </c>
      <c r="I186" s="20" t="s">
        <v>810</v>
      </c>
      <c r="K186" s="20" t="s">
        <v>187</v>
      </c>
      <c r="L186" s="20" t="s">
        <v>202</v>
      </c>
      <c r="M186" s="20">
        <v>0</v>
      </c>
      <c r="O186" s="20" t="s">
        <v>190</v>
      </c>
      <c r="P186" s="20" t="s">
        <v>1665</v>
      </c>
      <c r="Q186" s="20" t="s">
        <v>1666</v>
      </c>
      <c r="R186" s="20" t="s">
        <v>1667</v>
      </c>
      <c r="S186" s="20" t="s">
        <v>1668</v>
      </c>
      <c r="T186" s="20" t="s">
        <v>1669</v>
      </c>
    </row>
    <row r="187" spans="1:20" s="20" customFormat="1" ht="27">
      <c r="B187" s="20" t="s">
        <v>1663</v>
      </c>
      <c r="C187" s="20" t="s">
        <v>1664</v>
      </c>
      <c r="E187" s="20" t="s">
        <v>841</v>
      </c>
      <c r="I187" s="20" t="s">
        <v>810</v>
      </c>
      <c r="K187" s="20" t="s">
        <v>187</v>
      </c>
      <c r="L187" s="20" t="s">
        <v>202</v>
      </c>
      <c r="M187" s="20">
        <v>0</v>
      </c>
      <c r="O187" s="20" t="s">
        <v>190</v>
      </c>
      <c r="P187" s="20" t="s">
        <v>1665</v>
      </c>
      <c r="Q187" s="20" t="s">
        <v>1666</v>
      </c>
      <c r="R187" s="20" t="s">
        <v>1667</v>
      </c>
      <c r="S187" s="20" t="s">
        <v>1668</v>
      </c>
      <c r="T187" s="20" t="s">
        <v>1669</v>
      </c>
    </row>
    <row r="188" spans="1:20" s="20" customFormat="1" ht="27">
      <c r="B188" s="20" t="s">
        <v>1672</v>
      </c>
      <c r="C188" s="20" t="s">
        <v>1674</v>
      </c>
      <c r="E188" s="20" t="s">
        <v>840</v>
      </c>
      <c r="I188" s="20" t="s">
        <v>811</v>
      </c>
      <c r="K188" s="20" t="s">
        <v>1573</v>
      </c>
      <c r="L188" s="20" t="s">
        <v>1305</v>
      </c>
      <c r="M188" s="20" t="b">
        <v>0</v>
      </c>
      <c r="P188" s="20" t="s">
        <v>194</v>
      </c>
      <c r="Q188" s="20" t="s">
        <v>195</v>
      </c>
    </row>
    <row r="189" spans="1:20" s="20" customFormat="1" ht="27">
      <c r="B189" s="20" t="s">
        <v>1673</v>
      </c>
      <c r="C189" s="20" t="s">
        <v>1674</v>
      </c>
      <c r="E189" s="20" t="s">
        <v>841</v>
      </c>
      <c r="I189" s="20" t="s">
        <v>811</v>
      </c>
      <c r="K189" s="20" t="s">
        <v>1573</v>
      </c>
      <c r="L189" s="20" t="s">
        <v>1305</v>
      </c>
      <c r="M189" s="20" t="b">
        <v>0</v>
      </c>
      <c r="P189" s="20" t="s">
        <v>194</v>
      </c>
      <c r="Q189" s="20" t="s">
        <v>195</v>
      </c>
    </row>
    <row r="190" spans="1:20" s="20" customFormat="1" ht="27">
      <c r="B190" s="20" t="s">
        <v>1675</v>
      </c>
      <c r="C190" s="20" t="s">
        <v>1677</v>
      </c>
      <c r="E190" s="20" t="s">
        <v>840</v>
      </c>
      <c r="I190" s="20" t="s">
        <v>810</v>
      </c>
      <c r="K190" s="20" t="s">
        <v>187</v>
      </c>
      <c r="L190" s="20" t="s">
        <v>189</v>
      </c>
      <c r="M190" s="20">
        <v>0</v>
      </c>
      <c r="O190" s="20" t="s">
        <v>190</v>
      </c>
      <c r="P190" s="20" t="s">
        <v>1679</v>
      </c>
      <c r="Q190" s="20" t="s">
        <v>1678</v>
      </c>
      <c r="R190" s="20" t="s">
        <v>620</v>
      </c>
      <c r="S190" s="20" t="s">
        <v>621</v>
      </c>
    </row>
    <row r="191" spans="1:20" s="20" customFormat="1" ht="27">
      <c r="B191" s="20" t="s">
        <v>1676</v>
      </c>
      <c r="C191" s="20" t="s">
        <v>1677</v>
      </c>
      <c r="E191" s="20" t="s">
        <v>841</v>
      </c>
      <c r="I191" s="20" t="s">
        <v>810</v>
      </c>
      <c r="J191" s="20" t="s">
        <v>622</v>
      </c>
      <c r="K191" s="20" t="s">
        <v>187</v>
      </c>
      <c r="L191" s="20" t="s">
        <v>189</v>
      </c>
      <c r="M191" s="20">
        <v>0</v>
      </c>
      <c r="O191" s="20" t="s">
        <v>190</v>
      </c>
      <c r="P191" s="20" t="s">
        <v>1679</v>
      </c>
      <c r="Q191" s="20" t="s">
        <v>1678</v>
      </c>
      <c r="R191" s="20" t="s">
        <v>620</v>
      </c>
      <c r="S191" s="20" t="s">
        <v>621</v>
      </c>
    </row>
    <row r="192" spans="1:20" s="30" customFormat="1">
      <c r="A192" s="20"/>
      <c r="B192" s="30" t="s">
        <v>1222</v>
      </c>
      <c r="C192" s="30" t="s">
        <v>721</v>
      </c>
    </row>
    <row r="193" spans="1:22" s="30" customFormat="1">
      <c r="A193" s="20"/>
      <c r="B193" s="30" t="s">
        <v>1223</v>
      </c>
      <c r="C193" s="30" t="s">
        <v>721</v>
      </c>
    </row>
    <row r="194" spans="1:22" s="30" customFormat="1">
      <c r="A194" s="20"/>
      <c r="B194" s="30" t="s">
        <v>1010</v>
      </c>
      <c r="C194" s="30" t="s">
        <v>722</v>
      </c>
    </row>
    <row r="195" spans="1:22" s="37" customFormat="1" ht="14.25" thickBot="1">
      <c r="A195" s="36"/>
      <c r="B195" s="37" t="s">
        <v>1011</v>
      </c>
      <c r="C195" s="37" t="s">
        <v>722</v>
      </c>
    </row>
    <row r="196" spans="1:22" s="20" customFormat="1" ht="14.25" thickTop="1">
      <c r="A196" s="20" t="s">
        <v>1629</v>
      </c>
      <c r="B196" s="20" t="s">
        <v>1012</v>
      </c>
      <c r="C196" s="20" t="s">
        <v>623</v>
      </c>
      <c r="E196" s="20" t="s">
        <v>467</v>
      </c>
      <c r="I196" s="20" t="s">
        <v>402</v>
      </c>
      <c r="K196" s="20" t="s">
        <v>185</v>
      </c>
    </row>
    <row r="197" spans="1:22" s="20" customFormat="1">
      <c r="B197" s="20" t="s">
        <v>1013</v>
      </c>
      <c r="C197" s="20" t="s">
        <v>623</v>
      </c>
      <c r="E197" s="20" t="s">
        <v>468</v>
      </c>
      <c r="I197" s="20" t="s">
        <v>402</v>
      </c>
      <c r="K197" s="20" t="s">
        <v>185</v>
      </c>
    </row>
    <row r="198" spans="1:22" s="20" customFormat="1">
      <c r="B198" s="20" t="s">
        <v>1014</v>
      </c>
      <c r="C198" s="20" t="s">
        <v>623</v>
      </c>
      <c r="E198" s="20" t="s">
        <v>469</v>
      </c>
      <c r="I198" s="20" t="s">
        <v>402</v>
      </c>
      <c r="K198" s="20" t="s">
        <v>185</v>
      </c>
    </row>
    <row r="199" spans="1:22" s="20" customFormat="1">
      <c r="B199" s="20" t="s">
        <v>550</v>
      </c>
      <c r="C199" s="20" t="s">
        <v>623</v>
      </c>
      <c r="E199" s="20" t="s">
        <v>470</v>
      </c>
      <c r="I199" s="20" t="s">
        <v>402</v>
      </c>
      <c r="K199" s="20" t="s">
        <v>185</v>
      </c>
    </row>
    <row r="200" spans="1:22" s="20" customFormat="1">
      <c r="B200" s="20" t="s">
        <v>551</v>
      </c>
      <c r="C200" s="20" t="s">
        <v>623</v>
      </c>
      <c r="E200" s="20" t="s">
        <v>471</v>
      </c>
      <c r="I200" s="20" t="s">
        <v>402</v>
      </c>
      <c r="K200" s="20" t="s">
        <v>185</v>
      </c>
    </row>
    <row r="201" spans="1:22" s="20" customFormat="1">
      <c r="B201" s="20" t="s">
        <v>552</v>
      </c>
      <c r="C201" s="20" t="s">
        <v>623</v>
      </c>
      <c r="E201" s="20" t="s">
        <v>472</v>
      </c>
      <c r="I201" s="20" t="s">
        <v>402</v>
      </c>
      <c r="K201" s="20" t="s">
        <v>185</v>
      </c>
    </row>
    <row r="202" spans="1:22" s="20" customFormat="1" ht="40.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c r="B208" s="20" t="s">
        <v>1015</v>
      </c>
      <c r="C208" s="20" t="s">
        <v>553</v>
      </c>
      <c r="F208" s="20" t="s">
        <v>549</v>
      </c>
      <c r="I208" s="20" t="s">
        <v>1227</v>
      </c>
      <c r="J208" s="20" t="s">
        <v>174</v>
      </c>
      <c r="K208" s="20" t="s">
        <v>187</v>
      </c>
      <c r="M208" s="20">
        <v>0</v>
      </c>
    </row>
    <row r="209" spans="1:22" s="20" customFormat="1">
      <c r="B209" s="20" t="s">
        <v>1017</v>
      </c>
      <c r="C209" s="20" t="s">
        <v>1016</v>
      </c>
      <c r="F209" s="20" t="s">
        <v>549</v>
      </c>
      <c r="I209" s="20" t="s">
        <v>1227</v>
      </c>
      <c r="J209" s="20" t="s">
        <v>174</v>
      </c>
      <c r="K209" s="20" t="s">
        <v>187</v>
      </c>
      <c r="M209" s="20">
        <v>0</v>
      </c>
    </row>
    <row r="210" spans="1:22" s="20" customFormat="1">
      <c r="B210" s="20" t="s">
        <v>1018</v>
      </c>
      <c r="C210" s="20" t="s">
        <v>1016</v>
      </c>
      <c r="F210" s="20" t="s">
        <v>549</v>
      </c>
      <c r="I210" s="20" t="s">
        <v>1227</v>
      </c>
      <c r="J210" s="20" t="s">
        <v>174</v>
      </c>
      <c r="K210" s="20" t="s">
        <v>187</v>
      </c>
      <c r="M210" s="20">
        <v>0</v>
      </c>
    </row>
    <row r="211" spans="1:22" s="20" customFormat="1">
      <c r="B211" s="20" t="s">
        <v>554</v>
      </c>
      <c r="C211" s="20" t="s">
        <v>1016</v>
      </c>
      <c r="F211" s="20" t="s">
        <v>549</v>
      </c>
      <c r="I211" s="20" t="s">
        <v>1227</v>
      </c>
      <c r="J211" s="20" t="s">
        <v>174</v>
      </c>
      <c r="K211" s="20" t="s">
        <v>187</v>
      </c>
      <c r="M211" s="20">
        <v>0</v>
      </c>
    </row>
    <row r="212" spans="1:22" s="20" customFormat="1">
      <c r="B212" s="20" t="s">
        <v>555</v>
      </c>
      <c r="C212" s="20" t="s">
        <v>1016</v>
      </c>
      <c r="F212" s="20" t="s">
        <v>549</v>
      </c>
      <c r="I212" s="20" t="s">
        <v>1227</v>
      </c>
      <c r="J212" s="20" t="s">
        <v>174</v>
      </c>
      <c r="K212" s="20" t="s">
        <v>187</v>
      </c>
      <c r="M212" s="20">
        <v>0</v>
      </c>
    </row>
    <row r="213" spans="1:22" s="20" customFormat="1">
      <c r="B213" s="20" t="s">
        <v>556</v>
      </c>
      <c r="C213" s="20" t="s">
        <v>1016</v>
      </c>
      <c r="F213" s="20" t="s">
        <v>549</v>
      </c>
      <c r="I213" s="20" t="s">
        <v>1227</v>
      </c>
      <c r="J213" s="20" t="s">
        <v>174</v>
      </c>
      <c r="K213" s="20" t="s">
        <v>187</v>
      </c>
      <c r="M213" s="20">
        <v>0</v>
      </c>
    </row>
    <row r="214" spans="1:22" s="20" customFormat="1" ht="27">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c r="A220" s="20" t="s">
        <v>1630</v>
      </c>
      <c r="B220" s="20" t="s">
        <v>635</v>
      </c>
      <c r="C220" s="20" t="s">
        <v>699</v>
      </c>
      <c r="F220" s="20" t="s">
        <v>814</v>
      </c>
      <c r="I220" s="20" t="s">
        <v>810</v>
      </c>
      <c r="K220" s="20" t="s">
        <v>185</v>
      </c>
      <c r="L220" s="34" t="s">
        <v>417</v>
      </c>
      <c r="M220" s="20">
        <v>-1</v>
      </c>
      <c r="N220" s="20" t="s">
        <v>190</v>
      </c>
      <c r="P220" s="20" t="s">
        <v>694</v>
      </c>
      <c r="Q220" s="20" t="s">
        <v>1315</v>
      </c>
      <c r="R220" s="20" t="s">
        <v>695</v>
      </c>
      <c r="S220" s="20" t="s">
        <v>696</v>
      </c>
      <c r="T220" s="20" t="s">
        <v>1743</v>
      </c>
      <c r="U220" s="20" t="s">
        <v>697</v>
      </c>
      <c r="V220" s="20" t="s">
        <v>698</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c r="B222" s="20" t="s">
        <v>1642</v>
      </c>
      <c r="C222" s="20" t="s">
        <v>1643</v>
      </c>
      <c r="I222" s="20" t="s">
        <v>811</v>
      </c>
      <c r="K222" s="20" t="s">
        <v>193</v>
      </c>
      <c r="L222" s="20" t="s">
        <v>1305</v>
      </c>
      <c r="M222" s="20" t="b">
        <v>0</v>
      </c>
      <c r="P222" s="20" t="s">
        <v>194</v>
      </c>
      <c r="Q222" s="20" t="s">
        <v>195</v>
      </c>
    </row>
    <row r="223" spans="1:22" s="20" customFormat="1" ht="27">
      <c r="B223" s="20" t="s">
        <v>1656</v>
      </c>
      <c r="C223" s="20" t="s">
        <v>1644</v>
      </c>
      <c r="I223" s="20" t="s">
        <v>811</v>
      </c>
      <c r="K223" s="20" t="s">
        <v>193</v>
      </c>
      <c r="L223" s="20" t="s">
        <v>1305</v>
      </c>
      <c r="M223" s="20" t="b">
        <v>0</v>
      </c>
      <c r="P223" s="20" t="s">
        <v>194</v>
      </c>
      <c r="Q223" s="20" t="s">
        <v>195</v>
      </c>
    </row>
    <row r="224" spans="1:22" s="20" customFormat="1" ht="27">
      <c r="B224" s="20" t="s">
        <v>692</v>
      </c>
      <c r="C224" s="20" t="s">
        <v>1645</v>
      </c>
      <c r="I224" s="20" t="s">
        <v>811</v>
      </c>
      <c r="K224" s="20" t="s">
        <v>193</v>
      </c>
      <c r="L224" s="20" t="s">
        <v>1305</v>
      </c>
      <c r="M224" s="20" t="b">
        <v>0</v>
      </c>
      <c r="P224" s="20" t="s">
        <v>194</v>
      </c>
      <c r="Q224" s="20" t="s">
        <v>195</v>
      </c>
    </row>
    <row r="225" spans="1:22" s="36" customFormat="1" ht="27.75" thickBot="1">
      <c r="B225" s="36" t="s">
        <v>1655</v>
      </c>
      <c r="C225" s="36" t="s">
        <v>1646</v>
      </c>
      <c r="I225" s="36" t="s">
        <v>811</v>
      </c>
      <c r="K225" s="36" t="s">
        <v>193</v>
      </c>
      <c r="L225" s="36" t="s">
        <v>1305</v>
      </c>
      <c r="M225" s="36" t="b">
        <v>0</v>
      </c>
      <c r="P225" s="36" t="s">
        <v>194</v>
      </c>
      <c r="Q225" s="36" t="s">
        <v>195</v>
      </c>
    </row>
    <row r="226" spans="1:22" s="20" customFormat="1" ht="27.75" thickTop="1">
      <c r="A226" s="20" t="s">
        <v>1434</v>
      </c>
      <c r="B226" s="20" t="s">
        <v>693</v>
      </c>
      <c r="C226" s="20" t="s">
        <v>1647</v>
      </c>
      <c r="I226" s="20" t="s">
        <v>811</v>
      </c>
      <c r="K226" s="20" t="s">
        <v>193</v>
      </c>
      <c r="L226" s="20" t="s">
        <v>1305</v>
      </c>
      <c r="M226" s="20" t="b">
        <v>0</v>
      </c>
      <c r="P226" s="20" t="s">
        <v>194</v>
      </c>
      <c r="Q226" s="20" t="s">
        <v>195</v>
      </c>
    </row>
    <row r="227" spans="1:22" s="20" customFormat="1" ht="27">
      <c r="B227" s="20" t="s">
        <v>1648</v>
      </c>
      <c r="C227" s="20" t="s">
        <v>1649</v>
      </c>
      <c r="I227" s="20" t="s">
        <v>811</v>
      </c>
      <c r="K227" s="20" t="s">
        <v>193</v>
      </c>
      <c r="L227" s="20" t="s">
        <v>1305</v>
      </c>
      <c r="M227" s="20" t="b">
        <v>0</v>
      </c>
      <c r="P227" s="20" t="s">
        <v>194</v>
      </c>
      <c r="Q227" s="20" t="s">
        <v>195</v>
      </c>
    </row>
    <row r="228" spans="1:22" s="20" customFormat="1" ht="27">
      <c r="B228" s="20" t="s">
        <v>1650</v>
      </c>
      <c r="C228" s="20" t="s">
        <v>1651</v>
      </c>
      <c r="I228" s="20" t="s">
        <v>811</v>
      </c>
      <c r="K228" s="20" t="s">
        <v>193</v>
      </c>
      <c r="L228" s="20" t="s">
        <v>1305</v>
      </c>
      <c r="M228" s="20" t="b">
        <v>0</v>
      </c>
      <c r="P228" s="20" t="s">
        <v>194</v>
      </c>
      <c r="Q228" s="20" t="s">
        <v>195</v>
      </c>
    </row>
    <row r="229" spans="1:22" s="36" customFormat="1" ht="27.75" thickBot="1">
      <c r="B229" s="36" t="s">
        <v>1652</v>
      </c>
      <c r="C229" s="36" t="s">
        <v>1653</v>
      </c>
      <c r="F229" s="36" t="s">
        <v>1654</v>
      </c>
      <c r="I229" s="36" t="s">
        <v>1227</v>
      </c>
      <c r="J229" s="36" t="s">
        <v>174</v>
      </c>
      <c r="K229" s="36" t="s">
        <v>187</v>
      </c>
      <c r="M229" s="36">
        <v>0</v>
      </c>
    </row>
    <row r="230" spans="1:22" s="20" customFormat="1" ht="27.75" thickTop="1">
      <c r="A230" s="20" t="s">
        <v>1435</v>
      </c>
      <c r="B230" s="20" t="s">
        <v>1311</v>
      </c>
      <c r="C230" s="20" t="s">
        <v>1313</v>
      </c>
      <c r="I230" s="20" t="s">
        <v>811</v>
      </c>
      <c r="K230" s="20" t="s">
        <v>193</v>
      </c>
      <c r="L230" s="20" t="s">
        <v>1305</v>
      </c>
      <c r="M230" s="20" t="b">
        <v>0</v>
      </c>
      <c r="P230" s="20" t="s">
        <v>194</v>
      </c>
      <c r="Q230" s="20" t="s">
        <v>195</v>
      </c>
    </row>
    <row r="231" spans="1:22" s="20" customFormat="1" ht="27">
      <c r="B231" s="20" t="s">
        <v>1312</v>
      </c>
      <c r="C231" s="20" t="s">
        <v>1314</v>
      </c>
      <c r="I231" s="20" t="s">
        <v>811</v>
      </c>
      <c r="K231" s="20" t="s">
        <v>193</v>
      </c>
      <c r="L231" s="20" t="s">
        <v>1305</v>
      </c>
      <c r="M231" s="20" t="b">
        <v>0</v>
      </c>
      <c r="P231" s="20" t="s">
        <v>194</v>
      </c>
      <c r="Q231" s="20" t="s">
        <v>195</v>
      </c>
    </row>
    <row r="232" spans="1:22" s="36" customFormat="1" ht="27.75" thickBot="1">
      <c r="B232" s="36" t="s">
        <v>1323</v>
      </c>
      <c r="C232" s="36" t="s">
        <v>1547</v>
      </c>
      <c r="I232" s="36" t="s">
        <v>810</v>
      </c>
      <c r="K232" s="36" t="s">
        <v>480</v>
      </c>
      <c r="L232" s="36" t="s">
        <v>479</v>
      </c>
      <c r="M232" s="36">
        <v>0</v>
      </c>
      <c r="O232" s="36" t="s">
        <v>190</v>
      </c>
      <c r="P232" s="36" t="s">
        <v>1548</v>
      </c>
      <c r="Q232" s="36" t="s">
        <v>1549</v>
      </c>
      <c r="R232" s="36" t="s">
        <v>1550</v>
      </c>
      <c r="S232" s="36" t="s">
        <v>1551</v>
      </c>
    </row>
    <row r="233" spans="1:22" s="24" customFormat="1" ht="27.75" thickTop="1">
      <c r="A233" s="24" t="s">
        <v>1632</v>
      </c>
      <c r="B233" s="24" t="s">
        <v>1316</v>
      </c>
      <c r="C233" s="24" t="s">
        <v>1317</v>
      </c>
      <c r="E233" s="24" t="s">
        <v>481</v>
      </c>
      <c r="I233" s="24" t="s">
        <v>810</v>
      </c>
      <c r="K233" s="24" t="s">
        <v>187</v>
      </c>
      <c r="L233" s="38" t="s">
        <v>417</v>
      </c>
      <c r="M233" s="24">
        <v>-1</v>
      </c>
      <c r="O233" s="24" t="s">
        <v>190</v>
      </c>
      <c r="P233" s="24" t="s">
        <v>1319</v>
      </c>
      <c r="Q233" s="24" t="s">
        <v>1740</v>
      </c>
      <c r="R233" s="24" t="s">
        <v>1741</v>
      </c>
      <c r="S233" s="24" t="s">
        <v>1743</v>
      </c>
      <c r="T233" s="24" t="s">
        <v>1745</v>
      </c>
      <c r="U233" s="24" t="s">
        <v>1315</v>
      </c>
      <c r="V233" s="24" t="s">
        <v>1748</v>
      </c>
    </row>
    <row r="234" spans="1:22" s="24" customFormat="1" ht="27">
      <c r="B234" s="24" t="s">
        <v>1321</v>
      </c>
      <c r="C234" s="24" t="s">
        <v>1318</v>
      </c>
      <c r="E234" s="24" t="s">
        <v>481</v>
      </c>
      <c r="I234" s="24" t="s">
        <v>810</v>
      </c>
      <c r="K234" s="24" t="s">
        <v>187</v>
      </c>
      <c r="L234" s="38" t="s">
        <v>417</v>
      </c>
      <c r="M234" s="24">
        <v>-1</v>
      </c>
      <c r="O234" s="24" t="s">
        <v>190</v>
      </c>
      <c r="P234" s="24" t="s">
        <v>1319</v>
      </c>
      <c r="Q234" s="24" t="s">
        <v>1740</v>
      </c>
      <c r="R234" s="24" t="s">
        <v>1741</v>
      </c>
      <c r="S234" s="24" t="s">
        <v>1743</v>
      </c>
      <c r="T234" s="24" t="s">
        <v>1745</v>
      </c>
      <c r="U234" s="24" t="s">
        <v>1315</v>
      </c>
      <c r="V234" s="24" t="s">
        <v>1748</v>
      </c>
    </row>
    <row r="235" spans="1:22" s="39" customFormat="1" ht="27.75" thickBot="1">
      <c r="B235" s="39" t="s">
        <v>1322</v>
      </c>
      <c r="C235" s="39" t="s">
        <v>1320</v>
      </c>
      <c r="E235" s="39" t="s">
        <v>481</v>
      </c>
      <c r="I235" s="39" t="s">
        <v>810</v>
      </c>
      <c r="K235" s="39" t="s">
        <v>187</v>
      </c>
      <c r="L235" s="40" t="s">
        <v>417</v>
      </c>
      <c r="M235" s="39">
        <v>-1</v>
      </c>
      <c r="O235" s="39" t="s">
        <v>190</v>
      </c>
      <c r="P235" s="39" t="s">
        <v>1319</v>
      </c>
      <c r="Q235" s="39" t="s">
        <v>1740</v>
      </c>
      <c r="R235" s="39" t="s">
        <v>1741</v>
      </c>
      <c r="S235" s="39" t="s">
        <v>1743</v>
      </c>
      <c r="T235" s="39" t="s">
        <v>1745</v>
      </c>
      <c r="U235" s="39" t="s">
        <v>1315</v>
      </c>
      <c r="V235" s="39" t="s">
        <v>1748</v>
      </c>
    </row>
    <row r="236" spans="1:22" s="20" customFormat="1" ht="14.25" thickTop="1">
      <c r="A236" s="20" t="s">
        <v>1633</v>
      </c>
      <c r="B236" s="20" t="s">
        <v>560</v>
      </c>
      <c r="C236" s="20" t="s">
        <v>1274</v>
      </c>
      <c r="E236" s="20" t="s">
        <v>467</v>
      </c>
      <c r="I236" s="20" t="s">
        <v>402</v>
      </c>
      <c r="K236" s="20" t="s">
        <v>185</v>
      </c>
    </row>
    <row r="237" spans="1:22" s="20" customFormat="1">
      <c r="B237" s="20" t="s">
        <v>1418</v>
      </c>
      <c r="C237" s="20" t="s">
        <v>1274</v>
      </c>
      <c r="E237" s="20" t="s">
        <v>468</v>
      </c>
      <c r="I237" s="20" t="s">
        <v>402</v>
      </c>
      <c r="K237" s="20" t="s">
        <v>185</v>
      </c>
    </row>
    <row r="238" spans="1:22" s="20" customFormat="1">
      <c r="B238" s="20" t="s">
        <v>1419</v>
      </c>
      <c r="C238" s="20" t="s">
        <v>1274</v>
      </c>
      <c r="E238" s="20" t="s">
        <v>469</v>
      </c>
      <c r="I238" s="20" t="s">
        <v>402</v>
      </c>
      <c r="K238" s="20" t="s">
        <v>185</v>
      </c>
    </row>
    <row r="239" spans="1:22" s="20" customFormat="1" ht="40.5">
      <c r="B239" s="20" t="s">
        <v>1338</v>
      </c>
      <c r="C239" s="20" t="s">
        <v>1437</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1325</v>
      </c>
      <c r="Q239" s="20" t="s">
        <v>1326</v>
      </c>
      <c r="R239" s="20" t="s">
        <v>1327</v>
      </c>
      <c r="S239" s="20" t="s">
        <v>1328</v>
      </c>
    </row>
    <row r="240" spans="1:22" s="20" customFormat="1" ht="40.5">
      <c r="B240" s="20" t="s">
        <v>1339</v>
      </c>
      <c r="C240" s="20" t="s">
        <v>1437</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1325</v>
      </c>
      <c r="Q240" s="20" t="s">
        <v>1326</v>
      </c>
      <c r="R240" s="20" t="s">
        <v>1327</v>
      </c>
      <c r="S240" s="20" t="s">
        <v>1328</v>
      </c>
    </row>
    <row r="241" spans="1:21" s="20" customFormat="1" ht="40.5">
      <c r="B241" s="20" t="s">
        <v>1340</v>
      </c>
      <c r="C241" s="20" t="s">
        <v>1437</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1325</v>
      </c>
      <c r="Q241" s="20" t="s">
        <v>1326</v>
      </c>
      <c r="R241" s="20" t="s">
        <v>1327</v>
      </c>
      <c r="S241" s="20" t="s">
        <v>1328</v>
      </c>
    </row>
    <row r="242" spans="1:21" s="20" customFormat="1" ht="27">
      <c r="B242" s="20" t="s">
        <v>1421</v>
      </c>
      <c r="C242" s="20" t="s">
        <v>1420</v>
      </c>
      <c r="E242" s="20" t="s">
        <v>484</v>
      </c>
      <c r="F242" s="20" t="s">
        <v>1432</v>
      </c>
      <c r="I242" s="20" t="s">
        <v>810</v>
      </c>
      <c r="K242" s="20" t="s">
        <v>187</v>
      </c>
      <c r="L242" s="20" t="s">
        <v>483</v>
      </c>
      <c r="M242" s="20">
        <v>0</v>
      </c>
      <c r="O242" s="20" t="s">
        <v>190</v>
      </c>
      <c r="P242" s="20" t="s">
        <v>284</v>
      </c>
      <c r="Q242" s="20" t="s">
        <v>285</v>
      </c>
      <c r="R242" s="20" t="s">
        <v>286</v>
      </c>
      <c r="S242" s="31" t="s">
        <v>287</v>
      </c>
      <c r="T242" s="20" t="s">
        <v>1065</v>
      </c>
    </row>
    <row r="243" spans="1:21" s="20" customFormat="1" ht="27">
      <c r="B243" s="20" t="s">
        <v>1422</v>
      </c>
      <c r="C243" s="20" t="s">
        <v>1420</v>
      </c>
      <c r="F243" s="20" t="s">
        <v>1432</v>
      </c>
      <c r="I243" s="20" t="s">
        <v>810</v>
      </c>
      <c r="K243" s="20" t="s">
        <v>187</v>
      </c>
      <c r="L243" s="20" t="s">
        <v>483</v>
      </c>
      <c r="M243" s="20">
        <v>0</v>
      </c>
      <c r="O243" s="20" t="s">
        <v>190</v>
      </c>
      <c r="P243" s="20" t="s">
        <v>284</v>
      </c>
      <c r="Q243" s="20" t="s">
        <v>285</v>
      </c>
      <c r="R243" s="20" t="s">
        <v>286</v>
      </c>
      <c r="S243" s="31" t="s">
        <v>287</v>
      </c>
      <c r="T243" s="20" t="s">
        <v>1065</v>
      </c>
    </row>
    <row r="244" spans="1:21" s="20" customFormat="1" ht="27">
      <c r="B244" s="20" t="s">
        <v>1423</v>
      </c>
      <c r="C244" s="20" t="s">
        <v>1420</v>
      </c>
      <c r="F244" s="20" t="s">
        <v>1432</v>
      </c>
      <c r="I244" s="20" t="s">
        <v>810</v>
      </c>
      <c r="K244" s="20" t="s">
        <v>187</v>
      </c>
      <c r="L244" s="20" t="s">
        <v>483</v>
      </c>
      <c r="M244" s="20">
        <v>0</v>
      </c>
      <c r="O244" s="20" t="s">
        <v>190</v>
      </c>
      <c r="P244" s="20" t="s">
        <v>284</v>
      </c>
      <c r="Q244" s="20" t="s">
        <v>285</v>
      </c>
      <c r="R244" s="20" t="s">
        <v>286</v>
      </c>
      <c r="S244" s="31" t="s">
        <v>287</v>
      </c>
      <c r="T244" s="20" t="s">
        <v>1065</v>
      </c>
    </row>
    <row r="245" spans="1:21" s="20" customFormat="1">
      <c r="B245" s="20" t="s">
        <v>1424</v>
      </c>
      <c r="C245" s="20" t="s">
        <v>553</v>
      </c>
      <c r="F245" s="20" t="s">
        <v>549</v>
      </c>
      <c r="I245" s="20" t="s">
        <v>1227</v>
      </c>
      <c r="J245" s="20" t="s">
        <v>174</v>
      </c>
      <c r="K245" s="20" t="s">
        <v>187</v>
      </c>
    </row>
    <row r="246" spans="1:21" s="20" customFormat="1">
      <c r="B246" s="20" t="s">
        <v>1426</v>
      </c>
      <c r="C246" s="20" t="s">
        <v>553</v>
      </c>
      <c r="F246" s="20" t="s">
        <v>549</v>
      </c>
      <c r="I246" s="20" t="s">
        <v>1227</v>
      </c>
      <c r="J246" s="20" t="s">
        <v>174</v>
      </c>
      <c r="K246" s="20" t="s">
        <v>187</v>
      </c>
    </row>
    <row r="247" spans="1:21" s="20" customFormat="1">
      <c r="B247" s="20" t="s">
        <v>1427</v>
      </c>
      <c r="C247" s="20" t="s">
        <v>553</v>
      </c>
      <c r="F247" s="20" t="s">
        <v>549</v>
      </c>
      <c r="I247" s="20" t="s">
        <v>1227</v>
      </c>
      <c r="J247" s="20" t="s">
        <v>174</v>
      </c>
      <c r="K247" s="20" t="s">
        <v>187</v>
      </c>
    </row>
    <row r="248" spans="1:21" s="20" customFormat="1" ht="27">
      <c r="B248" s="20" t="s">
        <v>1428</v>
      </c>
      <c r="C248" s="20" t="s">
        <v>1425</v>
      </c>
      <c r="E248" s="20" t="s">
        <v>478</v>
      </c>
      <c r="F248" s="20" t="s">
        <v>1431</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c r="B249" s="20" t="s">
        <v>1429</v>
      </c>
      <c r="C249" s="20" t="s">
        <v>1425</v>
      </c>
      <c r="F249" s="20" t="s">
        <v>1431</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c r="B250" s="20" t="s">
        <v>1430</v>
      </c>
      <c r="C250" s="20" t="s">
        <v>1425</v>
      </c>
      <c r="F250" s="20" t="s">
        <v>1431</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c r="B251" s="20" t="s">
        <v>1329</v>
      </c>
      <c r="C251" s="20" t="s">
        <v>1332</v>
      </c>
      <c r="I251" s="20" t="s">
        <v>810</v>
      </c>
      <c r="K251" s="20" t="s">
        <v>187</v>
      </c>
      <c r="L251" s="20" t="s">
        <v>202</v>
      </c>
      <c r="M251" s="20">
        <v>0</v>
      </c>
      <c r="O251" s="20" t="s">
        <v>190</v>
      </c>
      <c r="P251" s="20" t="s">
        <v>1333</v>
      </c>
      <c r="Q251" s="20" t="s">
        <v>1334</v>
      </c>
      <c r="R251" s="20" t="s">
        <v>1335</v>
      </c>
      <c r="S251" s="20" t="s">
        <v>1336</v>
      </c>
      <c r="T251" s="20" t="s">
        <v>1337</v>
      </c>
    </row>
    <row r="252" spans="1:21" s="20" customFormat="1" ht="40.5">
      <c r="B252" s="20" t="s">
        <v>1330</v>
      </c>
      <c r="C252" s="20" t="s">
        <v>1332</v>
      </c>
      <c r="I252" s="20" t="s">
        <v>810</v>
      </c>
      <c r="K252" s="20" t="s">
        <v>187</v>
      </c>
      <c r="L252" s="20" t="s">
        <v>202</v>
      </c>
      <c r="M252" s="20">
        <v>0</v>
      </c>
      <c r="O252" s="20" t="s">
        <v>190</v>
      </c>
      <c r="P252" s="20" t="s">
        <v>1333</v>
      </c>
      <c r="Q252" s="20" t="s">
        <v>1334</v>
      </c>
      <c r="R252" s="20" t="s">
        <v>1335</v>
      </c>
      <c r="S252" s="20" t="s">
        <v>1336</v>
      </c>
      <c r="T252" s="20" t="s">
        <v>1337</v>
      </c>
    </row>
    <row r="253" spans="1:21" s="36" customFormat="1" ht="41.25" thickBot="1">
      <c r="B253" s="36" t="s">
        <v>1331</v>
      </c>
      <c r="C253" s="36" t="s">
        <v>1332</v>
      </c>
      <c r="I253" s="36" t="s">
        <v>810</v>
      </c>
      <c r="K253" s="36" t="s">
        <v>187</v>
      </c>
      <c r="L253" s="36" t="s">
        <v>202</v>
      </c>
      <c r="M253" s="36">
        <v>0</v>
      </c>
      <c r="O253" s="36" t="s">
        <v>190</v>
      </c>
      <c r="P253" s="36" t="s">
        <v>1333</v>
      </c>
      <c r="Q253" s="36" t="s">
        <v>1334</v>
      </c>
      <c r="R253" s="36" t="s">
        <v>1335</v>
      </c>
      <c r="S253" s="36" t="s">
        <v>1336</v>
      </c>
      <c r="T253" s="36" t="s">
        <v>1337</v>
      </c>
    </row>
    <row r="254" spans="1:21" s="20" customFormat="1" ht="27.75" thickTop="1">
      <c r="A254" s="20" t="s">
        <v>1089</v>
      </c>
      <c r="B254" s="20" t="s">
        <v>1760</v>
      </c>
      <c r="C254" s="20" t="s">
        <v>1438</v>
      </c>
      <c r="F254" s="20" t="s">
        <v>814</v>
      </c>
      <c r="I254" s="20" t="s">
        <v>810</v>
      </c>
      <c r="K254" s="20" t="s">
        <v>187</v>
      </c>
      <c r="L254" s="34" t="s">
        <v>714</v>
      </c>
      <c r="M254" s="20">
        <v>0</v>
      </c>
      <c r="N254" s="20" t="s">
        <v>713</v>
      </c>
      <c r="O254" s="20" t="s">
        <v>1341</v>
      </c>
      <c r="P254" s="20" t="s">
        <v>1342</v>
      </c>
      <c r="Q254" s="20" t="s">
        <v>1749</v>
      </c>
      <c r="R254" s="20" t="s">
        <v>1748</v>
      </c>
    </row>
    <row r="255" spans="1:21" s="20" customFormat="1" ht="27">
      <c r="B255" s="20" t="s">
        <v>1761</v>
      </c>
      <c r="C255" s="20" t="s">
        <v>1439</v>
      </c>
      <c r="E255" s="25" t="s">
        <v>485</v>
      </c>
      <c r="F255" s="20" t="s">
        <v>814</v>
      </c>
      <c r="I255" s="20" t="s">
        <v>810</v>
      </c>
      <c r="K255" s="20" t="s">
        <v>187</v>
      </c>
      <c r="L255" s="34" t="s">
        <v>714</v>
      </c>
      <c r="M255" s="20">
        <v>0</v>
      </c>
      <c r="N255" s="20" t="s">
        <v>713</v>
      </c>
      <c r="O255" s="20" t="s">
        <v>1341</v>
      </c>
      <c r="P255" s="20" t="s">
        <v>1342</v>
      </c>
      <c r="Q255" s="20" t="s">
        <v>1749</v>
      </c>
      <c r="R255" s="20" t="s">
        <v>1748</v>
      </c>
    </row>
    <row r="256" spans="1:21" s="20" customFormat="1" ht="27">
      <c r="B256" s="20" t="s">
        <v>1762</v>
      </c>
      <c r="C256" s="20" t="s">
        <v>1505</v>
      </c>
      <c r="I256" s="20" t="s">
        <v>810</v>
      </c>
      <c r="K256" s="20" t="s">
        <v>187</v>
      </c>
      <c r="L256" s="20" t="s">
        <v>207</v>
      </c>
      <c r="M256" s="20">
        <v>0</v>
      </c>
      <c r="O256" s="20" t="s">
        <v>190</v>
      </c>
      <c r="P256" s="20" t="s">
        <v>1504</v>
      </c>
      <c r="Q256" s="20" t="s">
        <v>1750</v>
      </c>
      <c r="R256" s="20" t="s">
        <v>1751</v>
      </c>
    </row>
    <row r="257" spans="1:25" s="20" customFormat="1" ht="27">
      <c r="B257" s="20" t="s">
        <v>1763</v>
      </c>
      <c r="C257" s="20" t="s">
        <v>1440</v>
      </c>
      <c r="I257" s="20" t="s">
        <v>810</v>
      </c>
      <c r="K257" s="20" t="s">
        <v>187</v>
      </c>
      <c r="L257" s="20" t="s">
        <v>189</v>
      </c>
      <c r="M257" s="20">
        <v>0</v>
      </c>
      <c r="O257" s="20" t="s">
        <v>190</v>
      </c>
      <c r="P257" s="20" t="s">
        <v>1752</v>
      </c>
      <c r="Q257" s="20" t="s">
        <v>1753</v>
      </c>
      <c r="R257" s="20" t="s">
        <v>1754</v>
      </c>
      <c r="S257" s="20" t="s">
        <v>1755</v>
      </c>
    </row>
    <row r="258" spans="1:25" s="20" customFormat="1" ht="27">
      <c r="B258" s="20" t="s">
        <v>1077</v>
      </c>
      <c r="C258" s="20" t="s">
        <v>1076</v>
      </c>
      <c r="I258" s="20" t="s">
        <v>810</v>
      </c>
      <c r="K258" s="20" t="s">
        <v>187</v>
      </c>
      <c r="L258" s="20" t="s">
        <v>189</v>
      </c>
      <c r="M258" s="20">
        <v>0</v>
      </c>
      <c r="O258" s="20" t="s">
        <v>190</v>
      </c>
      <c r="P258" s="20" t="s">
        <v>1756</v>
      </c>
      <c r="Q258" s="20" t="s">
        <v>1757</v>
      </c>
      <c r="R258" s="20" t="s">
        <v>1758</v>
      </c>
      <c r="S258" s="20" t="s">
        <v>1759</v>
      </c>
    </row>
    <row r="259" spans="1:25" s="20" customFormat="1" ht="27">
      <c r="B259" s="20" t="s">
        <v>101</v>
      </c>
      <c r="C259" s="20" t="s">
        <v>102</v>
      </c>
      <c r="I259" s="20" t="s">
        <v>811</v>
      </c>
      <c r="K259" s="20" t="s">
        <v>193</v>
      </c>
      <c r="L259" s="20" t="s">
        <v>1305</v>
      </c>
      <c r="M259" s="20" t="b">
        <v>0</v>
      </c>
      <c r="P259" s="20" t="s">
        <v>194</v>
      </c>
      <c r="Q259" s="20" t="s">
        <v>195</v>
      </c>
    </row>
    <row r="260" spans="1:25" s="20" customFormat="1" ht="27">
      <c r="B260" s="20" t="s">
        <v>103</v>
      </c>
      <c r="C260" s="20" t="s">
        <v>104</v>
      </c>
      <c r="I260" s="20" t="s">
        <v>811</v>
      </c>
      <c r="K260" s="20" t="s">
        <v>193</v>
      </c>
      <c r="L260" s="20" t="s">
        <v>1305</v>
      </c>
      <c r="M260" s="20" t="b">
        <v>0</v>
      </c>
      <c r="P260" s="20" t="s">
        <v>194</v>
      </c>
      <c r="Q260" s="20" t="s">
        <v>195</v>
      </c>
    </row>
    <row r="261" spans="1:25" s="36" customFormat="1" ht="27.75" thickBot="1">
      <c r="B261" s="36" t="s">
        <v>1139</v>
      </c>
      <c r="C261" s="36" t="s">
        <v>1140</v>
      </c>
      <c r="I261" s="36" t="s">
        <v>811</v>
      </c>
      <c r="K261" s="36" t="s">
        <v>193</v>
      </c>
      <c r="L261" s="36" t="s">
        <v>1305</v>
      </c>
      <c r="M261" s="36" t="b">
        <v>0</v>
      </c>
      <c r="P261" s="36" t="s">
        <v>194</v>
      </c>
      <c r="Q261" s="36" t="s">
        <v>195</v>
      </c>
    </row>
    <row r="262" spans="1:25" s="20" customFormat="1" ht="27.75" thickTop="1">
      <c r="A262" s="20" t="s">
        <v>1635</v>
      </c>
      <c r="B262" s="20" t="s">
        <v>1142</v>
      </c>
      <c r="C262" s="20" t="s">
        <v>373</v>
      </c>
      <c r="I262" s="20" t="s">
        <v>810</v>
      </c>
      <c r="K262" s="20" t="s">
        <v>187</v>
      </c>
      <c r="L262" s="20" t="s">
        <v>207</v>
      </c>
      <c r="M262" s="20">
        <v>0</v>
      </c>
      <c r="O262" s="20" t="s">
        <v>190</v>
      </c>
      <c r="P262" s="20" t="s">
        <v>705</v>
      </c>
      <c r="Q262" s="20" t="s">
        <v>1602</v>
      </c>
      <c r="R262" s="20" t="s">
        <v>1603</v>
      </c>
    </row>
    <row r="263" spans="1:25" s="20" customFormat="1" ht="27">
      <c r="B263" s="20" t="s">
        <v>967</v>
      </c>
      <c r="C263" s="20" t="s">
        <v>1143</v>
      </c>
      <c r="I263" s="20" t="s">
        <v>810</v>
      </c>
      <c r="K263" s="20" t="s">
        <v>187</v>
      </c>
      <c r="L263" s="20" t="s">
        <v>207</v>
      </c>
      <c r="M263" s="20">
        <v>0</v>
      </c>
      <c r="O263" s="20" t="s">
        <v>190</v>
      </c>
      <c r="P263" s="20" t="s">
        <v>705</v>
      </c>
      <c r="Q263" s="20" t="s">
        <v>1602</v>
      </c>
      <c r="R263" s="20" t="s">
        <v>1603</v>
      </c>
    </row>
    <row r="264" spans="1:25" s="20" customFormat="1">
      <c r="B264" s="20" t="s">
        <v>920</v>
      </c>
      <c r="C264" s="20" t="s">
        <v>923</v>
      </c>
      <c r="E264" s="20" t="s">
        <v>486</v>
      </c>
      <c r="I264" s="20" t="s">
        <v>402</v>
      </c>
      <c r="K264" s="20" t="s">
        <v>185</v>
      </c>
    </row>
    <row r="265" spans="1:25" s="20" customFormat="1">
      <c r="B265" s="20" t="s">
        <v>921</v>
      </c>
      <c r="C265" s="20" t="s">
        <v>923</v>
      </c>
      <c r="E265" s="20" t="s">
        <v>487</v>
      </c>
      <c r="I265" s="20" t="s">
        <v>402</v>
      </c>
      <c r="K265" s="20" t="s">
        <v>185</v>
      </c>
    </row>
    <row r="266" spans="1:25" s="20" customFormat="1">
      <c r="B266" s="20" t="s">
        <v>922</v>
      </c>
      <c r="C266" s="20" t="s">
        <v>923</v>
      </c>
      <c r="E266" s="20" t="s">
        <v>488</v>
      </c>
      <c r="I266" s="20" t="s">
        <v>402</v>
      </c>
      <c r="K266" s="20" t="s">
        <v>185</v>
      </c>
    </row>
    <row r="267" spans="1:25" s="20" customFormat="1">
      <c r="B267" s="20" t="s">
        <v>917</v>
      </c>
      <c r="C267" s="20" t="s">
        <v>918</v>
      </c>
      <c r="E267" s="20" t="s">
        <v>486</v>
      </c>
      <c r="F267" s="20" t="s">
        <v>438</v>
      </c>
      <c r="I267" s="20" t="s">
        <v>1227</v>
      </c>
      <c r="J267" s="20" t="s">
        <v>174</v>
      </c>
      <c r="K267" s="20" t="s">
        <v>187</v>
      </c>
    </row>
    <row r="268" spans="1:25" s="20" customFormat="1">
      <c r="B268" s="20" t="s">
        <v>919</v>
      </c>
      <c r="C268" s="20" t="s">
        <v>918</v>
      </c>
      <c r="E268" s="20" t="s">
        <v>487</v>
      </c>
      <c r="F268" s="20" t="s">
        <v>438</v>
      </c>
      <c r="I268" s="20" t="s">
        <v>1227</v>
      </c>
      <c r="J268" s="20" t="s">
        <v>174</v>
      </c>
      <c r="K268" s="20" t="s">
        <v>187</v>
      </c>
    </row>
    <row r="269" spans="1:25" s="20" customFormat="1">
      <c r="B269" s="20" t="s">
        <v>1360</v>
      </c>
      <c r="C269" s="20" t="s">
        <v>918</v>
      </c>
      <c r="E269" s="20" t="s">
        <v>488</v>
      </c>
      <c r="F269" s="20" t="s">
        <v>438</v>
      </c>
      <c r="I269" s="20" t="s">
        <v>1227</v>
      </c>
      <c r="J269" s="20" t="s">
        <v>174</v>
      </c>
      <c r="K269" s="20" t="s">
        <v>187</v>
      </c>
    </row>
    <row r="270" spans="1:25" s="20" customFormat="1" ht="27">
      <c r="B270" s="24" t="s">
        <v>1689</v>
      </c>
      <c r="C270" s="24" t="s">
        <v>1680</v>
      </c>
      <c r="D270" s="24"/>
      <c r="E270" s="24" t="s">
        <v>1688</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c r="B271" s="24" t="s">
        <v>1687</v>
      </c>
      <c r="C271" s="24" t="s">
        <v>1609</v>
      </c>
      <c r="D271" s="24"/>
      <c r="E271" s="24" t="s">
        <v>1688</v>
      </c>
      <c r="F271" s="24"/>
      <c r="G271" s="24"/>
      <c r="H271" s="24"/>
      <c r="I271" s="24" t="s">
        <v>810</v>
      </c>
      <c r="J271" s="24" t="s">
        <v>717</v>
      </c>
      <c r="K271" s="24" t="s">
        <v>187</v>
      </c>
      <c r="L271" s="24" t="s">
        <v>398</v>
      </c>
      <c r="M271" s="24">
        <v>0</v>
      </c>
      <c r="N271" s="24"/>
      <c r="O271" s="24" t="s">
        <v>190</v>
      </c>
      <c r="P271" s="24" t="s">
        <v>1657</v>
      </c>
      <c r="Q271" s="24" t="s">
        <v>1503</v>
      </c>
      <c r="R271" s="24" t="s">
        <v>1502</v>
      </c>
      <c r="S271" s="24" t="s">
        <v>1501</v>
      </c>
      <c r="T271" s="24" t="s">
        <v>1500</v>
      </c>
      <c r="U271" s="24" t="s">
        <v>1499</v>
      </c>
      <c r="V271" s="24" t="s">
        <v>716</v>
      </c>
      <c r="W271" s="24"/>
      <c r="X271" s="24"/>
      <c r="Y271" s="24"/>
    </row>
    <row r="272" spans="1:25" s="20" customFormat="1" ht="27">
      <c r="B272" s="20" t="s">
        <v>928</v>
      </c>
      <c r="C272" s="20" t="s">
        <v>929</v>
      </c>
      <c r="E272" s="20" t="s">
        <v>1685</v>
      </c>
      <c r="I272" s="20" t="s">
        <v>810</v>
      </c>
      <c r="K272" s="20" t="s">
        <v>187</v>
      </c>
      <c r="L272" s="20" t="s">
        <v>207</v>
      </c>
      <c r="M272" s="20">
        <v>0</v>
      </c>
      <c r="O272" s="20" t="s">
        <v>190</v>
      </c>
      <c r="P272" s="20" t="s">
        <v>1682</v>
      </c>
      <c r="Q272" s="20" t="s">
        <v>1683</v>
      </c>
      <c r="R272" s="20" t="s">
        <v>1684</v>
      </c>
    </row>
    <row r="273" spans="1:21" s="20" customFormat="1" ht="27">
      <c r="B273" s="20" t="s">
        <v>930</v>
      </c>
      <c r="C273" s="20" t="s">
        <v>929</v>
      </c>
      <c r="I273" s="20" t="s">
        <v>810</v>
      </c>
      <c r="K273" s="20" t="s">
        <v>187</v>
      </c>
      <c r="L273" s="20" t="s">
        <v>207</v>
      </c>
      <c r="M273" s="20">
        <v>0</v>
      </c>
      <c r="O273" s="20" t="s">
        <v>190</v>
      </c>
      <c r="P273" s="20" t="s">
        <v>1682</v>
      </c>
      <c r="Q273" s="20" t="s">
        <v>1683</v>
      </c>
      <c r="R273" s="20" t="s">
        <v>1684</v>
      </c>
    </row>
    <row r="274" spans="1:21" s="20" customFormat="1" ht="27">
      <c r="B274" s="20" t="s">
        <v>931</v>
      </c>
      <c r="C274" s="20" t="s">
        <v>929</v>
      </c>
      <c r="I274" s="20" t="s">
        <v>810</v>
      </c>
      <c r="K274" s="20" t="s">
        <v>187</v>
      </c>
      <c r="L274" s="20" t="s">
        <v>207</v>
      </c>
      <c r="M274" s="20">
        <v>0</v>
      </c>
      <c r="O274" s="20" t="s">
        <v>190</v>
      </c>
      <c r="P274" s="20" t="s">
        <v>1682</v>
      </c>
      <c r="Q274" s="20" t="s">
        <v>1683</v>
      </c>
      <c r="R274" s="20" t="s">
        <v>1684</v>
      </c>
    </row>
    <row r="275" spans="1:21" s="20" customFormat="1" ht="27">
      <c r="B275" s="20" t="s">
        <v>932</v>
      </c>
      <c r="C275" s="20" t="s">
        <v>929</v>
      </c>
      <c r="I275" s="20" t="s">
        <v>810</v>
      </c>
      <c r="K275" s="20" t="s">
        <v>187</v>
      </c>
      <c r="L275" s="20" t="s">
        <v>207</v>
      </c>
      <c r="M275" s="20">
        <v>0</v>
      </c>
      <c r="O275" s="20" t="s">
        <v>190</v>
      </c>
      <c r="P275" s="20" t="s">
        <v>1682</v>
      </c>
      <c r="Q275" s="20" t="s">
        <v>1683</v>
      </c>
      <c r="R275" s="20" t="s">
        <v>1684</v>
      </c>
    </row>
    <row r="276" spans="1:21" s="20" customFormat="1" ht="27">
      <c r="B276" s="20" t="s">
        <v>933</v>
      </c>
      <c r="C276" s="20" t="s">
        <v>929</v>
      </c>
      <c r="I276" s="20" t="s">
        <v>810</v>
      </c>
      <c r="K276" s="20" t="s">
        <v>187</v>
      </c>
      <c r="L276" s="20" t="s">
        <v>207</v>
      </c>
      <c r="M276" s="20">
        <v>0</v>
      </c>
      <c r="O276" s="20" t="s">
        <v>190</v>
      </c>
      <c r="P276" s="20" t="s">
        <v>1682</v>
      </c>
      <c r="Q276" s="20" t="s">
        <v>1683</v>
      </c>
      <c r="R276" s="20" t="s">
        <v>1684</v>
      </c>
    </row>
    <row r="277" spans="1:21" s="20" customFormat="1" ht="27">
      <c r="B277" s="20" t="s">
        <v>935</v>
      </c>
      <c r="C277" s="20" t="s">
        <v>1686</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c r="B278" s="20" t="s">
        <v>941</v>
      </c>
      <c r="C278" s="20" t="s">
        <v>1686</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c r="B279" s="20" t="s">
        <v>942</v>
      </c>
      <c r="C279" s="20" t="s">
        <v>1686</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c r="B280" s="20" t="s">
        <v>943</v>
      </c>
      <c r="C280" s="20" t="s">
        <v>1686</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c r="B281" s="36" t="s">
        <v>1560</v>
      </c>
      <c r="C281" s="36" t="s">
        <v>1686</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c r="A282" s="20" t="s">
        <v>1634</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c r="B283" s="20" t="s">
        <v>1343</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c r="B285" s="20" t="s">
        <v>1538</v>
      </c>
      <c r="C285" s="20" t="s">
        <v>1539</v>
      </c>
      <c r="E285" s="20" t="str">
        <f t="shared" si="0"/>
        <v>1：3kW（18畳）,2：4kW（24畳）,3：5kW（30畳）,4：6kW（36畳）,5:2kW（12畳）</v>
      </c>
      <c r="I285" s="20" t="s">
        <v>810</v>
      </c>
      <c r="J285" s="20" t="s">
        <v>628</v>
      </c>
      <c r="K285" s="20" t="s">
        <v>187</v>
      </c>
      <c r="L285" s="20" t="s">
        <v>202</v>
      </c>
      <c r="M285" s="20">
        <v>0</v>
      </c>
      <c r="O285" s="20" t="s">
        <v>190</v>
      </c>
      <c r="P285" s="20" t="s">
        <v>1540</v>
      </c>
      <c r="Q285" s="20" t="s">
        <v>1541</v>
      </c>
      <c r="R285" s="20" t="s">
        <v>1542</v>
      </c>
      <c r="S285" s="20" t="s">
        <v>1543</v>
      </c>
      <c r="T285" s="20" t="s">
        <v>1690</v>
      </c>
    </row>
    <row r="286" spans="1:21" s="20" customFormat="1" ht="27">
      <c r="B286" s="20" t="s">
        <v>1344</v>
      </c>
      <c r="C286" s="20" t="s">
        <v>1345</v>
      </c>
      <c r="E286" s="20" t="str">
        <f t="shared" si="0"/>
        <v>1：いつもいる,2：時々いる,3：週1～2日いる,4：いない,</v>
      </c>
      <c r="I286" s="20" t="s">
        <v>810</v>
      </c>
      <c r="J286" s="20" t="s">
        <v>636</v>
      </c>
      <c r="K286" s="20" t="s">
        <v>187</v>
      </c>
      <c r="L286" s="20" t="s">
        <v>189</v>
      </c>
      <c r="M286" s="20">
        <v>0</v>
      </c>
      <c r="O286" s="20" t="s">
        <v>190</v>
      </c>
      <c r="P286" s="20" t="s">
        <v>1346</v>
      </c>
      <c r="Q286" s="20" t="s">
        <v>1347</v>
      </c>
      <c r="R286" s="20" t="s">
        <v>775</v>
      </c>
      <c r="S286" s="20" t="s">
        <v>776</v>
      </c>
    </row>
    <row r="287" spans="1:21" s="36" customFormat="1" ht="27.75" thickBot="1">
      <c r="B287" s="36" t="s">
        <v>370</v>
      </c>
      <c r="C287" s="36" t="s">
        <v>372</v>
      </c>
      <c r="E287" s="36" t="s">
        <v>1691</v>
      </c>
      <c r="F287" s="36" t="s">
        <v>660</v>
      </c>
      <c r="I287" s="36" t="s">
        <v>1227</v>
      </c>
      <c r="J287" s="36" t="s">
        <v>174</v>
      </c>
      <c r="K287" s="36" t="s">
        <v>187</v>
      </c>
    </row>
    <row r="288" spans="1:21" s="20" customFormat="1" ht="27.75" thickTop="1">
      <c r="A288" s="20" t="s">
        <v>1466</v>
      </c>
      <c r="B288" s="41" t="s">
        <v>1692</v>
      </c>
      <c r="C288" s="32" t="s">
        <v>1467</v>
      </c>
      <c r="D288" s="32"/>
      <c r="E288" s="32"/>
      <c r="I288" s="20" t="s">
        <v>402</v>
      </c>
      <c r="K288" s="20" t="s">
        <v>185</v>
      </c>
    </row>
    <row r="289" spans="2:13" s="20" customFormat="1" ht="27">
      <c r="B289" s="20" t="s">
        <v>1468</v>
      </c>
      <c r="C289" s="32" t="s">
        <v>1469</v>
      </c>
      <c r="D289" s="32"/>
      <c r="E289" s="32"/>
      <c r="I289" s="20" t="s">
        <v>402</v>
      </c>
      <c r="K289" s="20" t="s">
        <v>185</v>
      </c>
    </row>
    <row r="290" spans="2:13" s="20" customFormat="1" ht="27">
      <c r="B290" s="20" t="s">
        <v>1470</v>
      </c>
      <c r="C290" s="20" t="s">
        <v>1471</v>
      </c>
      <c r="I290" s="20" t="s">
        <v>402</v>
      </c>
      <c r="K290" s="20" t="s">
        <v>185</v>
      </c>
    </row>
    <row r="291" spans="2:13" s="20" customFormat="1" ht="27">
      <c r="B291" s="20" t="s">
        <v>1535</v>
      </c>
      <c r="C291" s="20" t="s">
        <v>1536</v>
      </c>
      <c r="I291" s="20" t="s">
        <v>402</v>
      </c>
      <c r="K291" s="20" t="s">
        <v>185</v>
      </c>
    </row>
    <row r="292" spans="2:13" s="20" customFormat="1" ht="27">
      <c r="B292" s="20" t="s">
        <v>1537</v>
      </c>
      <c r="C292" s="20" t="s">
        <v>913</v>
      </c>
      <c r="I292" s="20" t="s">
        <v>402</v>
      </c>
      <c r="K292" s="20" t="s">
        <v>185</v>
      </c>
    </row>
    <row r="293" spans="2:13" s="20" customFormat="1" ht="27">
      <c r="B293" s="29" t="s">
        <v>1696</v>
      </c>
      <c r="C293" s="20" t="s">
        <v>914</v>
      </c>
      <c r="I293" s="20" t="s">
        <v>1227</v>
      </c>
      <c r="K293" s="20" t="s">
        <v>100</v>
      </c>
      <c r="L293" s="20" t="s">
        <v>455</v>
      </c>
      <c r="M293" s="20">
        <v>0</v>
      </c>
    </row>
    <row r="294" spans="2:13" s="20" customFormat="1" ht="27">
      <c r="B294" s="29" t="s">
        <v>1697</v>
      </c>
      <c r="C294" s="20" t="s">
        <v>1187</v>
      </c>
      <c r="I294" s="20" t="s">
        <v>1193</v>
      </c>
      <c r="K294" s="20" t="s">
        <v>193</v>
      </c>
      <c r="L294" s="20" t="s">
        <v>99</v>
      </c>
      <c r="M294" s="20" t="b">
        <v>0</v>
      </c>
    </row>
    <row r="295" spans="2:13" s="20" customFormat="1" ht="27">
      <c r="B295" s="29" t="s">
        <v>1698</v>
      </c>
      <c r="C295" s="20" t="s">
        <v>1188</v>
      </c>
      <c r="I295" s="20" t="s">
        <v>1193</v>
      </c>
      <c r="K295" s="20" t="s">
        <v>193</v>
      </c>
      <c r="L295" s="20" t="s">
        <v>99</v>
      </c>
      <c r="M295" s="20" t="b">
        <v>0</v>
      </c>
    </row>
    <row r="296" spans="2:13" s="20" customFormat="1" ht="27">
      <c r="B296" s="29" t="s">
        <v>915</v>
      </c>
      <c r="C296" s="20" t="s">
        <v>1189</v>
      </c>
      <c r="I296" s="20" t="s">
        <v>1193</v>
      </c>
      <c r="K296" s="20" t="s">
        <v>193</v>
      </c>
      <c r="L296" s="20" t="s">
        <v>99</v>
      </c>
      <c r="M296" s="20" t="b">
        <v>0</v>
      </c>
    </row>
    <row r="297" spans="2:13" s="20" customFormat="1" ht="27">
      <c r="B297" s="29" t="s">
        <v>1184</v>
      </c>
      <c r="C297" s="20" t="s">
        <v>1190</v>
      </c>
      <c r="I297" s="20" t="s">
        <v>1193</v>
      </c>
      <c r="K297" s="20" t="s">
        <v>193</v>
      </c>
      <c r="L297" s="20" t="s">
        <v>99</v>
      </c>
      <c r="M297" s="20" t="b">
        <v>0</v>
      </c>
    </row>
    <row r="298" spans="2:13" s="20" customFormat="1" ht="27">
      <c r="B298" s="29" t="s">
        <v>1185</v>
      </c>
      <c r="C298" s="20" t="s">
        <v>1191</v>
      </c>
      <c r="I298" s="20" t="s">
        <v>1193</v>
      </c>
      <c r="K298" s="20" t="s">
        <v>193</v>
      </c>
      <c r="L298" s="20" t="s">
        <v>99</v>
      </c>
      <c r="M298" s="20" t="b">
        <v>0</v>
      </c>
    </row>
    <row r="299" spans="2:13" s="20" customFormat="1" ht="27">
      <c r="B299" s="29" t="s">
        <v>1186</v>
      </c>
      <c r="C299" s="20" t="s">
        <v>1192</v>
      </c>
      <c r="I299" s="20" t="s">
        <v>1193</v>
      </c>
      <c r="K299" s="20" t="s">
        <v>193</v>
      </c>
      <c r="L299" s="20" t="s">
        <v>99</v>
      </c>
      <c r="M299" s="20" t="b">
        <v>0</v>
      </c>
    </row>
    <row r="300" spans="2:13" s="20" customFormat="1" ht="27">
      <c r="B300" s="29" t="s">
        <v>1693</v>
      </c>
      <c r="C300" s="20" t="s">
        <v>1194</v>
      </c>
      <c r="I300" s="20" t="s">
        <v>402</v>
      </c>
      <c r="K300" s="20" t="s">
        <v>185</v>
      </c>
    </row>
    <row r="301" spans="2:13" s="20" customFormat="1" ht="25.5">
      <c r="B301" s="42" t="s">
        <v>1195</v>
      </c>
      <c r="C301" s="20" t="s">
        <v>1196</v>
      </c>
      <c r="I301" s="20" t="s">
        <v>402</v>
      </c>
      <c r="K301" s="20" t="s">
        <v>185</v>
      </c>
    </row>
    <row r="302" spans="2:13" s="20" customFormat="1" ht="40.5">
      <c r="B302" s="43" t="s">
        <v>1694</v>
      </c>
      <c r="C302" s="20" t="s">
        <v>956</v>
      </c>
      <c r="I302" s="20" t="s">
        <v>402</v>
      </c>
      <c r="K302" s="20" t="s">
        <v>185</v>
      </c>
    </row>
    <row r="303" spans="2:13" s="20" customFormat="1" ht="27">
      <c r="B303" s="43" t="s">
        <v>1695</v>
      </c>
      <c r="C303" s="20" t="s">
        <v>957</v>
      </c>
      <c r="I303" s="20" t="s">
        <v>402</v>
      </c>
      <c r="K303" s="20" t="s">
        <v>185</v>
      </c>
    </row>
    <row r="304" spans="2:13" s="20" customFormat="1" ht="27">
      <c r="B304" s="20" t="s">
        <v>958</v>
      </c>
      <c r="C304" s="20" t="s">
        <v>959</v>
      </c>
      <c r="I304" s="20" t="s">
        <v>402</v>
      </c>
      <c r="K304" s="20" t="s">
        <v>185</v>
      </c>
    </row>
    <row r="305" spans="1:13" s="20" customFormat="1">
      <c r="B305" s="20" t="s">
        <v>961</v>
      </c>
      <c r="C305" s="20" t="s">
        <v>960</v>
      </c>
      <c r="I305" s="20" t="s">
        <v>402</v>
      </c>
      <c r="K305" s="20" t="s">
        <v>185</v>
      </c>
    </row>
    <row r="306" spans="1:13" s="20" customFormat="1">
      <c r="B306" s="20" t="s">
        <v>368</v>
      </c>
      <c r="C306" s="20" t="s">
        <v>369</v>
      </c>
      <c r="I306" s="20" t="s">
        <v>402</v>
      </c>
      <c r="K306" s="20" t="s">
        <v>185</v>
      </c>
    </row>
    <row r="307" spans="1:13" s="24" customFormat="1" ht="27">
      <c r="A307" s="20" t="s">
        <v>962</v>
      </c>
      <c r="B307" s="24" t="s">
        <v>91</v>
      </c>
      <c r="C307" s="24" t="s">
        <v>359</v>
      </c>
      <c r="E307" s="24" t="s">
        <v>1699</v>
      </c>
      <c r="I307" s="24" t="s">
        <v>1193</v>
      </c>
      <c r="K307" s="24" t="s">
        <v>193</v>
      </c>
      <c r="L307" s="24" t="s">
        <v>99</v>
      </c>
      <c r="M307" s="24" t="b">
        <v>0</v>
      </c>
    </row>
    <row r="308" spans="1:13" s="24" customFormat="1">
      <c r="A308" s="20"/>
      <c r="B308" s="24" t="s">
        <v>92</v>
      </c>
      <c r="C308" s="33" t="s">
        <v>360</v>
      </c>
      <c r="D308" s="33"/>
      <c r="E308" s="33"/>
      <c r="I308" s="24" t="s">
        <v>1193</v>
      </c>
      <c r="K308" s="24" t="s">
        <v>193</v>
      </c>
      <c r="L308" s="24" t="s">
        <v>99</v>
      </c>
      <c r="M308" s="24" t="b">
        <v>0</v>
      </c>
    </row>
    <row r="309" spans="1:13" s="24" customFormat="1">
      <c r="A309" s="20"/>
      <c r="B309" s="24" t="s">
        <v>93</v>
      </c>
      <c r="C309" s="24" t="s">
        <v>361</v>
      </c>
      <c r="I309" s="24" t="s">
        <v>1193</v>
      </c>
      <c r="K309" s="24" t="s">
        <v>193</v>
      </c>
      <c r="L309" s="24" t="s">
        <v>99</v>
      </c>
      <c r="M309" s="24" t="b">
        <v>0</v>
      </c>
    </row>
    <row r="310" spans="1:13" s="24" customFormat="1">
      <c r="A310" s="20"/>
      <c r="B310" s="24" t="s">
        <v>94</v>
      </c>
      <c r="C310" s="24" t="s">
        <v>371</v>
      </c>
      <c r="I310" s="24" t="s">
        <v>1193</v>
      </c>
      <c r="K310" s="24" t="s">
        <v>193</v>
      </c>
      <c r="L310" s="24" t="s">
        <v>99</v>
      </c>
      <c r="M310" s="24" t="b">
        <v>0</v>
      </c>
    </row>
    <row r="311" spans="1:13" s="24" customFormat="1">
      <c r="A311" s="20"/>
      <c r="B311" s="24" t="s">
        <v>95</v>
      </c>
      <c r="C311" s="24" t="s">
        <v>371</v>
      </c>
      <c r="I311" s="24" t="s">
        <v>1193</v>
      </c>
      <c r="K311" s="24" t="s">
        <v>193</v>
      </c>
      <c r="L311" s="24" t="s">
        <v>99</v>
      </c>
      <c r="M311" s="24" t="b">
        <v>0</v>
      </c>
    </row>
    <row r="312" spans="1:13" s="24" customFormat="1">
      <c r="A312" s="20"/>
      <c r="B312" s="24" t="s">
        <v>96</v>
      </c>
      <c r="C312" s="24" t="s">
        <v>371</v>
      </c>
      <c r="I312" s="24" t="s">
        <v>1193</v>
      </c>
      <c r="K312" s="24" t="s">
        <v>193</v>
      </c>
      <c r="L312" s="24" t="s">
        <v>99</v>
      </c>
      <c r="M312" s="24" t="b">
        <v>0</v>
      </c>
    </row>
    <row r="313" spans="1:13" s="24" customFormat="1">
      <c r="A313" s="20"/>
      <c r="B313" s="24" t="s">
        <v>97</v>
      </c>
      <c r="C313" s="24" t="s">
        <v>371</v>
      </c>
      <c r="I313" s="24" t="s">
        <v>1193</v>
      </c>
      <c r="K313" s="24" t="s">
        <v>193</v>
      </c>
      <c r="L313" s="24" t="s">
        <v>99</v>
      </c>
      <c r="M313" s="24" t="b">
        <v>0</v>
      </c>
    </row>
    <row r="314" spans="1:13" s="24" customFormat="1">
      <c r="A314" s="20"/>
      <c r="B314" s="24" t="s">
        <v>98</v>
      </c>
      <c r="C314" s="24" t="s">
        <v>371</v>
      </c>
      <c r="I314" s="24" t="s">
        <v>1193</v>
      </c>
      <c r="K314" s="24" t="s">
        <v>193</v>
      </c>
      <c r="L314" s="24" t="s">
        <v>99</v>
      </c>
      <c r="M314" s="24" t="b">
        <v>0</v>
      </c>
    </row>
    <row r="315" spans="1:13" s="24" customFormat="1">
      <c r="A315" s="20"/>
      <c r="B315" s="24" t="s">
        <v>362</v>
      </c>
      <c r="C315" s="24" t="s">
        <v>371</v>
      </c>
      <c r="I315" s="24" t="s">
        <v>1193</v>
      </c>
      <c r="K315" s="24" t="s">
        <v>193</v>
      </c>
      <c r="L315" s="24" t="s">
        <v>99</v>
      </c>
      <c r="M315" s="24" t="b">
        <v>0</v>
      </c>
    </row>
    <row r="316" spans="1:13" s="24" customFormat="1">
      <c r="A316" s="20"/>
      <c r="B316" s="24" t="s">
        <v>363</v>
      </c>
      <c r="C316" s="24" t="s">
        <v>371</v>
      </c>
      <c r="I316" s="24" t="s">
        <v>1193</v>
      </c>
      <c r="K316" s="24" t="s">
        <v>193</v>
      </c>
      <c r="L316" s="24" t="s">
        <v>99</v>
      </c>
      <c r="M316" s="24" t="b">
        <v>0</v>
      </c>
    </row>
    <row r="317" spans="1:13" s="24" customFormat="1">
      <c r="A317" s="20"/>
      <c r="B317" s="24" t="s">
        <v>364</v>
      </c>
      <c r="C317" s="24" t="s">
        <v>371</v>
      </c>
      <c r="I317" s="24" t="s">
        <v>1193</v>
      </c>
      <c r="K317" s="24" t="s">
        <v>193</v>
      </c>
      <c r="L317" s="24" t="s">
        <v>99</v>
      </c>
      <c r="M317" s="24" t="b">
        <v>0</v>
      </c>
    </row>
    <row r="318" spans="1:13" s="24" customFormat="1">
      <c r="A318" s="20"/>
      <c r="B318" s="24" t="s">
        <v>365</v>
      </c>
      <c r="C318" s="24" t="s">
        <v>371</v>
      </c>
      <c r="I318" s="24" t="s">
        <v>1193</v>
      </c>
      <c r="K318" s="24" t="s">
        <v>193</v>
      </c>
      <c r="L318" s="24" t="s">
        <v>99</v>
      </c>
      <c r="M318" s="24" t="b">
        <v>0</v>
      </c>
    </row>
    <row r="319" spans="1:13" s="24" customFormat="1">
      <c r="A319" s="20"/>
      <c r="B319" s="24" t="s">
        <v>366</v>
      </c>
      <c r="C319" s="24" t="s">
        <v>371</v>
      </c>
      <c r="I319" s="24" t="s">
        <v>1193</v>
      </c>
      <c r="K319" s="24" t="s">
        <v>193</v>
      </c>
      <c r="L319" s="24" t="s">
        <v>99</v>
      </c>
      <c r="M319" s="24" t="b">
        <v>0</v>
      </c>
    </row>
    <row r="320" spans="1:13" s="24" customFormat="1">
      <c r="A320" s="20"/>
      <c r="B320" s="24" t="s">
        <v>367</v>
      </c>
      <c r="C320" s="24" t="s">
        <v>371</v>
      </c>
      <c r="I320" s="24" t="s">
        <v>1193</v>
      </c>
      <c r="K320" s="24" t="s">
        <v>193</v>
      </c>
      <c r="L320" s="24" t="s">
        <v>99</v>
      </c>
      <c r="M320" s="24" t="b">
        <v>0</v>
      </c>
    </row>
    <row r="321" spans="1:22" s="20" customFormat="1">
      <c r="B321" s="20" t="s">
        <v>374</v>
      </c>
      <c r="C321" s="20" t="s">
        <v>778</v>
      </c>
      <c r="F321" s="20" t="s">
        <v>378</v>
      </c>
      <c r="I321" s="20" t="s">
        <v>402</v>
      </c>
      <c r="J321" s="20" t="s">
        <v>174</v>
      </c>
      <c r="K321" s="20" t="s">
        <v>187</v>
      </c>
    </row>
    <row r="322" spans="1:22" s="20" customFormat="1" ht="27">
      <c r="B322" s="20" t="s">
        <v>375</v>
      </c>
      <c r="C322" s="20" t="s">
        <v>777</v>
      </c>
      <c r="F322" s="20" t="s">
        <v>228</v>
      </c>
      <c r="I322" s="20" t="s">
        <v>402</v>
      </c>
      <c r="J322" s="20" t="s">
        <v>174</v>
      </c>
      <c r="K322" s="20" t="s">
        <v>187</v>
      </c>
    </row>
    <row r="323" spans="1:22" s="20" customFormat="1">
      <c r="B323" s="20" t="s">
        <v>376</v>
      </c>
      <c r="C323" s="20" t="s">
        <v>779</v>
      </c>
      <c r="F323" s="20" t="s">
        <v>780</v>
      </c>
      <c r="I323" s="20" t="s">
        <v>810</v>
      </c>
      <c r="K323" s="20" t="s">
        <v>187</v>
      </c>
      <c r="L323" s="20" t="s">
        <v>1712</v>
      </c>
      <c r="M323" s="20">
        <v>60</v>
      </c>
      <c r="P323" s="20" t="s">
        <v>1705</v>
      </c>
      <c r="Q323" s="20" t="s">
        <v>1706</v>
      </c>
      <c r="R323" s="20" t="s">
        <v>1707</v>
      </c>
      <c r="S323" s="20" t="s">
        <v>1708</v>
      </c>
      <c r="T323" s="20" t="s">
        <v>1709</v>
      </c>
      <c r="U323" s="20" t="s">
        <v>1710</v>
      </c>
      <c r="V323" s="20" t="s">
        <v>1711</v>
      </c>
    </row>
    <row r="324" spans="1:22" s="20" customFormat="1" ht="27">
      <c r="B324" s="20" t="s">
        <v>377</v>
      </c>
      <c r="C324" s="20" t="s">
        <v>1472</v>
      </c>
      <c r="F324" s="20" t="s">
        <v>228</v>
      </c>
      <c r="I324" s="20" t="s">
        <v>402</v>
      </c>
      <c r="J324" s="20" t="s">
        <v>174</v>
      </c>
      <c r="K324" s="20" t="s">
        <v>187</v>
      </c>
    </row>
    <row r="325" spans="1:22" s="20" customFormat="1">
      <c r="B325" s="20" t="s">
        <v>1473</v>
      </c>
      <c r="C325" s="20" t="s">
        <v>1474</v>
      </c>
      <c r="F325" s="20" t="s">
        <v>228</v>
      </c>
      <c r="I325" s="20" t="s">
        <v>402</v>
      </c>
      <c r="J325" s="20" t="s">
        <v>174</v>
      </c>
      <c r="K325" s="20" t="s">
        <v>187</v>
      </c>
    </row>
    <row r="326" spans="1:22" s="20" customFormat="1" ht="27">
      <c r="B326" s="20" t="s">
        <v>1475</v>
      </c>
      <c r="C326" s="20" t="s">
        <v>1476</v>
      </c>
      <c r="F326" s="20" t="s">
        <v>228</v>
      </c>
      <c r="I326" s="20" t="s">
        <v>402</v>
      </c>
      <c r="J326" s="20" t="s">
        <v>174</v>
      </c>
      <c r="K326" s="20" t="s">
        <v>187</v>
      </c>
    </row>
    <row r="327" spans="1:22" s="20" customFormat="1">
      <c r="B327" s="20" t="s">
        <v>1477</v>
      </c>
      <c r="C327" s="20" t="s">
        <v>1478</v>
      </c>
      <c r="F327" s="20" t="s">
        <v>228</v>
      </c>
      <c r="I327" s="20" t="s">
        <v>402</v>
      </c>
      <c r="J327" s="20" t="s">
        <v>174</v>
      </c>
      <c r="K327" s="20" t="s">
        <v>187</v>
      </c>
    </row>
    <row r="328" spans="1:22" s="20" customFormat="1" ht="27">
      <c r="B328" s="20" t="s">
        <v>1479</v>
      </c>
      <c r="C328" s="20" t="s">
        <v>1480</v>
      </c>
      <c r="F328" s="20" t="s">
        <v>228</v>
      </c>
      <c r="I328" s="20" t="s">
        <v>402</v>
      </c>
      <c r="J328" s="20" t="s">
        <v>174</v>
      </c>
      <c r="K328" s="20" t="s">
        <v>187</v>
      </c>
    </row>
    <row r="329" spans="1:22" s="20" customFormat="1">
      <c r="B329" s="20" t="s">
        <v>1481</v>
      </c>
      <c r="C329" s="20" t="s">
        <v>1482</v>
      </c>
      <c r="F329" s="20" t="s">
        <v>1483</v>
      </c>
      <c r="I329" s="20" t="s">
        <v>402</v>
      </c>
      <c r="J329" s="20" t="s">
        <v>174</v>
      </c>
      <c r="K329" s="20" t="s">
        <v>187</v>
      </c>
    </row>
    <row r="330" spans="1:22" s="20" customFormat="1" ht="27">
      <c r="B330" s="20" t="s">
        <v>1484</v>
      </c>
      <c r="C330" s="20" t="s">
        <v>1485</v>
      </c>
      <c r="F330" s="20" t="s">
        <v>378</v>
      </c>
      <c r="I330" s="20" t="s">
        <v>810</v>
      </c>
      <c r="K330" s="20" t="s">
        <v>187</v>
      </c>
      <c r="L330" s="35" t="s">
        <v>1704</v>
      </c>
      <c r="M330" s="20">
        <v>10</v>
      </c>
      <c r="P330" s="20" t="s">
        <v>1700</v>
      </c>
      <c r="Q330" s="20" t="s">
        <v>1701</v>
      </c>
      <c r="R330" s="20" t="s">
        <v>1702</v>
      </c>
      <c r="S330" s="20" t="s">
        <v>1703</v>
      </c>
    </row>
    <row r="331" spans="1:22" s="36" customFormat="1" ht="27.75" thickBot="1">
      <c r="B331" s="36" t="s">
        <v>1486</v>
      </c>
      <c r="C331" s="36" t="s">
        <v>1487</v>
      </c>
      <c r="F331" s="36" t="s">
        <v>228</v>
      </c>
      <c r="I331" s="36" t="s">
        <v>402</v>
      </c>
      <c r="J331" s="36" t="s">
        <v>174</v>
      </c>
      <c r="K331" s="36" t="s">
        <v>187</v>
      </c>
    </row>
    <row r="332" spans="1:22" s="20" customFormat="1" ht="27.75" thickTop="1">
      <c r="A332" s="20" t="s">
        <v>1497</v>
      </c>
      <c r="B332" s="20" t="s">
        <v>1488</v>
      </c>
      <c r="C332" s="20" t="s">
        <v>1492</v>
      </c>
      <c r="E332" s="20" t="s">
        <v>998</v>
      </c>
      <c r="F332" s="20" t="s">
        <v>1496</v>
      </c>
      <c r="I332" s="20" t="s">
        <v>1716</v>
      </c>
      <c r="K332" s="20" t="s">
        <v>187</v>
      </c>
    </row>
    <row r="333" spans="1:22" s="20" customFormat="1">
      <c r="B333" s="20" t="s">
        <v>1489</v>
      </c>
      <c r="C333" s="20" t="s">
        <v>1493</v>
      </c>
      <c r="E333" s="20" t="s">
        <v>998</v>
      </c>
      <c r="F333" s="20" t="s">
        <v>1496</v>
      </c>
      <c r="I333" s="20" t="s">
        <v>1716</v>
      </c>
      <c r="K333" s="20" t="s">
        <v>187</v>
      </c>
    </row>
    <row r="334" spans="1:22" s="20" customFormat="1">
      <c r="B334" s="20" t="s">
        <v>1490</v>
      </c>
      <c r="C334" s="20" t="s">
        <v>1494</v>
      </c>
      <c r="E334" s="20" t="s">
        <v>998</v>
      </c>
      <c r="F334" s="20" t="s">
        <v>1713</v>
      </c>
      <c r="I334" s="20" t="s">
        <v>1716</v>
      </c>
      <c r="K334" s="20" t="s">
        <v>187</v>
      </c>
    </row>
    <row r="335" spans="1:22" s="20" customFormat="1">
      <c r="B335" s="20" t="s">
        <v>1491</v>
      </c>
      <c r="C335" s="20" t="s">
        <v>1495</v>
      </c>
      <c r="E335" s="20" t="s">
        <v>998</v>
      </c>
      <c r="F335" s="20" t="s">
        <v>1713</v>
      </c>
      <c r="I335" s="20" t="s">
        <v>1716</v>
      </c>
      <c r="K335" s="20" t="s">
        <v>187</v>
      </c>
    </row>
    <row r="336" spans="1:22" s="20" customFormat="1" ht="27">
      <c r="B336" s="20" t="s">
        <v>1441</v>
      </c>
      <c r="C336" s="20" t="s">
        <v>1498</v>
      </c>
      <c r="E336" s="20" t="s">
        <v>1718</v>
      </c>
      <c r="I336" s="20" t="s">
        <v>1716</v>
      </c>
      <c r="K336" s="20" t="s">
        <v>187</v>
      </c>
      <c r="L336" s="20" t="s">
        <v>207</v>
      </c>
    </row>
    <row r="337" spans="2:11" s="20" customFormat="1" ht="27">
      <c r="B337" s="20" t="s">
        <v>1714</v>
      </c>
      <c r="C337" s="20" t="s">
        <v>1715</v>
      </c>
      <c r="E337" s="20" t="s">
        <v>1717</v>
      </c>
      <c r="I337" s="20" t="s">
        <v>1716</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734</v>
      </c>
      <c r="B1" t="s">
        <v>733</v>
      </c>
      <c r="C1" t="s">
        <v>107</v>
      </c>
      <c r="D1" t="s">
        <v>729</v>
      </c>
      <c r="E1" t="s">
        <v>763</v>
      </c>
      <c r="F1" t="s">
        <v>108</v>
      </c>
      <c r="G1" t="s">
        <v>740</v>
      </c>
    </row>
    <row r="2" spans="1:7">
      <c r="A2" t="s">
        <v>745</v>
      </c>
      <c r="B2" t="s">
        <v>105</v>
      </c>
      <c r="C2" t="s">
        <v>730</v>
      </c>
      <c r="D2" t="s">
        <v>728</v>
      </c>
      <c r="E2" s="44" t="s">
        <v>764</v>
      </c>
      <c r="G2" t="s">
        <v>731</v>
      </c>
    </row>
    <row r="4" spans="1:7">
      <c r="A4" t="s">
        <v>1151</v>
      </c>
      <c r="B4" t="s">
        <v>1152</v>
      </c>
      <c r="C4" t="s">
        <v>736</v>
      </c>
      <c r="D4" t="s">
        <v>748</v>
      </c>
      <c r="E4" s="44" t="s">
        <v>771</v>
      </c>
    </row>
    <row r="5" spans="1:7">
      <c r="D5" t="s">
        <v>1158</v>
      </c>
      <c r="E5" t="s">
        <v>765</v>
      </c>
      <c r="F5" t="s">
        <v>109</v>
      </c>
    </row>
    <row r="7" spans="1:7">
      <c r="A7" t="s">
        <v>766</v>
      </c>
      <c r="B7" t="s">
        <v>767</v>
      </c>
      <c r="C7" t="s">
        <v>768</v>
      </c>
      <c r="E7" t="s">
        <v>770</v>
      </c>
    </row>
    <row r="10" spans="1:7">
      <c r="A10" t="s">
        <v>732</v>
      </c>
      <c r="B10" t="s">
        <v>871</v>
      </c>
      <c r="C10" t="s">
        <v>872</v>
      </c>
      <c r="D10" t="s">
        <v>741</v>
      </c>
      <c r="E10" s="44" t="s">
        <v>769</v>
      </c>
      <c r="F10" t="s">
        <v>109</v>
      </c>
      <c r="G10" t="s">
        <v>874</v>
      </c>
    </row>
    <row r="11" spans="1:7">
      <c r="D11" t="s">
        <v>742</v>
      </c>
      <c r="F11" t="s">
        <v>109</v>
      </c>
    </row>
    <row r="12" spans="1:7">
      <c r="D12" t="s">
        <v>743</v>
      </c>
      <c r="F12" t="s">
        <v>109</v>
      </c>
    </row>
    <row r="13" spans="1:7">
      <c r="F13" t="s">
        <v>109</v>
      </c>
    </row>
    <row r="15" spans="1:7">
      <c r="A15" t="s">
        <v>732</v>
      </c>
      <c r="B15" t="s">
        <v>735</v>
      </c>
      <c r="C15" t="s">
        <v>736</v>
      </c>
      <c r="D15" t="s">
        <v>748</v>
      </c>
      <c r="E15" s="44" t="s">
        <v>771</v>
      </c>
      <c r="G15" t="s">
        <v>744</v>
      </c>
    </row>
    <row r="16" spans="1:7">
      <c r="D16" t="s">
        <v>741</v>
      </c>
      <c r="E16" s="44" t="s">
        <v>769</v>
      </c>
      <c r="F16" t="s">
        <v>109</v>
      </c>
    </row>
    <row r="17" spans="1:7">
      <c r="D17" t="s">
        <v>742</v>
      </c>
      <c r="F17" t="s">
        <v>109</v>
      </c>
    </row>
    <row r="18" spans="1:7">
      <c r="D18" t="s">
        <v>743</v>
      </c>
      <c r="F18" t="s">
        <v>109</v>
      </c>
    </row>
    <row r="19" spans="1:7">
      <c r="F19" t="s">
        <v>109</v>
      </c>
    </row>
    <row r="21" spans="1:7">
      <c r="A21" t="s">
        <v>732</v>
      </c>
      <c r="B21" t="s">
        <v>883</v>
      </c>
      <c r="C21" t="s">
        <v>747</v>
      </c>
      <c r="D21" t="s">
        <v>1150</v>
      </c>
      <c r="E21" t="s">
        <v>1150</v>
      </c>
      <c r="G21" t="s">
        <v>882</v>
      </c>
    </row>
    <row r="23" spans="1:7">
      <c r="A23" t="s">
        <v>732</v>
      </c>
      <c r="B23" t="s">
        <v>875</v>
      </c>
      <c r="C23" t="s">
        <v>876</v>
      </c>
      <c r="D23" t="s">
        <v>1149</v>
      </c>
    </row>
    <row r="25" spans="1:7">
      <c r="A25" t="s">
        <v>732</v>
      </c>
      <c r="B25" t="s">
        <v>1153</v>
      </c>
      <c r="C25" t="s">
        <v>174</v>
      </c>
      <c r="D25" t="s">
        <v>1154</v>
      </c>
      <c r="E25" t="s">
        <v>1154</v>
      </c>
      <c r="F25" t="s">
        <v>1155</v>
      </c>
    </row>
    <row r="26" spans="1:7">
      <c r="F26" t="s">
        <v>1156</v>
      </c>
    </row>
    <row r="27" spans="1:7">
      <c r="F27" t="s">
        <v>1157</v>
      </c>
    </row>
    <row r="29" spans="1:7">
      <c r="A29" t="s">
        <v>873</v>
      </c>
      <c r="B29" t="s">
        <v>871</v>
      </c>
      <c r="C29" t="s">
        <v>878</v>
      </c>
      <c r="D29" t="s">
        <v>672</v>
      </c>
      <c r="E29" t="s">
        <v>672</v>
      </c>
    </row>
    <row r="30" spans="1:7">
      <c r="D30" t="s">
        <v>239</v>
      </c>
      <c r="E30" t="s">
        <v>239</v>
      </c>
      <c r="G30" t="s">
        <v>879</v>
      </c>
    </row>
    <row r="31" spans="1:7">
      <c r="D31" t="s">
        <v>246</v>
      </c>
      <c r="G31" t="s">
        <v>880</v>
      </c>
    </row>
    <row r="32" spans="1:7">
      <c r="D32" t="s">
        <v>580</v>
      </c>
      <c r="E32" t="s">
        <v>580</v>
      </c>
      <c r="G32" t="s">
        <v>881</v>
      </c>
    </row>
    <row r="34" spans="1:7">
      <c r="A34" t="s">
        <v>884</v>
      </c>
      <c r="B34" t="s">
        <v>871</v>
      </c>
      <c r="C34" t="s">
        <v>872</v>
      </c>
      <c r="D34" t="s">
        <v>885</v>
      </c>
      <c r="F34" t="s">
        <v>109</v>
      </c>
      <c r="G34" t="s">
        <v>874</v>
      </c>
    </row>
    <row r="36" spans="1:7">
      <c r="A36" t="s">
        <v>884</v>
      </c>
      <c r="B36" t="s">
        <v>746</v>
      </c>
      <c r="C36" t="s">
        <v>747</v>
      </c>
      <c r="D36" t="s">
        <v>738</v>
      </c>
      <c r="E36" t="s">
        <v>738</v>
      </c>
      <c r="G36" t="s">
        <v>886</v>
      </c>
    </row>
    <row r="38" spans="1:7">
      <c r="A38" t="s">
        <v>884</v>
      </c>
      <c r="B38" t="s">
        <v>875</v>
      </c>
      <c r="C38" t="s">
        <v>876</v>
      </c>
      <c r="D38" t="s">
        <v>877</v>
      </c>
    </row>
    <row r="40" spans="1:7">
      <c r="A40" t="s">
        <v>887</v>
      </c>
      <c r="B40" t="s">
        <v>871</v>
      </c>
      <c r="C40" t="s">
        <v>878</v>
      </c>
      <c r="D40" t="s">
        <v>888</v>
      </c>
      <c r="E40" t="s">
        <v>888</v>
      </c>
      <c r="F40" t="s">
        <v>889</v>
      </c>
    </row>
    <row r="41" spans="1:7">
      <c r="C41" t="s">
        <v>891</v>
      </c>
      <c r="D41" t="s">
        <v>1527</v>
      </c>
      <c r="E41" t="s">
        <v>1527</v>
      </c>
      <c r="G41" t="s">
        <v>890</v>
      </c>
    </row>
    <row r="43" spans="1:7" ht="40.5">
      <c r="A43" t="s">
        <v>887</v>
      </c>
      <c r="B43" t="s">
        <v>0</v>
      </c>
      <c r="C43" t="s">
        <v>878</v>
      </c>
      <c r="D43" t="s">
        <v>924</v>
      </c>
      <c r="E43" t="s">
        <v>924</v>
      </c>
      <c r="F43" s="7" t="s">
        <v>832</v>
      </c>
    </row>
    <row r="44" spans="1:7">
      <c r="C44" t="s">
        <v>891</v>
      </c>
      <c r="D44" t="s">
        <v>1527</v>
      </c>
      <c r="E44" t="s">
        <v>1527</v>
      </c>
      <c r="F44" t="s">
        <v>110</v>
      </c>
      <c r="G44" t="s">
        <v>890</v>
      </c>
    </row>
    <row r="47" spans="1:7" ht="40.5">
      <c r="A47" t="s">
        <v>887</v>
      </c>
      <c r="B47" t="s">
        <v>1</v>
      </c>
      <c r="C47" t="s">
        <v>878</v>
      </c>
      <c r="D47" t="s">
        <v>925</v>
      </c>
      <c r="E47" t="s">
        <v>925</v>
      </c>
      <c r="F47" s="7" t="s">
        <v>832</v>
      </c>
    </row>
    <row r="48" spans="1:7">
      <c r="C48" t="s">
        <v>878</v>
      </c>
      <c r="D48" t="s">
        <v>888</v>
      </c>
      <c r="E48" t="s">
        <v>888</v>
      </c>
      <c r="F48" t="s">
        <v>889</v>
      </c>
    </row>
    <row r="49" spans="1:7">
      <c r="C49" t="s">
        <v>891</v>
      </c>
      <c r="D49" t="s">
        <v>1527</v>
      </c>
      <c r="E49" t="s">
        <v>1527</v>
      </c>
      <c r="F49" t="s">
        <v>110</v>
      </c>
      <c r="G49" t="s">
        <v>890</v>
      </c>
    </row>
    <row r="52" spans="1:7">
      <c r="A52" t="s">
        <v>887</v>
      </c>
      <c r="B52" t="s">
        <v>1160</v>
      </c>
      <c r="C52" t="s">
        <v>878</v>
      </c>
      <c r="D52" t="s">
        <v>1383</v>
      </c>
      <c r="E52" t="s">
        <v>1383</v>
      </c>
      <c r="F52" t="s">
        <v>889</v>
      </c>
    </row>
    <row r="53" spans="1:7">
      <c r="C53" t="s">
        <v>891</v>
      </c>
      <c r="D53" t="s">
        <v>1527</v>
      </c>
      <c r="E53" t="s">
        <v>1527</v>
      </c>
      <c r="F53" t="s">
        <v>110</v>
      </c>
      <c r="G53" t="s">
        <v>890</v>
      </c>
    </row>
    <row r="55" spans="1:7">
      <c r="A55" t="s">
        <v>887</v>
      </c>
      <c r="B55" t="s">
        <v>1159</v>
      </c>
      <c r="C55" t="s">
        <v>878</v>
      </c>
      <c r="D55" t="s">
        <v>831</v>
      </c>
      <c r="E55" t="s">
        <v>771</v>
      </c>
      <c r="F55" t="s">
        <v>889</v>
      </c>
    </row>
    <row r="56" spans="1:7">
      <c r="C56" t="s">
        <v>891</v>
      </c>
      <c r="D56" t="s">
        <v>1527</v>
      </c>
      <c r="E56" t="s">
        <v>888</v>
      </c>
      <c r="F56" t="s">
        <v>110</v>
      </c>
      <c r="G56" t="s">
        <v>890</v>
      </c>
    </row>
    <row r="57" spans="1:7">
      <c r="E57" t="s">
        <v>1527</v>
      </c>
    </row>
    <row r="59" spans="1:7" ht="40.5">
      <c r="A59" t="s">
        <v>887</v>
      </c>
      <c r="B59" t="s">
        <v>834</v>
      </c>
      <c r="C59" t="s">
        <v>891</v>
      </c>
      <c r="D59" t="s">
        <v>965</v>
      </c>
      <c r="E59" t="s">
        <v>965</v>
      </c>
      <c r="F59" s="7" t="s">
        <v>832</v>
      </c>
      <c r="G59" t="s">
        <v>835</v>
      </c>
    </row>
    <row r="61" spans="1:7">
      <c r="A61" t="s">
        <v>887</v>
      </c>
      <c r="B61" t="s">
        <v>1387</v>
      </c>
      <c r="G61" t="s">
        <v>1391</v>
      </c>
    </row>
    <row r="64" spans="1:7">
      <c r="A64" t="s">
        <v>1388</v>
      </c>
      <c r="B64" t="s">
        <v>871</v>
      </c>
      <c r="C64" t="s">
        <v>878</v>
      </c>
      <c r="D64" t="s">
        <v>1368</v>
      </c>
      <c r="E64" t="s">
        <v>1368</v>
      </c>
      <c r="G64" t="s">
        <v>1389</v>
      </c>
    </row>
    <row r="65" spans="1:7">
      <c r="D65" t="s">
        <v>1527</v>
      </c>
      <c r="E65" t="s">
        <v>1527</v>
      </c>
      <c r="F65" t="s">
        <v>889</v>
      </c>
      <c r="G65" t="s">
        <v>1367</v>
      </c>
    </row>
    <row r="67" spans="1:7">
      <c r="A67" t="s">
        <v>1388</v>
      </c>
      <c r="B67" t="s">
        <v>1161</v>
      </c>
      <c r="C67" t="s">
        <v>878</v>
      </c>
      <c r="D67" t="s">
        <v>1369</v>
      </c>
      <c r="E67" t="s">
        <v>1369</v>
      </c>
    </row>
    <row r="68" spans="1:7">
      <c r="D68" t="s">
        <v>1370</v>
      </c>
      <c r="E68" t="s">
        <v>1370</v>
      </c>
    </row>
    <row r="70" spans="1:7">
      <c r="A70" t="s">
        <v>1388</v>
      </c>
      <c r="B70" t="s">
        <v>1390</v>
      </c>
      <c r="C70" t="s">
        <v>878</v>
      </c>
      <c r="D70" t="s">
        <v>1368</v>
      </c>
      <c r="E70" t="s">
        <v>1368</v>
      </c>
      <c r="G70" t="s">
        <v>1389</v>
      </c>
    </row>
    <row r="71" spans="1:7">
      <c r="D71" t="s">
        <v>1527</v>
      </c>
      <c r="E71" t="s">
        <v>1527</v>
      </c>
      <c r="F71" t="s">
        <v>889</v>
      </c>
      <c r="G71" t="s">
        <v>1367</v>
      </c>
    </row>
    <row r="73" spans="1:7" ht="40.5">
      <c r="A73" t="s">
        <v>1067</v>
      </c>
      <c r="B73" t="s">
        <v>871</v>
      </c>
      <c r="C73" t="s">
        <v>891</v>
      </c>
      <c r="D73" t="s">
        <v>1002</v>
      </c>
      <c r="F73" s="7" t="s">
        <v>833</v>
      </c>
    </row>
    <row r="75" spans="1:7">
      <c r="A75" t="s">
        <v>749</v>
      </c>
      <c r="B75" t="s">
        <v>750</v>
      </c>
      <c r="C75" t="s">
        <v>1364</v>
      </c>
      <c r="D75" t="s">
        <v>739</v>
      </c>
    </row>
    <row r="77" spans="1:7">
      <c r="A77" t="s">
        <v>1070</v>
      </c>
      <c r="B77" t="s">
        <v>886</v>
      </c>
      <c r="C77" t="s">
        <v>747</v>
      </c>
      <c r="D77" t="s">
        <v>738</v>
      </c>
      <c r="E77" t="s">
        <v>738</v>
      </c>
    </row>
    <row r="78" spans="1:7">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1063</v>
      </c>
    </row>
    <row r="2" spans="1:4">
      <c r="C2" s="2" t="s">
        <v>1272</v>
      </c>
    </row>
    <row r="3" spans="1:4">
      <c r="C3" s="2" t="s">
        <v>1271</v>
      </c>
    </row>
    <row r="4" spans="1:4">
      <c r="C4" s="2" t="s">
        <v>1599</v>
      </c>
    </row>
    <row r="5" spans="1:4">
      <c r="C5" s="2" t="s">
        <v>1600</v>
      </c>
      <c r="D5" s="2" t="s">
        <v>1601</v>
      </c>
    </row>
    <row r="7" spans="1:4">
      <c r="B7" s="2" t="s">
        <v>638</v>
      </c>
      <c r="C7" s="2" t="s">
        <v>1545</v>
      </c>
      <c r="D7" s="2" t="s">
        <v>1552</v>
      </c>
    </row>
    <row r="8" spans="1:4">
      <c r="A8" s="2" t="s">
        <v>676</v>
      </c>
      <c r="B8" s="2" t="s">
        <v>637</v>
      </c>
      <c r="C8" s="2" t="s">
        <v>737</v>
      </c>
      <c r="D8" s="2" t="s">
        <v>1553</v>
      </c>
    </row>
    <row r="10" spans="1:4">
      <c r="A10" s="2" t="s">
        <v>1273</v>
      </c>
      <c r="B10" s="2" t="s">
        <v>637</v>
      </c>
      <c r="C10" s="2" t="s">
        <v>738</v>
      </c>
      <c r="D10" s="2" t="s">
        <v>1553</v>
      </c>
    </row>
    <row r="12" spans="1:4">
      <c r="A12" s="2" t="s">
        <v>1544</v>
      </c>
      <c r="B12" s="2" t="s">
        <v>637</v>
      </c>
      <c r="C12" s="2" t="s">
        <v>739</v>
      </c>
      <c r="D12" s="2" t="s">
        <v>1553</v>
      </c>
    </row>
    <row r="14" spans="1:4">
      <c r="A14" s="2" t="s">
        <v>897</v>
      </c>
      <c r="B14" s="2" t="s">
        <v>1392</v>
      </c>
      <c r="C14" s="2" t="s">
        <v>748</v>
      </c>
    </row>
    <row r="17" spans="1:12">
      <c r="A17" s="2" t="s">
        <v>675</v>
      </c>
      <c r="B17" s="2" t="s">
        <v>1392</v>
      </c>
      <c r="C17" s="2" t="s">
        <v>672</v>
      </c>
      <c r="D17" s="2" t="s">
        <v>1059</v>
      </c>
    </row>
    <row r="19" spans="1:12">
      <c r="A19" s="2" t="s">
        <v>579</v>
      </c>
      <c r="B19" s="2" t="s">
        <v>1392</v>
      </c>
      <c r="C19" s="2" t="s">
        <v>1597</v>
      </c>
      <c r="D19" s="2" t="s">
        <v>1598</v>
      </c>
      <c r="E19" s="2" t="s">
        <v>1043</v>
      </c>
      <c r="F19" s="2" t="s">
        <v>7</v>
      </c>
      <c r="G19" s="2" t="s">
        <v>8</v>
      </c>
    </row>
    <row r="20" spans="1:12">
      <c r="F20" s="2" t="s">
        <v>715</v>
      </c>
      <c r="G20" s="2" t="s">
        <v>9</v>
      </c>
    </row>
    <row r="21" spans="1:12">
      <c r="F21" s="2" t="s">
        <v>10</v>
      </c>
    </row>
    <row r="23" spans="1:12">
      <c r="H23" s="2" t="s">
        <v>1283</v>
      </c>
      <c r="I23" s="2" t="s">
        <v>902</v>
      </c>
      <c r="J23" s="2" t="s">
        <v>907</v>
      </c>
      <c r="K23" s="2" t="s">
        <v>908</v>
      </c>
      <c r="L23" s="2" t="s">
        <v>1361</v>
      </c>
    </row>
    <row r="24" spans="1:12">
      <c r="A24" s="2" t="s">
        <v>237</v>
      </c>
      <c r="B24" s="2" t="s">
        <v>1392</v>
      </c>
      <c r="C24" s="2" t="s">
        <v>1596</v>
      </c>
      <c r="D24" s="2" t="s">
        <v>238</v>
      </c>
      <c r="E24" s="2" t="s">
        <v>898</v>
      </c>
      <c r="F24" s="2" t="s">
        <v>1287</v>
      </c>
      <c r="G24" s="2" t="s">
        <v>1277</v>
      </c>
      <c r="H24" s="2" t="s">
        <v>1284</v>
      </c>
      <c r="I24" s="2" t="s">
        <v>240</v>
      </c>
      <c r="J24" s="2" t="s">
        <v>903</v>
      </c>
      <c r="K24" s="2" t="s">
        <v>903</v>
      </c>
    </row>
    <row r="25" spans="1:12">
      <c r="F25" s="2" t="s">
        <v>1288</v>
      </c>
      <c r="G25" s="2" t="s">
        <v>1278</v>
      </c>
      <c r="H25" s="2" t="s">
        <v>241</v>
      </c>
      <c r="I25" s="2" t="s">
        <v>242</v>
      </c>
      <c r="J25" s="2" t="s">
        <v>904</v>
      </c>
      <c r="K25" s="2" t="s">
        <v>904</v>
      </c>
    </row>
    <row r="26" spans="1:12">
      <c r="F26" s="2" t="s">
        <v>1289</v>
      </c>
      <c r="G26" s="2" t="s">
        <v>1279</v>
      </c>
      <c r="H26" s="2" t="s">
        <v>243</v>
      </c>
      <c r="I26" s="2" t="s">
        <v>899</v>
      </c>
      <c r="J26" s="2" t="s">
        <v>905</v>
      </c>
      <c r="K26" s="2" t="s">
        <v>905</v>
      </c>
    </row>
    <row r="27" spans="1:12">
      <c r="F27" s="2" t="s">
        <v>1290</v>
      </c>
      <c r="G27" s="2" t="s">
        <v>1280</v>
      </c>
      <c r="H27" s="2" t="s">
        <v>244</v>
      </c>
      <c r="I27" s="2" t="s">
        <v>900</v>
      </c>
      <c r="J27" s="2" t="s">
        <v>906</v>
      </c>
      <c r="K27" s="2" t="s">
        <v>906</v>
      </c>
    </row>
    <row r="28" spans="1:12">
      <c r="F28" s="2" t="s">
        <v>1291</v>
      </c>
      <c r="G28" s="2" t="s">
        <v>1281</v>
      </c>
      <c r="H28" s="2" t="s">
        <v>1285</v>
      </c>
      <c r="I28" s="2" t="s">
        <v>901</v>
      </c>
      <c r="J28" s="2" t="s">
        <v>725</v>
      </c>
      <c r="K28" s="2" t="s">
        <v>726</v>
      </c>
      <c r="L28" s="2" t="s">
        <v>916</v>
      </c>
    </row>
    <row r="29" spans="1:12">
      <c r="F29" s="2" t="s">
        <v>1529</v>
      </c>
      <c r="G29" s="2" t="s">
        <v>1282</v>
      </c>
    </row>
    <row r="30" spans="1:12">
      <c r="F30" s="2" t="s">
        <v>1530</v>
      </c>
      <c r="G30" s="2" t="s">
        <v>1532</v>
      </c>
    </row>
    <row r="31" spans="1:12">
      <c r="F31" s="2" t="s">
        <v>1531</v>
      </c>
      <c r="G31" s="2" t="s">
        <v>1533</v>
      </c>
    </row>
    <row r="32" spans="1:12">
      <c r="F32" s="2" t="s">
        <v>1355</v>
      </c>
      <c r="G32" s="2" t="s">
        <v>1286</v>
      </c>
      <c r="I32" s="2" t="s">
        <v>1357</v>
      </c>
      <c r="J32" s="2" t="s">
        <v>1358</v>
      </c>
      <c r="K32" s="2" t="s">
        <v>1359</v>
      </c>
    </row>
    <row r="33" spans="1:11">
      <c r="F33" s="2" t="s">
        <v>1356</v>
      </c>
      <c r="G33" s="2" t="s">
        <v>1276</v>
      </c>
      <c r="I33" s="2" t="s">
        <v>1399</v>
      </c>
      <c r="J33" s="2" t="s">
        <v>1400</v>
      </c>
      <c r="K33" s="2" t="s">
        <v>1636</v>
      </c>
    </row>
    <row r="34" spans="1:11">
      <c r="F34" s="2" t="s">
        <v>1353</v>
      </c>
      <c r="G34" s="2" t="s">
        <v>1566</v>
      </c>
    </row>
    <row r="35" spans="1:11">
      <c r="F35" s="2" t="s">
        <v>1354</v>
      </c>
      <c r="G35" s="2" t="s">
        <v>1350</v>
      </c>
      <c r="I35" s="2" t="s">
        <v>1351</v>
      </c>
      <c r="J35" s="2" t="s">
        <v>1352</v>
      </c>
      <c r="K35" s="2" t="s">
        <v>1352</v>
      </c>
    </row>
    <row r="36" spans="1:11">
      <c r="F36" s="2" t="s">
        <v>724</v>
      </c>
      <c r="G36" s="2" t="s">
        <v>1292</v>
      </c>
      <c r="H36" s="2" t="s">
        <v>1285</v>
      </c>
      <c r="I36" s="2" t="s">
        <v>901</v>
      </c>
      <c r="J36" s="2" t="s">
        <v>1637</v>
      </c>
    </row>
    <row r="40" spans="1:11">
      <c r="A40" s="2" t="s">
        <v>245</v>
      </c>
      <c r="B40" s="2" t="s">
        <v>1392</v>
      </c>
      <c r="C40" s="2" t="s">
        <v>246</v>
      </c>
      <c r="D40" s="2" t="s">
        <v>247</v>
      </c>
    </row>
    <row r="43" spans="1:11">
      <c r="A43" s="2" t="s">
        <v>674</v>
      </c>
      <c r="B43" s="2" t="s">
        <v>1392</v>
      </c>
      <c r="C43" s="2" t="s">
        <v>79</v>
      </c>
      <c r="D43" s="2" t="s">
        <v>673</v>
      </c>
    </row>
    <row r="44" spans="1:11">
      <c r="D44" s="2" t="s">
        <v>6</v>
      </c>
    </row>
    <row r="46" spans="1:11">
      <c r="A46" s="2" t="s">
        <v>252</v>
      </c>
      <c r="B46" s="2" t="s">
        <v>1392</v>
      </c>
      <c r="C46" s="2" t="s">
        <v>1527</v>
      </c>
      <c r="D46" s="2" t="s">
        <v>673</v>
      </c>
    </row>
    <row r="47" spans="1:11">
      <c r="D47" s="2" t="s">
        <v>6</v>
      </c>
      <c r="E47" s="2" t="s">
        <v>1071</v>
      </c>
      <c r="F47" s="2" t="s">
        <v>1044</v>
      </c>
      <c r="G47" s="2" t="s">
        <v>1045</v>
      </c>
    </row>
    <row r="48" spans="1:11">
      <c r="F48" s="2" t="s">
        <v>797</v>
      </c>
      <c r="G48" s="2" t="s">
        <v>1046</v>
      </c>
    </row>
    <row r="49" spans="1:7">
      <c r="F49" s="2" t="s">
        <v>80</v>
      </c>
      <c r="G49" s="2" t="s">
        <v>909</v>
      </c>
    </row>
    <row r="50" spans="1:7">
      <c r="F50" s="2" t="s">
        <v>1008</v>
      </c>
      <c r="G50" s="2" t="s">
        <v>910</v>
      </c>
    </row>
    <row r="51" spans="1:7">
      <c r="F51" s="2" t="s">
        <v>911</v>
      </c>
      <c r="G51" s="2" t="s">
        <v>1348</v>
      </c>
    </row>
    <row r="52" spans="1:7">
      <c r="F52" s="2" t="s">
        <v>1349</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1057</v>
      </c>
      <c r="G57" s="2" t="s">
        <v>1058</v>
      </c>
    </row>
    <row r="58" spans="1:7">
      <c r="F58" s="2" t="s">
        <v>253</v>
      </c>
      <c r="G58" s="2" t="s">
        <v>254</v>
      </c>
    </row>
    <row r="61" spans="1:7">
      <c r="A61" s="2" t="s">
        <v>1060</v>
      </c>
      <c r="B61" s="2" t="s">
        <v>1554</v>
      </c>
      <c r="C61" s="2" t="s">
        <v>1382</v>
      </c>
      <c r="D61" s="2" t="s">
        <v>1061</v>
      </c>
    </row>
    <row r="62" spans="1:7">
      <c r="D62" s="2" t="s">
        <v>1062</v>
      </c>
    </row>
    <row r="65" spans="1:10">
      <c r="A65" s="2" t="s">
        <v>1372</v>
      </c>
      <c r="B65" s="2" t="s">
        <v>1554</v>
      </c>
      <c r="C65" s="2" t="s">
        <v>927</v>
      </c>
      <c r="D65" s="2" t="s">
        <v>1064</v>
      </c>
    </row>
    <row r="66" spans="1:10">
      <c r="D66" s="2" t="s">
        <v>1371</v>
      </c>
    </row>
    <row r="68" spans="1:10">
      <c r="A68" s="2" t="s">
        <v>1373</v>
      </c>
      <c r="B68" s="2" t="s">
        <v>1554</v>
      </c>
      <c r="C68" s="2" t="s">
        <v>926</v>
      </c>
      <c r="D68" s="2" t="s">
        <v>1064</v>
      </c>
    </row>
    <row r="69" spans="1:10">
      <c r="D69" s="2" t="s">
        <v>1371</v>
      </c>
    </row>
    <row r="71" spans="1:10">
      <c r="A71" s="2" t="s">
        <v>1384</v>
      </c>
      <c r="B71" s="2" t="s">
        <v>1554</v>
      </c>
      <c r="C71" s="2" t="s">
        <v>1385</v>
      </c>
      <c r="D71" s="2" t="s">
        <v>1386</v>
      </c>
    </row>
    <row r="73" spans="1:10">
      <c r="A73" s="2" t="s">
        <v>1068</v>
      </c>
      <c r="B73" s="2" t="s">
        <v>89</v>
      </c>
      <c r="C73" s="2" t="s">
        <v>1042</v>
      </c>
      <c r="D73" s="2" t="s">
        <v>1371</v>
      </c>
      <c r="F73" s="2" t="s">
        <v>1362</v>
      </c>
      <c r="G73" s="2" t="s">
        <v>1528</v>
      </c>
    </row>
    <row r="74" spans="1:10">
      <c r="F74" s="2" t="s">
        <v>1363</v>
      </c>
      <c r="G74" s="2" t="s">
        <v>1069</v>
      </c>
    </row>
    <row r="75" spans="1:10">
      <c r="F75" s="2" t="s">
        <v>999</v>
      </c>
      <c r="G75" s="2" t="s">
        <v>562</v>
      </c>
    </row>
    <row r="76" spans="1:10">
      <c r="F76" s="2" t="s">
        <v>1000</v>
      </c>
      <c r="G76" s="2" t="s">
        <v>563</v>
      </c>
    </row>
    <row r="77" spans="1:10">
      <c r="F77" s="2" t="s">
        <v>1001</v>
      </c>
      <c r="G77" s="2" t="s">
        <v>564</v>
      </c>
    </row>
    <row r="78" spans="1:10">
      <c r="F78" s="2" t="s">
        <v>1529</v>
      </c>
      <c r="G78" s="2" t="s">
        <v>784</v>
      </c>
      <c r="J78" s="2" t="s">
        <v>785</v>
      </c>
    </row>
    <row r="79" spans="1:10">
      <c r="J79" s="2" t="s">
        <v>786</v>
      </c>
    </row>
    <row r="80" spans="1:10">
      <c r="A80" s="2" t="s">
        <v>1003</v>
      </c>
      <c r="B80" s="2" t="s">
        <v>89</v>
      </c>
      <c r="C80" s="2" t="s">
        <v>1041</v>
      </c>
      <c r="D80" s="2" t="s">
        <v>1371</v>
      </c>
      <c r="G80" s="2" t="s">
        <v>966</v>
      </c>
    </row>
    <row r="83" spans="1:9">
      <c r="A83" s="2" t="s">
        <v>1562</v>
      </c>
      <c r="B83" s="2" t="s">
        <v>236</v>
      </c>
      <c r="C83" s="2" t="s">
        <v>382</v>
      </c>
      <c r="D83" s="2" t="s">
        <v>381</v>
      </c>
      <c r="F83" s="2" t="s">
        <v>1087</v>
      </c>
      <c r="G83" s="2" t="s">
        <v>1086</v>
      </c>
    </row>
    <row r="84" spans="1:9">
      <c r="G84" s="2" t="s">
        <v>1088</v>
      </c>
    </row>
    <row r="85" spans="1:9">
      <c r="G85" s="2" t="s">
        <v>1561</v>
      </c>
    </row>
    <row r="87" spans="1:9">
      <c r="A87" s="2" t="s">
        <v>1563</v>
      </c>
      <c r="B87" s="2" t="s">
        <v>236</v>
      </c>
      <c r="C87" s="2" t="s">
        <v>706</v>
      </c>
      <c r="D87" s="2" t="s">
        <v>673</v>
      </c>
      <c r="F87" s="2" t="s">
        <v>1362</v>
      </c>
      <c r="G87" s="2" t="s">
        <v>707</v>
      </c>
    </row>
    <row r="88" spans="1:9">
      <c r="F88" s="2" t="s">
        <v>1363</v>
      </c>
      <c r="G88" s="2" t="s">
        <v>1564</v>
      </c>
      <c r="I88" s="2" t="s">
        <v>830</v>
      </c>
    </row>
    <row r="89" spans="1:9">
      <c r="F89" s="2" t="s">
        <v>999</v>
      </c>
      <c r="G89" s="2" t="s">
        <v>708</v>
      </c>
    </row>
    <row r="90" spans="1:9">
      <c r="F90" s="2" t="s">
        <v>1000</v>
      </c>
      <c r="G90" s="2" t="s">
        <v>1565</v>
      </c>
    </row>
    <row r="91" spans="1:9">
      <c r="F91" s="2" t="s">
        <v>1001</v>
      </c>
      <c r="G91" s="2" t="s">
        <v>710</v>
      </c>
    </row>
    <row r="92" spans="1:9">
      <c r="F92" s="2" t="s">
        <v>709</v>
      </c>
      <c r="G92" s="2" t="s">
        <v>1640</v>
      </c>
    </row>
    <row r="93" spans="1:9">
      <c r="F93" s="2" t="s">
        <v>1530</v>
      </c>
      <c r="G93" s="2" t="s">
        <v>1641</v>
      </c>
    </row>
    <row r="94" spans="1:9">
      <c r="F94" s="2" t="s">
        <v>1531</v>
      </c>
      <c r="G94" s="2" t="s">
        <v>677</v>
      </c>
    </row>
    <row r="95" spans="1:9">
      <c r="F95" s="2" t="s">
        <v>678</v>
      </c>
      <c r="G95" s="2" t="s">
        <v>679</v>
      </c>
    </row>
    <row r="96" spans="1:9">
      <c r="F96" s="2" t="s">
        <v>1275</v>
      </c>
      <c r="G96" s="2" t="s">
        <v>723</v>
      </c>
    </row>
    <row r="97" spans="1:9">
      <c r="F97" s="2" t="s">
        <v>1638</v>
      </c>
      <c r="G97" s="2" t="s">
        <v>1639</v>
      </c>
    </row>
    <row r="99" spans="1:9">
      <c r="A99" s="2" t="s">
        <v>718</v>
      </c>
      <c r="B99" s="2" t="s">
        <v>236</v>
      </c>
      <c r="C99" s="2" t="s">
        <v>379</v>
      </c>
      <c r="F99" s="2" t="s">
        <v>719</v>
      </c>
      <c r="G99" s="2" t="s">
        <v>720</v>
      </c>
    </row>
    <row r="100" spans="1:9">
      <c r="G100" s="2" t="s">
        <v>380</v>
      </c>
    </row>
    <row r="102" spans="1:9">
      <c r="A102" s="6" t="s">
        <v>111</v>
      </c>
      <c r="B102" s="6" t="s">
        <v>1554</v>
      </c>
      <c r="C102" s="6" t="s">
        <v>112</v>
      </c>
      <c r="F102" s="2" t="s">
        <v>1362</v>
      </c>
      <c r="G102" s="2" t="s">
        <v>1048</v>
      </c>
      <c r="H102" s="2" t="s">
        <v>1049</v>
      </c>
    </row>
    <row r="103" spans="1:9">
      <c r="F103" s="2" t="s">
        <v>1050</v>
      </c>
      <c r="G103" s="2" t="s">
        <v>1051</v>
      </c>
      <c r="I103" s="2" t="s">
        <v>661</v>
      </c>
    </row>
    <row r="104" spans="1:9">
      <c r="F104" s="2" t="s">
        <v>1054</v>
      </c>
      <c r="G104" s="2" t="s">
        <v>1052</v>
      </c>
      <c r="I104" s="2" t="s">
        <v>661</v>
      </c>
    </row>
    <row r="105" spans="1:9">
      <c r="F105" s="2" t="s">
        <v>1055</v>
      </c>
      <c r="G105" s="2" t="s">
        <v>1053</v>
      </c>
      <c r="I105" s="2" t="s">
        <v>661</v>
      </c>
    </row>
    <row r="106" spans="1:9">
      <c r="F106" s="2" t="s">
        <v>1001</v>
      </c>
      <c r="G106" s="2" t="s">
        <v>1056</v>
      </c>
    </row>
    <row r="108" spans="1:9">
      <c r="A108" s="6" t="s">
        <v>980</v>
      </c>
      <c r="B108" s="6" t="s">
        <v>236</v>
      </c>
      <c r="C108" s="6" t="s">
        <v>982</v>
      </c>
      <c r="E108" s="2" t="s">
        <v>981</v>
      </c>
      <c r="F108" s="2" t="s">
        <v>248</v>
      </c>
    </row>
    <row r="109" spans="1:9">
      <c r="F109" s="2" t="s">
        <v>983</v>
      </c>
    </row>
    <row r="110" spans="1:9">
      <c r="F110" s="2" t="s">
        <v>984</v>
      </c>
    </row>
    <row r="111" spans="1:9">
      <c r="F111" s="2" t="s">
        <v>985</v>
      </c>
      <c r="G111" s="2" t="s">
        <v>989</v>
      </c>
    </row>
    <row r="112" spans="1:9">
      <c r="F112" s="2" t="s">
        <v>986</v>
      </c>
      <c r="G112" s="2" t="s">
        <v>987</v>
      </c>
      <c r="H112" s="2" t="s">
        <v>988</v>
      </c>
    </row>
    <row r="114" spans="1:10">
      <c r="F114" s="2" t="s">
        <v>249</v>
      </c>
    </row>
    <row r="115" spans="1:10">
      <c r="F115" s="2" t="s">
        <v>250</v>
      </c>
      <c r="G115" s="2" t="s">
        <v>251</v>
      </c>
    </row>
    <row r="117" spans="1:10" s="6" customFormat="1">
      <c r="A117" s="6" t="s">
        <v>787</v>
      </c>
      <c r="B117" s="6" t="s">
        <v>1554</v>
      </c>
      <c r="C117" s="6" t="s">
        <v>1398</v>
      </c>
      <c r="F117" s="6" t="s">
        <v>248</v>
      </c>
    </row>
    <row r="118" spans="1:10">
      <c r="F118" s="2" t="s">
        <v>788</v>
      </c>
      <c r="G118" s="2" t="s">
        <v>791</v>
      </c>
      <c r="J118" s="2" t="s">
        <v>795</v>
      </c>
    </row>
    <row r="119" spans="1:10">
      <c r="F119" s="2" t="s">
        <v>789</v>
      </c>
      <c r="G119" s="2" t="s">
        <v>792</v>
      </c>
      <c r="J119" s="2" t="s">
        <v>794</v>
      </c>
    </row>
    <row r="120" spans="1:10">
      <c r="F120" s="2" t="s">
        <v>790</v>
      </c>
      <c r="G120" s="2" t="s">
        <v>1093</v>
      </c>
      <c r="J120" s="2" t="s">
        <v>793</v>
      </c>
    </row>
    <row r="122" spans="1:10">
      <c r="A122" s="2" t="s">
        <v>662</v>
      </c>
      <c r="C122" s="2" t="s">
        <v>83</v>
      </c>
      <c r="F122" s="2" t="s">
        <v>669</v>
      </c>
      <c r="G122" s="2" t="s">
        <v>670</v>
      </c>
    </row>
    <row r="123" spans="1:10">
      <c r="F123" s="2" t="s">
        <v>663</v>
      </c>
      <c r="G123" s="2" t="s">
        <v>664</v>
      </c>
    </row>
    <row r="124" spans="1:10">
      <c r="F124" s="2" t="s">
        <v>84</v>
      </c>
      <c r="G124" s="2" t="s">
        <v>85</v>
      </c>
    </row>
    <row r="126" spans="1:10">
      <c r="F126" s="2" t="s">
        <v>665</v>
      </c>
      <c r="G126" s="2" t="s">
        <v>668</v>
      </c>
    </row>
    <row r="127" spans="1:10">
      <c r="F127" s="2" t="s">
        <v>666</v>
      </c>
      <c r="G127" s="2" t="s">
        <v>667</v>
      </c>
    </row>
    <row r="128" spans="1:10">
      <c r="F128" s="2" t="s">
        <v>671</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1116</v>
      </c>
      <c r="D3" t="s">
        <v>1134</v>
      </c>
      <c r="E3" t="s">
        <v>1136</v>
      </c>
      <c r="F3" t="s">
        <v>1135</v>
      </c>
      <c r="G3" t="s">
        <v>1116</v>
      </c>
    </row>
    <row r="4" spans="1:8">
      <c r="H4" t="s">
        <v>968</v>
      </c>
    </row>
    <row r="5" spans="1:8">
      <c r="A5">
        <v>1</v>
      </c>
      <c r="B5" t="s">
        <v>1120</v>
      </c>
      <c r="C5">
        <f>A5</f>
        <v>1</v>
      </c>
      <c r="D5">
        <f>A5</f>
        <v>1</v>
      </c>
      <c r="E5">
        <f>A5</f>
        <v>1</v>
      </c>
      <c r="F5">
        <f>A5</f>
        <v>1</v>
      </c>
      <c r="H5" t="s">
        <v>969</v>
      </c>
    </row>
    <row r="6" spans="1:8">
      <c r="A6">
        <v>2</v>
      </c>
      <c r="B6" t="s">
        <v>1121</v>
      </c>
      <c r="C6">
        <f t="shared" ref="C6:C13" si="0">A6</f>
        <v>2</v>
      </c>
      <c r="D6">
        <f t="shared" ref="D6:D17" si="1">A6</f>
        <v>2</v>
      </c>
      <c r="E6">
        <f t="shared" ref="E6:E13" si="2">A6</f>
        <v>2</v>
      </c>
      <c r="F6">
        <f>A6</f>
        <v>2</v>
      </c>
      <c r="H6" t="s">
        <v>970</v>
      </c>
    </row>
    <row r="7" spans="1:8">
      <c r="A7">
        <v>3</v>
      </c>
      <c r="B7" t="s">
        <v>1122</v>
      </c>
      <c r="C7">
        <f t="shared" si="0"/>
        <v>3</v>
      </c>
      <c r="D7">
        <f t="shared" si="1"/>
        <v>3</v>
      </c>
      <c r="E7">
        <f t="shared" si="2"/>
        <v>3</v>
      </c>
      <c r="F7">
        <f>A7</f>
        <v>3</v>
      </c>
      <c r="H7" t="s">
        <v>971</v>
      </c>
    </row>
    <row r="8" spans="1:8">
      <c r="A8">
        <v>4</v>
      </c>
      <c r="B8" t="s">
        <v>1123</v>
      </c>
      <c r="C8">
        <f t="shared" si="0"/>
        <v>4</v>
      </c>
      <c r="D8">
        <f t="shared" si="1"/>
        <v>4</v>
      </c>
      <c r="E8">
        <f t="shared" si="2"/>
        <v>4</v>
      </c>
      <c r="H8" t="s">
        <v>972</v>
      </c>
    </row>
    <row r="9" spans="1:8">
      <c r="A9">
        <v>5</v>
      </c>
      <c r="B9" t="s">
        <v>1124</v>
      </c>
      <c r="C9">
        <f t="shared" si="0"/>
        <v>5</v>
      </c>
      <c r="D9">
        <f t="shared" si="1"/>
        <v>5</v>
      </c>
      <c r="E9">
        <f t="shared" si="2"/>
        <v>5</v>
      </c>
      <c r="H9" t="s">
        <v>973</v>
      </c>
    </row>
    <row r="10" spans="1:8">
      <c r="A10">
        <v>6</v>
      </c>
      <c r="B10" t="s">
        <v>1125</v>
      </c>
      <c r="C10">
        <f t="shared" si="0"/>
        <v>6</v>
      </c>
      <c r="D10">
        <f t="shared" si="1"/>
        <v>6</v>
      </c>
      <c r="E10">
        <f t="shared" si="2"/>
        <v>6</v>
      </c>
      <c r="H10" t="s">
        <v>974</v>
      </c>
    </row>
    <row r="11" spans="1:8">
      <c r="A11">
        <v>7</v>
      </c>
      <c r="B11" t="s">
        <v>1126</v>
      </c>
      <c r="C11">
        <f t="shared" si="0"/>
        <v>7</v>
      </c>
      <c r="D11">
        <f t="shared" si="1"/>
        <v>7</v>
      </c>
      <c r="E11">
        <f t="shared" si="2"/>
        <v>7</v>
      </c>
      <c r="F11">
        <f>A11</f>
        <v>7</v>
      </c>
      <c r="H11" t="s">
        <v>975</v>
      </c>
    </row>
    <row r="12" spans="1:8">
      <c r="A12">
        <v>8</v>
      </c>
      <c r="B12" t="s">
        <v>1127</v>
      </c>
      <c r="C12">
        <f t="shared" si="0"/>
        <v>8</v>
      </c>
      <c r="D12">
        <f t="shared" si="1"/>
        <v>8</v>
      </c>
      <c r="E12">
        <f t="shared" si="2"/>
        <v>8</v>
      </c>
      <c r="H12" t="s">
        <v>976</v>
      </c>
    </row>
    <row r="13" spans="1:8">
      <c r="A13">
        <v>9</v>
      </c>
      <c r="B13" t="s">
        <v>1128</v>
      </c>
      <c r="C13">
        <f t="shared" si="0"/>
        <v>9</v>
      </c>
      <c r="D13">
        <f t="shared" si="1"/>
        <v>9</v>
      </c>
      <c r="E13">
        <f t="shared" si="2"/>
        <v>9</v>
      </c>
      <c r="F13">
        <f>A13</f>
        <v>9</v>
      </c>
      <c r="H13" t="s">
        <v>977</v>
      </c>
    </row>
    <row r="14" spans="1:8">
      <c r="A14">
        <v>10</v>
      </c>
      <c r="B14" t="s">
        <v>1129</v>
      </c>
      <c r="D14">
        <f t="shared" si="1"/>
        <v>10</v>
      </c>
      <c r="G14" t="s">
        <v>1117</v>
      </c>
    </row>
    <row r="15" spans="1:8">
      <c r="A15">
        <v>11</v>
      </c>
      <c r="B15" t="s">
        <v>1130</v>
      </c>
      <c r="D15">
        <f t="shared" si="1"/>
        <v>11</v>
      </c>
      <c r="F15">
        <f>A15</f>
        <v>11</v>
      </c>
      <c r="H15" t="s">
        <v>968</v>
      </c>
    </row>
    <row r="16" spans="1:8">
      <c r="A16">
        <v>12</v>
      </c>
      <c r="B16" t="s">
        <v>1131</v>
      </c>
      <c r="D16">
        <f t="shared" si="1"/>
        <v>12</v>
      </c>
      <c r="F16">
        <f>A16</f>
        <v>12</v>
      </c>
      <c r="H16" t="s">
        <v>969</v>
      </c>
    </row>
    <row r="17" spans="1:8">
      <c r="A17">
        <v>13</v>
      </c>
      <c r="B17" t="s">
        <v>1132</v>
      </c>
      <c r="D17">
        <f t="shared" si="1"/>
        <v>13</v>
      </c>
      <c r="F17">
        <f>A17</f>
        <v>13</v>
      </c>
      <c r="H17" t="s">
        <v>970</v>
      </c>
    </row>
    <row r="18" spans="1:8">
      <c r="A18">
        <v>14</v>
      </c>
      <c r="B18" t="s">
        <v>1133</v>
      </c>
      <c r="F18">
        <f>A18</f>
        <v>14</v>
      </c>
      <c r="H18" t="s">
        <v>971</v>
      </c>
    </row>
    <row r="19" spans="1:8">
      <c r="H19" t="s">
        <v>972</v>
      </c>
    </row>
    <row r="20" spans="1:8">
      <c r="H20" t="s">
        <v>973</v>
      </c>
    </row>
    <row r="21" spans="1:8">
      <c r="H21" t="s">
        <v>974</v>
      </c>
    </row>
    <row r="22" spans="1:8">
      <c r="H22" t="s">
        <v>975</v>
      </c>
    </row>
    <row r="23" spans="1:8">
      <c r="H23" t="s">
        <v>976</v>
      </c>
    </row>
    <row r="24" spans="1:8">
      <c r="H24" t="s">
        <v>977</v>
      </c>
    </row>
    <row r="25" spans="1:8">
      <c r="H25" t="s">
        <v>978</v>
      </c>
    </row>
    <row r="26" spans="1:8">
      <c r="H26" t="s">
        <v>979</v>
      </c>
    </row>
    <row r="27" spans="1:8">
      <c r="H27" t="s">
        <v>1114</v>
      </c>
    </row>
    <row r="28" spans="1:8">
      <c r="H28" t="s">
        <v>1115</v>
      </c>
    </row>
    <row r="29" spans="1:8">
      <c r="G29" t="s">
        <v>1119</v>
      </c>
    </row>
    <row r="30" spans="1:8">
      <c r="H30" t="s">
        <v>968</v>
      </c>
    </row>
    <row r="31" spans="1:8">
      <c r="H31" t="s">
        <v>979</v>
      </c>
    </row>
    <row r="32" spans="1:8">
      <c r="H32" t="s">
        <v>1114</v>
      </c>
    </row>
    <row r="33" spans="8:8">
      <c r="H33" t="s">
        <v>1115</v>
      </c>
    </row>
    <row r="34" spans="8:8">
      <c r="H34" t="s">
        <v>1118</v>
      </c>
    </row>
    <row r="35" spans="8:8">
      <c r="H35" t="s">
        <v>969</v>
      </c>
    </row>
    <row r="36" spans="8:8">
      <c r="H36" t="s">
        <v>970</v>
      </c>
    </row>
    <row r="37" spans="8:8">
      <c r="H37" t="s">
        <v>971</v>
      </c>
    </row>
    <row r="38" spans="8:8">
      <c r="H38" t="s">
        <v>974</v>
      </c>
    </row>
    <row r="39" spans="8:8">
      <c r="H39" t="s">
        <v>977</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1004</v>
      </c>
    </row>
    <row r="2" spans="1:6">
      <c r="F2" t="s">
        <v>1006</v>
      </c>
    </row>
    <row r="3" spans="1:6">
      <c r="B3" s="15" t="s">
        <v>1554</v>
      </c>
      <c r="F3" t="s">
        <v>1007</v>
      </c>
    </row>
    <row r="4" spans="1:6">
      <c r="B4" s="16" t="s">
        <v>1411</v>
      </c>
    </row>
    <row r="5" spans="1:6">
      <c r="B5" s="16" t="s">
        <v>1409</v>
      </c>
      <c r="D5" s="15" t="s">
        <v>24</v>
      </c>
      <c r="F5" s="15" t="s">
        <v>20</v>
      </c>
    </row>
    <row r="6" spans="1:6">
      <c r="B6" s="17" t="s">
        <v>1408</v>
      </c>
      <c r="D6" s="14" t="s">
        <v>25</v>
      </c>
      <c r="F6" s="14" t="s">
        <v>21</v>
      </c>
    </row>
    <row r="7" spans="1:6">
      <c r="B7" s="12" t="s">
        <v>1410</v>
      </c>
      <c r="D7" s="14" t="s">
        <v>1508</v>
      </c>
      <c r="F7" s="14"/>
    </row>
    <row r="10" spans="1:6">
      <c r="B10" s="15" t="s">
        <v>637</v>
      </c>
      <c r="D10" s="15" t="s">
        <v>22</v>
      </c>
    </row>
    <row r="11" spans="1:6">
      <c r="B11" s="14" t="s">
        <v>1510</v>
      </c>
      <c r="D11" s="14" t="s">
        <v>23</v>
      </c>
    </row>
    <row r="12" spans="1:6">
      <c r="B12" s="14" t="s">
        <v>1511</v>
      </c>
      <c r="D12" s="14" t="s">
        <v>1509</v>
      </c>
    </row>
    <row r="17" spans="2:4">
      <c r="B17" s="15" t="s">
        <v>1404</v>
      </c>
      <c r="D17" s="15" t="s">
        <v>1403</v>
      </c>
    </row>
    <row r="18" spans="2:4">
      <c r="B18" s="16" t="s">
        <v>1406</v>
      </c>
      <c r="D18" s="16" t="s">
        <v>1414</v>
      </c>
    </row>
    <row r="19" spans="2:4">
      <c r="B19" s="16" t="s">
        <v>1405</v>
      </c>
      <c r="D19" s="16" t="s">
        <v>1417</v>
      </c>
    </row>
    <row r="20" spans="2:4">
      <c r="B20" s="12" t="s">
        <v>1407</v>
      </c>
      <c r="D20" s="12" t="s">
        <v>1416</v>
      </c>
    </row>
    <row r="22" spans="2:4">
      <c r="B22" s="19" t="s">
        <v>1005</v>
      </c>
      <c r="D22" s="19" t="s">
        <v>1005</v>
      </c>
    </row>
    <row r="23" spans="2:4">
      <c r="B23" s="15" t="s">
        <v>26</v>
      </c>
      <c r="D23" s="15" t="s">
        <v>1507</v>
      </c>
    </row>
    <row r="24" spans="2:4">
      <c r="B24" s="14" t="s">
        <v>1512</v>
      </c>
      <c r="D24" s="16" t="s">
        <v>1402</v>
      </c>
    </row>
    <row r="25" spans="2:4">
      <c r="B25" s="14" t="s">
        <v>1506</v>
      </c>
      <c r="D25" s="16" t="s">
        <v>1401</v>
      </c>
    </row>
    <row r="26" spans="2:4">
      <c r="D26" s="18" t="s">
        <v>1412</v>
      </c>
    </row>
    <row r="27" spans="2:4">
      <c r="D27" s="18" t="s">
        <v>1413</v>
      </c>
    </row>
    <row r="28" spans="2:4">
      <c r="D28" s="12" t="s">
        <v>1415</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3006</v>
      </c>
      <c r="C1" s="93"/>
      <c r="D1" s="101"/>
      <c r="E1" s="101"/>
      <c r="F1" s="101"/>
    </row>
    <row r="2" spans="2:6">
      <c r="B2" s="93" t="s">
        <v>3007</v>
      </c>
      <c r="C2" s="93"/>
      <c r="D2" s="101"/>
      <c r="E2" s="101"/>
      <c r="F2" s="101"/>
    </row>
    <row r="3" spans="2:6">
      <c r="B3" s="94"/>
      <c r="C3" s="94"/>
      <c r="D3" s="102"/>
      <c r="E3" s="102"/>
      <c r="F3" s="102"/>
    </row>
    <row r="4" spans="2:6" ht="54">
      <c r="B4" s="94" t="s">
        <v>3008</v>
      </c>
      <c r="C4" s="94"/>
      <c r="D4" s="102"/>
      <c r="E4" s="102"/>
      <c r="F4" s="102"/>
    </row>
    <row r="5" spans="2:6">
      <c r="B5" s="94"/>
      <c r="C5" s="94"/>
      <c r="D5" s="102"/>
      <c r="E5" s="102"/>
      <c r="F5" s="102"/>
    </row>
    <row r="6" spans="2:6">
      <c r="B6" s="93" t="s">
        <v>3009</v>
      </c>
      <c r="C6" s="93"/>
      <c r="D6" s="101"/>
      <c r="E6" s="101" t="s">
        <v>3010</v>
      </c>
      <c r="F6" s="101" t="s">
        <v>3011</v>
      </c>
    </row>
    <row r="7" spans="2:6" ht="14.25" thickBot="1">
      <c r="B7" s="94"/>
      <c r="C7" s="94"/>
      <c r="D7" s="102"/>
      <c r="E7" s="102"/>
      <c r="F7" s="102"/>
    </row>
    <row r="8" spans="2:6" ht="40.5">
      <c r="B8" s="95" t="s">
        <v>3012</v>
      </c>
      <c r="C8" s="96"/>
      <c r="D8" s="103"/>
      <c r="E8" s="103">
        <v>1</v>
      </c>
      <c r="F8" s="104"/>
    </row>
    <row r="9" spans="2:6" ht="14.25" thickBot="1">
      <c r="B9" s="97"/>
      <c r="C9" s="98"/>
      <c r="D9" s="105"/>
      <c r="E9" s="106" t="s">
        <v>3013</v>
      </c>
      <c r="F9" s="107" t="s">
        <v>3014</v>
      </c>
    </row>
    <row r="10" spans="2:6">
      <c r="B10" s="94"/>
      <c r="C10" s="94"/>
      <c r="D10" s="102"/>
      <c r="E10" s="102"/>
      <c r="F10" s="102"/>
    </row>
    <row r="11" spans="2:6">
      <c r="B11" s="94"/>
      <c r="C11" s="94"/>
      <c r="D11" s="102"/>
      <c r="E11" s="102"/>
      <c r="F11" s="102"/>
    </row>
    <row r="12" spans="2:6">
      <c r="B12" s="93" t="s">
        <v>3015</v>
      </c>
      <c r="C12" s="93"/>
      <c r="D12" s="101"/>
      <c r="E12" s="101"/>
      <c r="F12" s="101"/>
    </row>
    <row r="13" spans="2:6" ht="14.25" thickBot="1">
      <c r="B13" s="94"/>
      <c r="C13" s="94"/>
      <c r="D13" s="102"/>
      <c r="E13" s="102"/>
      <c r="F13" s="102"/>
    </row>
    <row r="14" spans="2:6" ht="41.25" thickBot="1">
      <c r="B14" s="99" t="s">
        <v>3016</v>
      </c>
      <c r="C14" s="100"/>
      <c r="D14" s="108"/>
      <c r="E14" s="108">
        <v>28</v>
      </c>
      <c r="F14" s="109" t="s">
        <v>3014</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23" sqref="D23"/>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3400</v>
      </c>
      <c r="F1" s="137" t="s">
        <v>3538</v>
      </c>
    </row>
    <row r="3" spans="1:7">
      <c r="B3" s="21" t="s">
        <v>106</v>
      </c>
      <c r="C3" s="14" t="s">
        <v>3401</v>
      </c>
      <c r="D3" s="14" t="s">
        <v>3402</v>
      </c>
      <c r="E3" s="14" t="s">
        <v>2155</v>
      </c>
      <c r="F3" s="14" t="s">
        <v>3403</v>
      </c>
      <c r="G3" s="14" t="s">
        <v>3404</v>
      </c>
    </row>
    <row r="4" spans="1:7">
      <c r="B4" s="14">
        <v>0</v>
      </c>
      <c r="C4" s="138" t="s">
        <v>4112</v>
      </c>
      <c r="D4" s="138" t="s">
        <v>4123</v>
      </c>
      <c r="E4" s="14" t="s">
        <v>30</v>
      </c>
      <c r="F4" s="139" t="s">
        <v>1804</v>
      </c>
      <c r="G4" s="139" t="s">
        <v>816</v>
      </c>
    </row>
    <row r="5" spans="1:7">
      <c r="B5" s="14">
        <v>1</v>
      </c>
      <c r="C5" s="138" t="s">
        <v>4113</v>
      </c>
      <c r="D5" s="138" t="s">
        <v>4113</v>
      </c>
      <c r="E5" s="14" t="s">
        <v>947</v>
      </c>
      <c r="F5" s="139" t="s">
        <v>1802</v>
      </c>
      <c r="G5" s="139" t="s">
        <v>1802</v>
      </c>
    </row>
    <row r="6" spans="1:7">
      <c r="B6" s="14">
        <v>2</v>
      </c>
      <c r="C6" s="138" t="s">
        <v>4114</v>
      </c>
      <c r="D6" s="138" t="s">
        <v>4114</v>
      </c>
      <c r="E6" s="14" t="s">
        <v>944</v>
      </c>
      <c r="F6" s="139" t="s">
        <v>1116</v>
      </c>
      <c r="G6" s="139" t="s">
        <v>1116</v>
      </c>
    </row>
    <row r="7" spans="1:7">
      <c r="B7" s="14">
        <v>3</v>
      </c>
      <c r="C7" s="138" t="s">
        <v>4115</v>
      </c>
      <c r="D7" s="138"/>
      <c r="E7" s="14" t="s">
        <v>948</v>
      </c>
      <c r="F7" s="139" t="s">
        <v>55</v>
      </c>
      <c r="G7" s="139"/>
    </row>
    <row r="8" spans="1:7">
      <c r="B8" s="14">
        <v>4</v>
      </c>
      <c r="C8" s="138" t="s">
        <v>4116</v>
      </c>
      <c r="D8" s="138" t="s">
        <v>4124</v>
      </c>
      <c r="E8" s="14" t="s">
        <v>949</v>
      </c>
      <c r="F8" s="139" t="s">
        <v>1631</v>
      </c>
      <c r="G8" s="139" t="s">
        <v>1805</v>
      </c>
    </row>
    <row r="9" spans="1:7">
      <c r="B9" s="14">
        <v>5</v>
      </c>
      <c r="C9" s="138" t="s">
        <v>4117</v>
      </c>
      <c r="D9" s="138" t="s">
        <v>4117</v>
      </c>
      <c r="E9" s="14" t="s">
        <v>946</v>
      </c>
      <c r="F9" s="139" t="s">
        <v>1629</v>
      </c>
      <c r="G9" s="139" t="s">
        <v>1629</v>
      </c>
    </row>
    <row r="10" spans="1:7">
      <c r="B10" s="14">
        <v>6</v>
      </c>
      <c r="C10" s="138" t="s">
        <v>1872</v>
      </c>
      <c r="D10" s="138" t="s">
        <v>4125</v>
      </c>
      <c r="E10" s="14" t="s">
        <v>950</v>
      </c>
      <c r="F10" s="139" t="s">
        <v>1633</v>
      </c>
      <c r="G10" s="139" t="s">
        <v>817</v>
      </c>
    </row>
    <row r="11" spans="1:7">
      <c r="B11" s="14">
        <v>7</v>
      </c>
      <c r="C11" s="138" t="s">
        <v>4118</v>
      </c>
      <c r="D11" s="138" t="s">
        <v>4118</v>
      </c>
      <c r="E11" s="14" t="s">
        <v>945</v>
      </c>
      <c r="F11" s="139" t="s">
        <v>1628</v>
      </c>
      <c r="G11" s="139" t="s">
        <v>1628</v>
      </c>
    </row>
    <row r="12" spans="1:7">
      <c r="B12" s="14">
        <v>8</v>
      </c>
      <c r="C12" s="138" t="s">
        <v>4119</v>
      </c>
      <c r="D12" s="138"/>
      <c r="E12" s="14" t="s">
        <v>951</v>
      </c>
      <c r="F12" s="139" t="s">
        <v>1635</v>
      </c>
      <c r="G12" s="139"/>
    </row>
    <row r="13" spans="1:7">
      <c r="B13" s="14">
        <v>9</v>
      </c>
      <c r="C13" s="138" t="s">
        <v>4120</v>
      </c>
      <c r="D13" s="138"/>
      <c r="E13" s="14" t="s">
        <v>1806</v>
      </c>
      <c r="F13" s="139" t="s">
        <v>1803</v>
      </c>
      <c r="G13" s="139"/>
    </row>
    <row r="14" spans="1:7">
      <c r="B14" s="14"/>
      <c r="C14" s="138" t="s">
        <v>4121</v>
      </c>
      <c r="D14" s="138" t="s">
        <v>4121</v>
      </c>
      <c r="E14" s="14" t="s">
        <v>38</v>
      </c>
      <c r="F14" s="139" t="s">
        <v>87</v>
      </c>
      <c r="G14" s="139" t="s">
        <v>87</v>
      </c>
    </row>
    <row r="15" spans="1:7">
      <c r="B15" s="14"/>
      <c r="C15" s="138" t="s">
        <v>4122</v>
      </c>
      <c r="D15" s="138" t="s">
        <v>4122</v>
      </c>
      <c r="E15" s="14" t="s">
        <v>39</v>
      </c>
      <c r="F15" s="139" t="s">
        <v>964</v>
      </c>
      <c r="G15" s="139" t="s">
        <v>964</v>
      </c>
    </row>
    <row r="17" spans="1:6">
      <c r="A17" t="s">
        <v>3405</v>
      </c>
      <c r="C17" t="s">
        <v>3406</v>
      </c>
      <c r="E17" t="s">
        <v>1799</v>
      </c>
      <c r="F17" t="s">
        <v>1798</v>
      </c>
    </row>
    <row r="20" spans="1:6">
      <c r="A20" t="s">
        <v>3407</v>
      </c>
    </row>
    <row r="21" spans="1:6">
      <c r="C21" t="s">
        <v>3408</v>
      </c>
      <c r="E21" t="s">
        <v>1799</v>
      </c>
      <c r="F21" t="s">
        <v>1800</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2165</v>
      </c>
      <c r="B1" s="73"/>
      <c r="C1" s="73"/>
      <c r="D1" s="73"/>
      <c r="E1" s="73"/>
      <c r="F1" s="73"/>
    </row>
    <row r="2" spans="1:6">
      <c r="B2" t="s">
        <v>2217</v>
      </c>
    </row>
    <row r="4" spans="1:6">
      <c r="B4" t="s">
        <v>2165</v>
      </c>
      <c r="C4" t="s">
        <v>2167</v>
      </c>
    </row>
    <row r="5" spans="1:6">
      <c r="B5" s="66" t="s">
        <v>2166</v>
      </c>
      <c r="C5" t="s">
        <v>2168</v>
      </c>
      <c r="D5" t="s">
        <v>2169</v>
      </c>
    </row>
    <row r="6" spans="1:6">
      <c r="D6" t="s">
        <v>2170</v>
      </c>
    </row>
    <row r="7" spans="1:6">
      <c r="D7" t="s">
        <v>2171</v>
      </c>
    </row>
    <row r="8" spans="1:6">
      <c r="D8" t="s">
        <v>2178</v>
      </c>
    </row>
    <row r="9" spans="1:6">
      <c r="D9" t="s">
        <v>2173</v>
      </c>
    </row>
    <row r="10" spans="1:6">
      <c r="D10" t="s">
        <v>2174</v>
      </c>
    </row>
    <row r="13" spans="1:6">
      <c r="B13" t="s">
        <v>2177</v>
      </c>
      <c r="C13" t="s">
        <v>2172</v>
      </c>
      <c r="D13" t="s">
        <v>2176</v>
      </c>
    </row>
    <row r="16" spans="1:6">
      <c r="B16" t="s">
        <v>2181</v>
      </c>
      <c r="C16" t="s">
        <v>2175</v>
      </c>
    </row>
    <row r="18" spans="2:4">
      <c r="B18" t="s">
        <v>2179</v>
      </c>
      <c r="C18" t="s">
        <v>2180</v>
      </c>
      <c r="D18" t="s">
        <v>2170</v>
      </c>
    </row>
    <row r="19" spans="2:4">
      <c r="D19" t="s">
        <v>2171</v>
      </c>
    </row>
    <row r="20" spans="2:4">
      <c r="D20" t="s">
        <v>2182</v>
      </c>
    </row>
    <row r="21" spans="2:4">
      <c r="D21" t="s">
        <v>2183</v>
      </c>
    </row>
    <row r="23" spans="2:4">
      <c r="B23" t="s">
        <v>2190</v>
      </c>
      <c r="C23" t="s">
        <v>2186</v>
      </c>
      <c r="D23" t="s">
        <v>2260</v>
      </c>
    </row>
    <row r="24" spans="2:4">
      <c r="D24" t="s">
        <v>2259</v>
      </c>
    </row>
    <row r="26" spans="2:4">
      <c r="B26" s="66" t="s">
        <v>2184</v>
      </c>
      <c r="C26" t="s">
        <v>2185</v>
      </c>
      <c r="D26" t="s">
        <v>2187</v>
      </c>
    </row>
    <row r="27" spans="2:4">
      <c r="D27" t="s">
        <v>2188</v>
      </c>
    </row>
    <row r="28" spans="2:4">
      <c r="D28" t="s">
        <v>2189</v>
      </c>
    </row>
    <row r="29" spans="2:4">
      <c r="D29" t="s">
        <v>2191</v>
      </c>
    </row>
    <row r="30" spans="2:4">
      <c r="D30" t="s">
        <v>2192</v>
      </c>
    </row>
    <row r="33" spans="2:4">
      <c r="B33" s="66" t="s">
        <v>2193</v>
      </c>
      <c r="C33" t="s">
        <v>2194</v>
      </c>
      <c r="D33" t="s">
        <v>2195</v>
      </c>
    </row>
    <row r="34" spans="2:4">
      <c r="D34" t="s">
        <v>2196</v>
      </c>
    </row>
    <row r="35" spans="2:4">
      <c r="D35" t="s">
        <v>2197</v>
      </c>
    </row>
    <row r="36" spans="2:4">
      <c r="D36" t="s">
        <v>2198</v>
      </c>
    </row>
    <row r="38" spans="2:4">
      <c r="B38" t="s">
        <v>2199</v>
      </c>
      <c r="C38" t="s">
        <v>2200</v>
      </c>
    </row>
    <row r="40" spans="2:4">
      <c r="B40" t="s">
        <v>2208</v>
      </c>
      <c r="C40" t="s">
        <v>2201</v>
      </c>
      <c r="D40" t="s">
        <v>2202</v>
      </c>
    </row>
    <row r="42" spans="2:4">
      <c r="B42" s="66" t="s">
        <v>2203</v>
      </c>
      <c r="C42" t="s">
        <v>2205</v>
      </c>
      <c r="D42" t="s">
        <v>2207</v>
      </c>
    </row>
    <row r="43" spans="2:4">
      <c r="D43" t="s">
        <v>2209</v>
      </c>
    </row>
    <row r="45" spans="2:4">
      <c r="B45" s="66" t="s">
        <v>2204</v>
      </c>
      <c r="C45" t="s">
        <v>2206</v>
      </c>
      <c r="D45" t="s">
        <v>2207</v>
      </c>
    </row>
    <row r="46" spans="2:4">
      <c r="D46" t="s">
        <v>2210</v>
      </c>
    </row>
    <row r="48" spans="2:4">
      <c r="B48" s="66" t="s">
        <v>2211</v>
      </c>
      <c r="C48" t="s">
        <v>2212</v>
      </c>
      <c r="D48" t="s">
        <v>2213</v>
      </c>
    </row>
    <row r="49" spans="1:6">
      <c r="D49" t="s">
        <v>2209</v>
      </c>
    </row>
    <row r="51" spans="1:6">
      <c r="B51" t="s">
        <v>2214</v>
      </c>
      <c r="C51" t="s">
        <v>2215</v>
      </c>
      <c r="D51" t="s">
        <v>2216</v>
      </c>
    </row>
    <row r="54" spans="1:6">
      <c r="A54" s="73" t="s">
        <v>2218</v>
      </c>
      <c r="B54" s="73"/>
      <c r="C54" s="73"/>
      <c r="D54" s="73"/>
      <c r="E54" s="73"/>
      <c r="F54" s="73"/>
    </row>
    <row r="55" spans="1:6">
      <c r="B55" t="s">
        <v>2238</v>
      </c>
    </row>
    <row r="56" spans="1:6">
      <c r="B56" t="s">
        <v>2246</v>
      </c>
    </row>
    <row r="58" spans="1:6">
      <c r="B58" t="s">
        <v>2229</v>
      </c>
      <c r="D58" t="s">
        <v>2230</v>
      </c>
    </row>
    <row r="59" spans="1:6">
      <c r="B59" t="s">
        <v>2231</v>
      </c>
      <c r="D59" t="s">
        <v>2232</v>
      </c>
    </row>
    <row r="60" spans="1:6">
      <c r="B60" t="s">
        <v>2233</v>
      </c>
      <c r="D60" t="s">
        <v>2234</v>
      </c>
    </row>
    <row r="61" spans="1:6">
      <c r="B61" t="s">
        <v>2235</v>
      </c>
      <c r="D61" t="s">
        <v>2236</v>
      </c>
    </row>
    <row r="63" spans="1:6">
      <c r="B63" t="s">
        <v>2219</v>
      </c>
      <c r="C63" t="s">
        <v>2185</v>
      </c>
      <c r="D63" t="s">
        <v>2225</v>
      </c>
    </row>
    <row r="65" spans="1:6">
      <c r="B65" t="s">
        <v>2220</v>
      </c>
      <c r="C65" t="s">
        <v>2221</v>
      </c>
      <c r="D65" t="s">
        <v>2225</v>
      </c>
    </row>
    <row r="67" spans="1:6">
      <c r="B67" t="s">
        <v>2222</v>
      </c>
      <c r="C67" t="s">
        <v>2223</v>
      </c>
      <c r="D67" t="s">
        <v>2226</v>
      </c>
    </row>
    <row r="69" spans="1:6">
      <c r="B69" t="s">
        <v>2257</v>
      </c>
      <c r="C69" t="s">
        <v>2258</v>
      </c>
      <c r="D69" t="s">
        <v>2261</v>
      </c>
    </row>
    <row r="70" spans="1:6">
      <c r="D70" t="s">
        <v>2262</v>
      </c>
    </row>
    <row r="72" spans="1:6">
      <c r="A72" s="73" t="s">
        <v>2227</v>
      </c>
      <c r="B72" s="73"/>
      <c r="C72" s="73"/>
      <c r="D72" s="73"/>
      <c r="E72" s="73"/>
      <c r="F72" s="73"/>
    </row>
    <row r="73" spans="1:6">
      <c r="B73" t="s">
        <v>2228</v>
      </c>
    </row>
    <row r="74" spans="1:6">
      <c r="B74" t="s">
        <v>2247</v>
      </c>
    </row>
    <row r="76" spans="1:6">
      <c r="B76" t="s">
        <v>1831</v>
      </c>
      <c r="D76" t="s">
        <v>2243</v>
      </c>
    </row>
    <row r="77" spans="1:6">
      <c r="B77" t="s">
        <v>2244</v>
      </c>
      <c r="D77" t="s">
        <v>2245</v>
      </c>
    </row>
    <row r="79" spans="1:6">
      <c r="B79" s="66" t="s">
        <v>2219</v>
      </c>
      <c r="C79" t="s">
        <v>2185</v>
      </c>
      <c r="D79" t="s">
        <v>2239</v>
      </c>
    </row>
    <row r="81" spans="1:6">
      <c r="B81" t="s">
        <v>2220</v>
      </c>
      <c r="C81" t="s">
        <v>2221</v>
      </c>
      <c r="D81" t="s">
        <v>2240</v>
      </c>
    </row>
    <row r="83" spans="1:6">
      <c r="B83" s="66" t="s">
        <v>2222</v>
      </c>
      <c r="C83" t="s">
        <v>2223</v>
      </c>
      <c r="D83" t="s">
        <v>2241</v>
      </c>
    </row>
    <row r="84" spans="1:6">
      <c r="D84" t="s">
        <v>2264</v>
      </c>
    </row>
    <row r="86" spans="1:6">
      <c r="B86" t="s">
        <v>2263</v>
      </c>
      <c r="C86" t="s">
        <v>2224</v>
      </c>
      <c r="D86" t="s">
        <v>2242</v>
      </c>
    </row>
    <row r="93" spans="1:6">
      <c r="A93" s="73" t="s">
        <v>2237</v>
      </c>
      <c r="B93" s="73"/>
      <c r="C93" s="73"/>
      <c r="D93" s="73"/>
      <c r="E93" s="73"/>
      <c r="F93" s="73"/>
    </row>
    <row r="94" spans="1:6">
      <c r="B94" t="s">
        <v>2251</v>
      </c>
    </row>
    <row r="95" spans="1:6">
      <c r="B95" t="s">
        <v>2252</v>
      </c>
    </row>
    <row r="96" spans="1:6">
      <c r="B96" t="s">
        <v>2254</v>
      </c>
    </row>
    <row r="99" spans="2:4">
      <c r="B99" t="s">
        <v>2248</v>
      </c>
      <c r="C99" t="s">
        <v>2249</v>
      </c>
      <c r="D99" t="s">
        <v>2253</v>
      </c>
    </row>
    <row r="101" spans="2:4">
      <c r="B101" s="66" t="s">
        <v>2250</v>
      </c>
      <c r="C101" t="s">
        <v>2255</v>
      </c>
      <c r="D101" t="s">
        <v>2256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3374</v>
      </c>
      <c r="G1" t="s">
        <v>619</v>
      </c>
      <c r="P1" t="s">
        <v>1845</v>
      </c>
      <c r="R1" s="66" t="s">
        <v>2375</v>
      </c>
      <c r="S1" t="s">
        <v>1839</v>
      </c>
      <c r="X1" t="s">
        <v>2159</v>
      </c>
    </row>
    <row r="2" spans="1:24" s="1" customFormat="1" ht="54">
      <c r="B2" s="3" t="s">
        <v>106</v>
      </c>
      <c r="C2" s="3" t="s">
        <v>27</v>
      </c>
      <c r="D2" s="3" t="s">
        <v>29</v>
      </c>
      <c r="E2" s="3" t="s">
        <v>32</v>
      </c>
      <c r="F2" s="3" t="s">
        <v>1838</v>
      </c>
      <c r="G2" s="3" t="s">
        <v>615</v>
      </c>
      <c r="H2" s="3" t="s">
        <v>267</v>
      </c>
      <c r="I2" s="3" t="s">
        <v>282</v>
      </c>
      <c r="J2" s="3" t="s">
        <v>1047</v>
      </c>
      <c r="K2" s="3" t="s">
        <v>1809</v>
      </c>
      <c r="L2" s="3" t="s">
        <v>1825</v>
      </c>
      <c r="R2" s="1" t="s">
        <v>2064</v>
      </c>
      <c r="U2" s="1" t="s">
        <v>2162</v>
      </c>
    </row>
    <row r="3" spans="1:24" s="1" customFormat="1">
      <c r="B3" s="71"/>
      <c r="C3" s="71" t="s">
        <v>2151</v>
      </c>
      <c r="D3" s="71" t="s">
        <v>2160</v>
      </c>
      <c r="E3" s="71" t="s">
        <v>2152</v>
      </c>
      <c r="F3" s="71" t="s">
        <v>2161</v>
      </c>
      <c r="G3" s="71" t="s">
        <v>2153</v>
      </c>
      <c r="H3" s="71" t="s">
        <v>2154</v>
      </c>
      <c r="I3" s="71" t="s">
        <v>2158</v>
      </c>
      <c r="J3" s="71" t="s">
        <v>2155</v>
      </c>
      <c r="K3" s="72" t="s">
        <v>2156</v>
      </c>
      <c r="L3" s="71" t="s">
        <v>2157</v>
      </c>
    </row>
    <row r="4" spans="1:24">
      <c r="B4" s="14">
        <v>0</v>
      </c>
      <c r="C4" s="14" t="s">
        <v>1910</v>
      </c>
      <c r="D4" s="14" t="s">
        <v>30</v>
      </c>
      <c r="E4" s="14" t="s">
        <v>31</v>
      </c>
      <c r="F4" s="14">
        <v>0</v>
      </c>
      <c r="G4" s="14"/>
      <c r="H4" s="14"/>
      <c r="I4" s="14"/>
      <c r="J4" s="14">
        <v>0</v>
      </c>
      <c r="K4" s="52" t="s">
        <v>1810</v>
      </c>
      <c r="L4" s="14">
        <v>1</v>
      </c>
      <c r="P4" s="63"/>
      <c r="Q4" s="63"/>
      <c r="R4" s="63" t="str">
        <f>IF($R$1="AS","consCalcList['","$consCalcList['")&amp;C4&amp;IF($R$1="AS","'] = new logic.C","'] = new C")&amp;MID(C4,2,20)&amp;"();"</f>
        <v>consCalcList['consTotal'] = new logic.ConsTotal();</v>
      </c>
      <c r="S4" s="64" t="s">
        <v>1826</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1938</v>
      </c>
      <c r="D5" s="14" t="s">
        <v>50</v>
      </c>
      <c r="E5" s="14" t="s">
        <v>1802</v>
      </c>
      <c r="F5" s="14">
        <v>0</v>
      </c>
      <c r="G5" s="14" t="s">
        <v>1910</v>
      </c>
      <c r="H5" s="14"/>
      <c r="I5" s="14"/>
      <c r="J5" s="14">
        <v>1</v>
      </c>
      <c r="K5" s="55" t="s">
        <v>1813</v>
      </c>
      <c r="L5" s="14">
        <v>1</v>
      </c>
      <c r="P5" s="63"/>
      <c r="Q5" s="63"/>
      <c r="R5" s="63" t="str">
        <f t="shared" ref="R5:R34" si="0">IF($R$1="AS","consCalcList['","$consCalcList['")&amp;C5&amp;IF($R$1="AS","'] = new logic.C","'] = new C")&amp;MID(C5,2,20)&amp;"();"</f>
        <v>consCalcList['consHWsum'] = new logic.ConsHWsum();</v>
      </c>
      <c r="S5" s="64" t="s">
        <v>1826</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2146</v>
      </c>
      <c r="D6" s="14"/>
      <c r="E6" s="14" t="s">
        <v>60</v>
      </c>
      <c r="F6" s="14">
        <v>0</v>
      </c>
      <c r="G6" s="14" t="s">
        <v>1938</v>
      </c>
      <c r="H6" s="14" t="s">
        <v>2092</v>
      </c>
      <c r="I6" s="14"/>
      <c r="J6" s="14">
        <v>1</v>
      </c>
      <c r="K6" s="14"/>
      <c r="L6" s="14">
        <v>2</v>
      </c>
      <c r="P6" s="63"/>
      <c r="Q6" s="63"/>
      <c r="R6" s="63" t="str">
        <f t="shared" si="0"/>
        <v>consCalcList['consHWtub'] = new logic.ConsHWtub();</v>
      </c>
      <c r="S6" s="64" t="s">
        <v>1826</v>
      </c>
      <c r="T6" s="64"/>
      <c r="U6" s="64" t="str">
        <f t="shared" si="1"/>
        <v>defCons['consHWtub'] = { name:'consHWtub', nameCode: '',  title:'浴槽',  count:0,  sumClass:'consHWsum',  refClass:'consHWshower',  substituteClass:'',  code:1,  color:'' };</v>
      </c>
    </row>
    <row r="7" spans="1:24">
      <c r="B7" s="14">
        <v>3</v>
      </c>
      <c r="C7" s="14" t="s">
        <v>2092</v>
      </c>
      <c r="D7" s="14"/>
      <c r="E7" s="14" t="s">
        <v>61</v>
      </c>
      <c r="F7" s="14">
        <v>0</v>
      </c>
      <c r="G7" s="14" t="s">
        <v>1938</v>
      </c>
      <c r="H7" s="14"/>
      <c r="I7" s="14"/>
      <c r="J7" s="14">
        <v>1</v>
      </c>
      <c r="K7" s="14"/>
      <c r="L7" s="14">
        <v>2</v>
      </c>
      <c r="P7" s="63"/>
      <c r="Q7" s="63"/>
      <c r="R7" s="63" t="str">
        <f t="shared" si="0"/>
        <v>consCalcList['consHWshower'] = new logic.ConsHWshower();</v>
      </c>
      <c r="S7" s="64" t="s">
        <v>1826</v>
      </c>
      <c r="T7" s="64"/>
      <c r="U7" s="64" t="str">
        <f t="shared" si="1"/>
        <v>defCons['consHWshower'] = { name:'consHWshower', nameCode: '',  title:'シャワー',  count:0,  sumClass:'consHWsum',  refClass:'',  substituteClass:'',  code:1,  color:'' };</v>
      </c>
    </row>
    <row r="8" spans="1:24">
      <c r="B8" s="14">
        <v>15</v>
      </c>
      <c r="C8" s="14" t="s">
        <v>2145</v>
      </c>
      <c r="D8" s="14"/>
      <c r="E8" s="14" t="s">
        <v>56</v>
      </c>
      <c r="F8" s="14">
        <v>0</v>
      </c>
      <c r="G8" s="14" t="s">
        <v>1938</v>
      </c>
      <c r="H8" s="14"/>
      <c r="I8" s="14"/>
      <c r="J8" s="14">
        <v>1</v>
      </c>
      <c r="K8" s="14"/>
      <c r="L8" s="14">
        <v>2</v>
      </c>
      <c r="P8" s="63"/>
      <c r="Q8" s="63"/>
      <c r="R8" s="63" t="str">
        <f t="shared" si="0"/>
        <v>consCalcList['consHWdishwash'] = new logic.ConsHWdishwash();</v>
      </c>
      <c r="S8" s="64" t="s">
        <v>1826</v>
      </c>
      <c r="T8" s="64"/>
      <c r="U8" s="64" t="str">
        <f t="shared" si="1"/>
        <v>defCons['consHWdishwash'] = { name:'consHWdishwash', nameCode: '',  title:'食洗',  count:0,  sumClass:'consHWsum',  refClass:'',  substituteClass:'',  code:1,  color:'' };</v>
      </c>
    </row>
    <row r="9" spans="1:24">
      <c r="B9" s="14">
        <v>4</v>
      </c>
      <c r="C9" s="14" t="s">
        <v>2149</v>
      </c>
      <c r="D9" s="14"/>
      <c r="E9" s="14" t="s">
        <v>62</v>
      </c>
      <c r="F9" s="14">
        <v>0</v>
      </c>
      <c r="G9" s="14" t="s">
        <v>1938</v>
      </c>
      <c r="H9" s="14"/>
      <c r="I9" s="14"/>
      <c r="J9" s="14">
        <v>1</v>
      </c>
      <c r="K9" s="14"/>
      <c r="L9" s="14">
        <v>3</v>
      </c>
      <c r="P9" s="63"/>
      <c r="Q9" s="63"/>
      <c r="R9" s="63" t="str">
        <f t="shared" si="0"/>
        <v>consCalcList['consHWdresser'] = new logic.ConsHWdresser();</v>
      </c>
      <c r="S9" s="64" t="s">
        <v>1826</v>
      </c>
      <c r="T9" s="64"/>
      <c r="U9" s="64" t="str">
        <f t="shared" si="1"/>
        <v>defCons['consHWdresser'] = { name:'consHWdresser', nameCode: '',  title:'洗面',  count:0,  sumClass:'consHWsum',  refClass:'',  substituteClass:'',  code:1,  color:'' };</v>
      </c>
    </row>
    <row r="10" spans="1:24">
      <c r="B10" s="14">
        <v>5</v>
      </c>
      <c r="C10" s="14" t="s">
        <v>2093</v>
      </c>
      <c r="D10" s="14"/>
      <c r="E10" s="14" t="s">
        <v>1129</v>
      </c>
      <c r="F10" s="14">
        <v>0</v>
      </c>
      <c r="G10" s="14" t="s">
        <v>1938</v>
      </c>
      <c r="H10" s="14"/>
      <c r="I10" s="14"/>
      <c r="J10" s="14">
        <v>1</v>
      </c>
      <c r="K10" s="14"/>
      <c r="L10" s="14">
        <v>3</v>
      </c>
      <c r="P10" s="63"/>
      <c r="Q10" s="63"/>
      <c r="R10" s="63" t="str">
        <f t="shared" si="0"/>
        <v>consCalcList['consHWtoilet'] = new logic.ConsHWtoilet();</v>
      </c>
      <c r="S10" s="64" t="s">
        <v>1826</v>
      </c>
      <c r="T10" s="64"/>
      <c r="U10" s="64" t="str">
        <f t="shared" si="1"/>
        <v>defCons['consHWtoilet'] = { name:'consHWtoilet', nameCode: '',  title:'トイレ',  count:0,  sumClass:'consHWsum',  refClass:'',  substituteClass:'',  code:1,  color:'' };</v>
      </c>
    </row>
    <row r="11" spans="1:24">
      <c r="B11" s="14">
        <v>6</v>
      </c>
      <c r="C11" s="14" t="s">
        <v>2094</v>
      </c>
      <c r="D11" s="14" t="s">
        <v>38</v>
      </c>
      <c r="E11" s="14" t="s">
        <v>87</v>
      </c>
      <c r="F11" s="14">
        <v>0</v>
      </c>
      <c r="G11" s="14" t="s">
        <v>1910</v>
      </c>
      <c r="H11" s="14" t="s">
        <v>2095</v>
      </c>
      <c r="I11" s="14"/>
      <c r="J11" s="14">
        <v>2</v>
      </c>
      <c r="K11" s="53" t="s">
        <v>1811</v>
      </c>
      <c r="L11" s="14">
        <v>1</v>
      </c>
      <c r="M11" s="18" t="s">
        <v>489</v>
      </c>
      <c r="P11" s="63"/>
      <c r="Q11" s="63"/>
      <c r="R11" s="63" t="str">
        <f t="shared" si="0"/>
        <v>consCalcList['consHTsum'] = new logic.ConsHTsum();</v>
      </c>
      <c r="S11" s="64" t="s">
        <v>1826</v>
      </c>
      <c r="T11" s="64"/>
      <c r="U11" s="64" t="str">
        <f t="shared" si="1"/>
        <v>defCons['consHTsum'] = { name:'consHTsum', nameCode: 'HT',  title:'暖房',  count:0,  sumClass:'consTotal',  refClass:'consHW',  substituteClass:'',  code:2,  color:'0xff0000' };</v>
      </c>
    </row>
    <row r="12" spans="1:24">
      <c r="B12" s="14">
        <v>7</v>
      </c>
      <c r="C12" s="14" t="s">
        <v>2096</v>
      </c>
      <c r="D12" s="14" t="s">
        <v>39</v>
      </c>
      <c r="E12" s="14" t="s">
        <v>614</v>
      </c>
      <c r="F12" s="14">
        <v>0</v>
      </c>
      <c r="G12" s="14" t="s">
        <v>1910</v>
      </c>
      <c r="H12" s="14"/>
      <c r="I12" s="14"/>
      <c r="J12" s="14">
        <v>2</v>
      </c>
      <c r="K12" s="54" t="s">
        <v>1812</v>
      </c>
      <c r="L12" s="14">
        <v>1</v>
      </c>
      <c r="P12" s="63"/>
      <c r="Q12" s="63"/>
      <c r="R12" s="63" t="str">
        <f t="shared" si="0"/>
        <v>consCalcList['consCOsum'] = new logic.ConsCOsum();</v>
      </c>
      <c r="S12" s="64" t="s">
        <v>1826</v>
      </c>
      <c r="T12" s="64"/>
      <c r="U12" s="64" t="str">
        <f t="shared" si="1"/>
        <v>defCons['consCOsum'] = { name:'consCOsum', nameCode: 'CO',  title:'冷房除湿',  count:0,  sumClass:'consTotal',  refClass:'',  substituteClass:'',  code:2,  color:'0x0000ff' };</v>
      </c>
    </row>
    <row r="13" spans="1:24">
      <c r="B13" s="14">
        <v>8</v>
      </c>
      <c r="C13" s="14" t="s">
        <v>2097</v>
      </c>
      <c r="D13" s="14"/>
      <c r="E13" s="14" t="s">
        <v>42</v>
      </c>
      <c r="F13" s="14">
        <v>3</v>
      </c>
      <c r="G13" s="14"/>
      <c r="H13" s="14"/>
      <c r="I13" s="14"/>
      <c r="J13" s="14">
        <v>2</v>
      </c>
      <c r="K13" s="14"/>
      <c r="L13" s="14">
        <v>3</v>
      </c>
      <c r="P13" s="63"/>
      <c r="Q13" s="63"/>
      <c r="R13" s="63" t="str">
        <f t="shared" si="0"/>
        <v>consCalcList['consAC'] = new logic.ConsAC();</v>
      </c>
      <c r="S13" s="64" t="s">
        <v>1826</v>
      </c>
      <c r="T13" s="64"/>
      <c r="U13" s="64" t="str">
        <f t="shared" si="1"/>
        <v>defCons['consAC'] = { name:'consAC', nameCode: '',  title:'個別冷暖房',  count:3,  sumClass:'',  refClass:'',  substituteClass:'',  code:2,  color:'' };</v>
      </c>
    </row>
    <row r="14" spans="1:24">
      <c r="B14" s="14">
        <v>9</v>
      </c>
      <c r="C14" s="14" t="s">
        <v>2098</v>
      </c>
      <c r="D14" s="14"/>
      <c r="E14" s="14" t="s">
        <v>40</v>
      </c>
      <c r="F14" s="14">
        <v>3</v>
      </c>
      <c r="G14" s="14" t="s">
        <v>2094</v>
      </c>
      <c r="H14" s="14" t="s">
        <v>2097</v>
      </c>
      <c r="I14" s="14"/>
      <c r="J14" s="14">
        <v>2</v>
      </c>
      <c r="K14" s="14"/>
      <c r="L14" s="14">
        <v>2</v>
      </c>
      <c r="P14" s="63"/>
      <c r="Q14" s="63"/>
      <c r="R14" s="63" t="str">
        <f t="shared" si="0"/>
        <v>consCalcList['consACheat'] = new logic.ConsACheat();</v>
      </c>
      <c r="S14" s="64" t="s">
        <v>1826</v>
      </c>
      <c r="T14" s="64"/>
      <c r="U14" s="64" t="str">
        <f t="shared" si="1"/>
        <v>defCons['consACheat'] = { name:'consACheat', nameCode: '',  title:'個別暖房',  count:3,  sumClass:'consHTsum',  refClass:'consAC',  substituteClass:'',  code:2,  color:'' };</v>
      </c>
    </row>
    <row r="15" spans="1:24">
      <c r="B15" s="14">
        <v>10</v>
      </c>
      <c r="C15" s="14" t="s">
        <v>2099</v>
      </c>
      <c r="D15" s="14"/>
      <c r="E15" s="14" t="s">
        <v>41</v>
      </c>
      <c r="F15" s="14">
        <v>3</v>
      </c>
      <c r="G15" s="14" t="s">
        <v>2096</v>
      </c>
      <c r="H15" s="14" t="s">
        <v>2097</v>
      </c>
      <c r="I15" s="14"/>
      <c r="J15" s="14">
        <v>2</v>
      </c>
      <c r="K15" s="14"/>
      <c r="L15" s="14">
        <v>2</v>
      </c>
      <c r="P15" s="63"/>
      <c r="Q15" s="63"/>
      <c r="R15" s="63" t="str">
        <f t="shared" si="0"/>
        <v>consCalcList['consACcool'] = new logic.ConsACcool();</v>
      </c>
      <c r="S15" s="64" t="s">
        <v>1826</v>
      </c>
      <c r="T15" s="64"/>
      <c r="U15" s="64" t="str">
        <f t="shared" si="1"/>
        <v>defCons['consACcool'] = { name:'consACcool', nameCode: '',  title:'個別冷房',  count:3,  sumClass:'consCOsum',  refClass:'consAC',  substituteClass:'',  code:2,  color:'' };</v>
      </c>
    </row>
    <row r="16" spans="1:24">
      <c r="B16" s="14">
        <v>11</v>
      </c>
      <c r="C16" s="14" t="s">
        <v>1949</v>
      </c>
      <c r="D16" s="14" t="s">
        <v>44</v>
      </c>
      <c r="E16" s="14" t="s">
        <v>1628</v>
      </c>
      <c r="F16" s="14">
        <v>0</v>
      </c>
      <c r="G16" s="14" t="s">
        <v>1910</v>
      </c>
      <c r="H16" s="14"/>
      <c r="I16" s="14" t="s">
        <v>2100</v>
      </c>
      <c r="J16" s="14">
        <v>3</v>
      </c>
      <c r="K16" s="56" t="s">
        <v>1814</v>
      </c>
      <c r="L16" s="14">
        <v>1</v>
      </c>
      <c r="P16" s="63"/>
      <c r="Q16" s="63"/>
      <c r="R16" s="63" t="str">
        <f t="shared" si="0"/>
        <v>consCalcList['consRFsum'] = new logic.ConsRFsum();</v>
      </c>
      <c r="S16" s="64" t="s">
        <v>1826</v>
      </c>
      <c r="T16" s="64"/>
      <c r="U16" s="64" t="str">
        <f t="shared" si="1"/>
        <v>defCons['consRFsum'] = { name:'consRFsum', nameCode: 'RF',  title:'冷蔵庫',  count:0,  sumClass:'consTotal',  refClass:'',  substituteClass:'consSum',  code:3,  color:'0x80ff80' };</v>
      </c>
    </row>
    <row r="17" spans="2:21">
      <c r="B17" s="14">
        <v>12</v>
      </c>
      <c r="C17" s="14" t="s">
        <v>2101</v>
      </c>
      <c r="D17" s="14"/>
      <c r="E17" s="14" t="s">
        <v>1628</v>
      </c>
      <c r="F17" s="14">
        <v>2</v>
      </c>
      <c r="G17" s="14" t="s">
        <v>1949</v>
      </c>
      <c r="H17" s="14"/>
      <c r="I17" s="14"/>
      <c r="J17" s="14">
        <v>3</v>
      </c>
      <c r="K17" s="14"/>
      <c r="L17" s="14">
        <v>2</v>
      </c>
      <c r="P17" s="63"/>
      <c r="Q17" s="63"/>
      <c r="R17" s="63" t="str">
        <f t="shared" si="0"/>
        <v>consCalcList['consRF'] = new logic.ConsRF();</v>
      </c>
      <c r="S17" s="64" t="s">
        <v>1826</v>
      </c>
      <c r="T17" s="64"/>
      <c r="U17" s="64" t="str">
        <f t="shared" si="1"/>
        <v>defCons['consRF'] = { name:'consRF', nameCode: '',  title:'冷蔵庫',  count:2,  sumClass:'consRFsum',  refClass:'',  substituteClass:'',  code:3,  color:'' };</v>
      </c>
    </row>
    <row r="18" spans="2:21">
      <c r="B18" s="14">
        <v>13</v>
      </c>
      <c r="C18" s="14" t="s">
        <v>2102</v>
      </c>
      <c r="D18" s="14" t="s">
        <v>52</v>
      </c>
      <c r="E18" s="14" t="s">
        <v>55</v>
      </c>
      <c r="F18" s="14">
        <v>0</v>
      </c>
      <c r="G18" s="14" t="s">
        <v>1910</v>
      </c>
      <c r="H18" s="14"/>
      <c r="I18" s="14" t="s">
        <v>2100</v>
      </c>
      <c r="J18" s="14">
        <v>4</v>
      </c>
      <c r="K18" s="62" t="s">
        <v>1820</v>
      </c>
      <c r="L18" s="14">
        <v>1</v>
      </c>
      <c r="P18" s="63"/>
      <c r="Q18" s="63"/>
      <c r="R18" s="63" t="str">
        <f t="shared" si="0"/>
        <v>consCalcList['consCKsum'] = new logic.ConsCKsum();</v>
      </c>
      <c r="S18" s="64" t="s">
        <v>1826</v>
      </c>
      <c r="T18" s="64"/>
      <c r="U18" s="64" t="str">
        <f t="shared" si="1"/>
        <v>defCons['consCKsum'] = { name:'consCKsum', nameCode: 'CK',  title:'調理',  count:0,  sumClass:'consTotal',  refClass:'',  substituteClass:'consSum',  code:4,  color:'0xffe4b5' };</v>
      </c>
    </row>
    <row r="19" spans="2:21">
      <c r="B19" s="14">
        <v>14</v>
      </c>
      <c r="C19" s="14" t="s">
        <v>2103</v>
      </c>
      <c r="D19" s="14"/>
      <c r="E19" s="14" t="s">
        <v>55</v>
      </c>
      <c r="F19" s="14">
        <v>0</v>
      </c>
      <c r="G19" s="14" t="s">
        <v>2102</v>
      </c>
      <c r="H19" s="14"/>
      <c r="I19" s="14"/>
      <c r="J19" s="14">
        <v>4</v>
      </c>
      <c r="K19" s="14"/>
      <c r="L19" s="14">
        <v>3</v>
      </c>
      <c r="P19" s="63"/>
      <c r="Q19" s="63"/>
      <c r="R19" s="63" t="str">
        <f t="shared" si="0"/>
        <v>consCalcList['consCKcook'] = new logic.ConsCKcook();</v>
      </c>
      <c r="S19" s="64" t="s">
        <v>1826</v>
      </c>
      <c r="T19" s="64"/>
      <c r="U19" s="64" t="str">
        <f t="shared" si="1"/>
        <v>defCons['consCKcook'] = { name:'consCKcook', nameCode: '',  title:'調理',  count:0,  sumClass:'consCKsum',  refClass:'',  substituteClass:'',  code:4,  color:'' };</v>
      </c>
    </row>
    <row r="20" spans="2:21">
      <c r="B20" s="14">
        <v>16</v>
      </c>
      <c r="C20" s="14" t="s">
        <v>2104</v>
      </c>
      <c r="D20" s="14"/>
      <c r="E20" s="14" t="s">
        <v>600</v>
      </c>
      <c r="F20" s="14">
        <v>0</v>
      </c>
      <c r="G20" s="14" t="s">
        <v>2102</v>
      </c>
      <c r="H20" s="14"/>
      <c r="I20" s="14"/>
      <c r="J20" s="14">
        <v>4</v>
      </c>
      <c r="K20" s="14"/>
      <c r="L20" s="14">
        <v>3</v>
      </c>
      <c r="P20" s="63"/>
      <c r="Q20" s="63"/>
      <c r="R20" s="63" t="str">
        <f t="shared" si="0"/>
        <v>consCalcList['consCKplug'] = new logic.ConsCKplug();</v>
      </c>
      <c r="S20" s="64" t="s">
        <v>1826</v>
      </c>
      <c r="T20" s="64"/>
      <c r="U20" s="64" t="str">
        <f t="shared" si="1"/>
        <v>defCons['consCKplug'] = { name:'consCKplug', nameCode: '',  title:'待機',  count:0,  sumClass:'consCKsum',  refClass:'',  substituteClass:'',  code:4,  color:'' };</v>
      </c>
    </row>
    <row r="21" spans="2:21">
      <c r="B21" s="14">
        <v>17</v>
      </c>
      <c r="C21" s="14" t="s">
        <v>2105</v>
      </c>
      <c r="D21" s="14"/>
      <c r="E21" s="14" t="s">
        <v>605</v>
      </c>
      <c r="F21" s="14">
        <v>0</v>
      </c>
      <c r="G21" s="14" t="s">
        <v>2102</v>
      </c>
      <c r="H21" s="14"/>
      <c r="I21" s="14"/>
      <c r="J21" s="14">
        <v>4</v>
      </c>
      <c r="K21" s="14"/>
      <c r="L21" s="14">
        <v>3</v>
      </c>
      <c r="P21" s="63"/>
      <c r="Q21" s="63"/>
      <c r="R21" s="63" t="str">
        <f t="shared" si="0"/>
        <v>consCalcList['consCKpot'] = new logic.ConsCKpot();</v>
      </c>
      <c r="S21" s="64" t="s">
        <v>1826</v>
      </c>
      <c r="T21" s="64"/>
      <c r="U21" s="64" t="str">
        <f t="shared" si="1"/>
        <v>defCons['consCKpot'] = { name:'consCKpot', nameCode: '',  title:'ポット',  count:0,  sumClass:'consCKsum',  refClass:'',  substituteClass:'',  code:4,  color:'' };</v>
      </c>
    </row>
    <row r="22" spans="2:21">
      <c r="B22" s="14">
        <v>18</v>
      </c>
      <c r="C22" s="14" t="s">
        <v>2106</v>
      </c>
      <c r="D22" s="14"/>
      <c r="E22" s="14" t="s">
        <v>604</v>
      </c>
      <c r="F22" s="14">
        <v>0</v>
      </c>
      <c r="G22" s="14" t="s">
        <v>2102</v>
      </c>
      <c r="H22" s="14"/>
      <c r="I22" s="14"/>
      <c r="J22" s="14">
        <v>4</v>
      </c>
      <c r="K22" s="14"/>
      <c r="L22" s="14">
        <v>3</v>
      </c>
      <c r="P22" s="63"/>
      <c r="Q22" s="63"/>
      <c r="R22" s="63" t="str">
        <f t="shared" si="0"/>
        <v>consCalcList['consCKrice'] = new logic.ConsCKrice();</v>
      </c>
      <c r="S22" s="64" t="s">
        <v>1826</v>
      </c>
      <c r="T22" s="64"/>
      <c r="U22" s="64" t="str">
        <f t="shared" si="1"/>
        <v>defCons['consCKrice'] = { name:'consCKrice', nameCode: '',  title:'炊飯ジャー',  count:0,  sumClass:'consCKsum',  refClass:'',  substituteClass:'',  code:4,  color:'' };</v>
      </c>
    </row>
    <row r="23" spans="2:21">
      <c r="B23" s="14">
        <v>19</v>
      </c>
      <c r="C23" s="14" t="s">
        <v>1946</v>
      </c>
      <c r="D23" s="14" t="s">
        <v>597</v>
      </c>
      <c r="E23" s="14" t="s">
        <v>598</v>
      </c>
      <c r="F23" s="14">
        <v>0</v>
      </c>
      <c r="G23" s="14" t="s">
        <v>1910</v>
      </c>
      <c r="H23" s="14"/>
      <c r="I23" s="14"/>
      <c r="J23" s="14">
        <v>5</v>
      </c>
      <c r="K23" s="57" t="s">
        <v>1815</v>
      </c>
      <c r="L23" s="14">
        <v>1</v>
      </c>
      <c r="P23" s="63"/>
      <c r="Q23" s="63"/>
      <c r="R23" s="63" t="str">
        <f t="shared" si="0"/>
        <v>consCalcList['consDRsum'] = new logic.ConsDRsum();</v>
      </c>
      <c r="S23" s="64" t="s">
        <v>1826</v>
      </c>
      <c r="T23" s="64"/>
      <c r="U23" s="64" t="str">
        <f t="shared" si="1"/>
        <v>defCons['consDRsum'] = { name:'consDRsum', nameCode: 'DR',  title:'洗濯乾燥',  count:0,  sumClass:'consTotal',  refClass:'',  substituteClass:'',  code:5,  color:'0x00ffff' };</v>
      </c>
    </row>
    <row r="24" spans="2:21">
      <c r="B24" s="14">
        <v>20</v>
      </c>
      <c r="C24" s="14" t="s">
        <v>2107</v>
      </c>
      <c r="D24" s="14"/>
      <c r="E24" s="14" t="s">
        <v>1821</v>
      </c>
      <c r="F24" s="14">
        <v>0</v>
      </c>
      <c r="G24" s="14" t="s">
        <v>1946</v>
      </c>
      <c r="H24" s="14"/>
      <c r="I24" s="14"/>
      <c r="J24" s="14">
        <v>5</v>
      </c>
      <c r="K24" s="14"/>
      <c r="L24" s="14">
        <v>3</v>
      </c>
      <c r="P24" s="63"/>
      <c r="Q24" s="63"/>
      <c r="R24" s="63" t="str">
        <f t="shared" si="0"/>
        <v>consCalcList['consDRwash'] = new logic.ConsDRwash();</v>
      </c>
      <c r="S24" s="64" t="s">
        <v>1826</v>
      </c>
      <c r="T24" s="64"/>
      <c r="U24" s="64" t="str">
        <f t="shared" si="1"/>
        <v>defCons['consDRwash'] = { name:'consDRwash', nameCode: '',  title:'洗濯',  count:0,  sumClass:'consDRsum',  refClass:'',  substituteClass:'',  code:5,  color:'' };</v>
      </c>
    </row>
    <row r="25" spans="2:21">
      <c r="B25" s="14">
        <v>21</v>
      </c>
      <c r="C25" s="14" t="s">
        <v>2108</v>
      </c>
      <c r="D25" s="14"/>
      <c r="E25" s="14" t="s">
        <v>1822</v>
      </c>
      <c r="F25" s="14">
        <v>0</v>
      </c>
      <c r="G25" s="14" t="s">
        <v>1946</v>
      </c>
      <c r="H25" s="14"/>
      <c r="I25" s="14"/>
      <c r="J25" s="14">
        <v>5</v>
      </c>
      <c r="K25" s="14"/>
      <c r="L25" s="14">
        <v>3</v>
      </c>
      <c r="P25" s="63"/>
      <c r="Q25" s="63"/>
      <c r="R25" s="63" t="str">
        <f t="shared" si="0"/>
        <v>consCalcList['consDRdry'] = new logic.ConsDRdry();</v>
      </c>
      <c r="S25" s="64" t="s">
        <v>1826</v>
      </c>
      <c r="T25" s="64"/>
      <c r="U25" s="64" t="str">
        <f t="shared" si="1"/>
        <v>defCons['consDRdry'] = { name:'consDRdry', nameCode: '',  title:'乾燥',  count:0,  sumClass:'consDRsum',  refClass:'',  substituteClass:'',  code:5,  color:'' };</v>
      </c>
    </row>
    <row r="26" spans="2:21">
      <c r="B26" s="14">
        <v>22</v>
      </c>
      <c r="C26" s="14" t="s">
        <v>1923</v>
      </c>
      <c r="D26" s="14" t="s">
        <v>46</v>
      </c>
      <c r="E26" s="14" t="s">
        <v>1629</v>
      </c>
      <c r="F26" s="14">
        <v>0</v>
      </c>
      <c r="G26" s="14" t="s">
        <v>1910</v>
      </c>
      <c r="H26" s="14"/>
      <c r="I26" s="14" t="s">
        <v>2100</v>
      </c>
      <c r="J26" s="14">
        <v>6</v>
      </c>
      <c r="K26" s="58" t="s">
        <v>1816</v>
      </c>
      <c r="L26" s="14">
        <v>1</v>
      </c>
      <c r="P26" s="63"/>
      <c r="Q26" s="63"/>
      <c r="R26" s="63" t="str">
        <f t="shared" si="0"/>
        <v>consCalcList['consLIsum'] = new logic.ConsLIsum();</v>
      </c>
      <c r="S26" s="64" t="s">
        <v>1826</v>
      </c>
      <c r="T26" s="64"/>
      <c r="U26" s="64" t="str">
        <f t="shared" si="1"/>
        <v>defCons['consLIsum'] = { name:'consLIsum', nameCode: 'LI',  title:'照明',  count:0,  sumClass:'consTotal',  refClass:'',  substituteClass:'consSum',  code:6,  color:'0xffff00' };</v>
      </c>
    </row>
    <row r="27" spans="2:21">
      <c r="B27" s="14">
        <v>23</v>
      </c>
      <c r="C27" s="14" t="s">
        <v>1902</v>
      </c>
      <c r="D27" s="14"/>
      <c r="E27" s="14" t="s">
        <v>1629</v>
      </c>
      <c r="F27" s="14">
        <v>3</v>
      </c>
      <c r="G27" s="14" t="s">
        <v>1923</v>
      </c>
      <c r="H27" s="14"/>
      <c r="I27" s="14"/>
      <c r="J27" s="14">
        <v>6</v>
      </c>
      <c r="K27" s="14"/>
      <c r="L27" s="14">
        <v>2</v>
      </c>
      <c r="P27" s="63"/>
      <c r="Q27" s="63"/>
      <c r="R27" s="63" t="str">
        <f t="shared" si="0"/>
        <v>consCalcList['consLI'] = new logic.ConsLI();</v>
      </c>
      <c r="S27" s="64" t="s">
        <v>1826</v>
      </c>
      <c r="T27" s="64"/>
      <c r="U27" s="64" t="str">
        <f t="shared" si="1"/>
        <v>defCons['consLI'] = { name:'consLI', nameCode: '',  title:'照明',  count:3,  sumClass:'consLIsum',  refClass:'',  substituteClass:'',  code:6,  color:'' };</v>
      </c>
    </row>
    <row r="28" spans="2:21">
      <c r="B28" s="14">
        <v>24</v>
      </c>
      <c r="C28" s="14" t="s">
        <v>1925</v>
      </c>
      <c r="D28" s="14" t="s">
        <v>48</v>
      </c>
      <c r="E28" s="14" t="s">
        <v>1633</v>
      </c>
      <c r="F28" s="14">
        <v>0</v>
      </c>
      <c r="G28" s="14" t="s">
        <v>1910</v>
      </c>
      <c r="H28" s="14"/>
      <c r="I28" s="14" t="s">
        <v>2100</v>
      </c>
      <c r="J28" s="14">
        <v>7</v>
      </c>
      <c r="K28" s="59" t="s">
        <v>1817</v>
      </c>
      <c r="L28" s="14">
        <v>1</v>
      </c>
      <c r="P28" s="63"/>
      <c r="Q28" s="63"/>
      <c r="R28" s="63" t="str">
        <f t="shared" si="0"/>
        <v>consCalcList['consTVsum'] = new logic.ConsTVsum();</v>
      </c>
      <c r="S28" s="64" t="s">
        <v>1826</v>
      </c>
      <c r="T28" s="64"/>
      <c r="U28" s="64" t="str">
        <f t="shared" si="1"/>
        <v>defCons['consTVsum'] = { name:'consTVsum', nameCode: 'TV',  title:'テレビ',  count:0,  sumClass:'consTotal',  refClass:'',  substituteClass:'consSum',  code:7,  color:'0x00ff00' };</v>
      </c>
    </row>
    <row r="29" spans="2:21">
      <c r="B29" s="14">
        <v>25</v>
      </c>
      <c r="C29" s="14" t="s">
        <v>2109</v>
      </c>
      <c r="D29" s="14"/>
      <c r="E29" s="14" t="s">
        <v>1633</v>
      </c>
      <c r="F29" s="14">
        <v>3</v>
      </c>
      <c r="G29" s="14" t="s">
        <v>1925</v>
      </c>
      <c r="H29" s="14"/>
      <c r="I29" s="14"/>
      <c r="J29" s="14">
        <v>7</v>
      </c>
      <c r="K29" s="14"/>
      <c r="L29" s="14">
        <v>3</v>
      </c>
      <c r="P29" s="63"/>
      <c r="Q29" s="63"/>
      <c r="R29" s="63" t="str">
        <f t="shared" si="0"/>
        <v>consCalcList['consTV'] = new logic.ConsTV();</v>
      </c>
      <c r="S29" s="64" t="s">
        <v>1826</v>
      </c>
      <c r="T29" s="64"/>
      <c r="U29" s="64" t="str">
        <f t="shared" si="1"/>
        <v>defCons['consTV'] = { name:'consTV', nameCode: '',  title:'テレビ',  count:3,  sumClass:'consTVsum',  refClass:'',  substituteClass:'',  code:7,  color:'' };</v>
      </c>
    </row>
    <row r="30" spans="2:21">
      <c r="B30" s="14">
        <v>26</v>
      </c>
      <c r="C30" s="14" t="s">
        <v>2110</v>
      </c>
      <c r="D30" s="14" t="s">
        <v>608</v>
      </c>
      <c r="E30" s="14" t="s">
        <v>609</v>
      </c>
      <c r="F30" s="14">
        <v>0</v>
      </c>
      <c r="G30" s="14" t="s">
        <v>1910</v>
      </c>
      <c r="H30" s="14"/>
      <c r="I30" s="14"/>
      <c r="J30" s="14">
        <v>8</v>
      </c>
      <c r="K30" s="60" t="s">
        <v>1818</v>
      </c>
      <c r="L30" s="14">
        <v>1</v>
      </c>
      <c r="P30" s="63"/>
      <c r="Q30" s="63"/>
      <c r="R30" s="63" t="str">
        <f t="shared" si="0"/>
        <v>consCalcList['consCRsum'] = new logic.ConsCRsum();</v>
      </c>
      <c r="S30" s="64" t="s">
        <v>1826</v>
      </c>
      <c r="T30" s="64"/>
      <c r="U30" s="64" t="str">
        <f t="shared" si="1"/>
        <v>defCons['consCRsum'] = { name:'consCRsum', nameCode: 'CR',  title:'交通',  count:0,  sumClass:'consTotal',  refClass:'',  substituteClass:'',  code:8,  color:'0xee82ee' };</v>
      </c>
    </row>
    <row r="31" spans="2:21">
      <c r="B31" s="14">
        <v>27</v>
      </c>
      <c r="C31" s="14" t="s">
        <v>2978</v>
      </c>
      <c r="D31" s="14"/>
      <c r="E31" s="14" t="s">
        <v>611</v>
      </c>
      <c r="F31" s="14">
        <v>3</v>
      </c>
      <c r="G31" s="14" t="s">
        <v>2110</v>
      </c>
      <c r="H31" s="14" t="s">
        <v>2111</v>
      </c>
      <c r="I31" s="14"/>
      <c r="J31" s="14">
        <v>8</v>
      </c>
      <c r="K31" s="14"/>
      <c r="L31" s="14">
        <v>3</v>
      </c>
      <c r="P31" s="63"/>
      <c r="Q31" s="63"/>
      <c r="R31" s="63" t="str">
        <f t="shared" si="0"/>
        <v>consCalcList['consCR'] = new logic.ConsCR();</v>
      </c>
      <c r="S31" s="64" t="s">
        <v>1826</v>
      </c>
      <c r="T31" s="64"/>
      <c r="U31" s="64" t="str">
        <f t="shared" si="1"/>
        <v>defCons['consCR'] = { name:'consCR', nameCode: '',  title:'車',  count:3,  sumClass:'consCRsum',  refClass:'consCRtrip',  substituteClass:'',  code:8,  color:'' };</v>
      </c>
    </row>
    <row r="32" spans="2:21">
      <c r="B32" s="14">
        <v>28</v>
      </c>
      <c r="C32" s="14" t="s">
        <v>2111</v>
      </c>
      <c r="D32" s="14"/>
      <c r="E32" s="14" t="s">
        <v>609</v>
      </c>
      <c r="F32" s="14">
        <v>5</v>
      </c>
      <c r="G32" s="14" t="s">
        <v>2110</v>
      </c>
      <c r="H32" s="14" t="s">
        <v>2978</v>
      </c>
      <c r="I32" s="14"/>
      <c r="J32" s="14">
        <v>8</v>
      </c>
      <c r="K32" s="14"/>
      <c r="L32" s="14">
        <v>2</v>
      </c>
      <c r="P32" s="63"/>
      <c r="Q32" s="63"/>
      <c r="R32" s="63" t="str">
        <f t="shared" si="0"/>
        <v>consCalcList['consCRtrip'] = new logic.ConsCRtrip();</v>
      </c>
      <c r="S32" s="64" t="s">
        <v>1826</v>
      </c>
      <c r="T32" s="64"/>
      <c r="U32" s="64" t="str">
        <f t="shared" si="1"/>
        <v>defCons['consCRtrip'] = { name:'consCRtrip', nameCode: '',  title:'交通',  count:5,  sumClass:'consCRsum',  refClass:'consCR',  substituteClass:'',  code:8,  color:'' };</v>
      </c>
    </row>
    <row r="33" spans="2:21">
      <c r="B33" s="14">
        <v>29</v>
      </c>
      <c r="C33" s="14" t="s">
        <v>2112</v>
      </c>
      <c r="D33" s="14" t="s">
        <v>1808</v>
      </c>
      <c r="E33" s="14" t="s">
        <v>1807</v>
      </c>
      <c r="F33" s="14">
        <v>0</v>
      </c>
      <c r="G33" s="14" t="s">
        <v>1910</v>
      </c>
      <c r="H33" s="14"/>
      <c r="I33" s="14" t="s">
        <v>2100</v>
      </c>
      <c r="J33" s="14">
        <v>9</v>
      </c>
      <c r="K33" s="61" t="s">
        <v>1819</v>
      </c>
      <c r="L33" s="14">
        <v>1</v>
      </c>
      <c r="M33" t="s">
        <v>613</v>
      </c>
      <c r="P33" s="63"/>
      <c r="Q33" s="63"/>
      <c r="R33" s="63" t="str">
        <f t="shared" si="0"/>
        <v>consCalcList['consOTsum'] = new logic.ConsOTsum();</v>
      </c>
      <c r="S33" s="64" t="s">
        <v>1826</v>
      </c>
      <c r="T33" s="64"/>
      <c r="U33" s="64" t="str">
        <f t="shared" si="1"/>
        <v>defCons['consOTsum'] = { name:'consOTsum', nameCode: 'OT',  title:'待機・その他',  count:0,  sumClass:'consTotal',  refClass:'',  substituteClass:'consSum',  code:9,  color:'0xd2691e' };</v>
      </c>
    </row>
    <row r="34" spans="2:21">
      <c r="B34" s="14">
        <v>30</v>
      </c>
      <c r="C34" s="14" t="s">
        <v>2113</v>
      </c>
      <c r="D34" s="14"/>
      <c r="E34" s="14" t="s">
        <v>1807</v>
      </c>
      <c r="F34" s="14">
        <v>3</v>
      </c>
      <c r="G34" s="14" t="s">
        <v>2112</v>
      </c>
      <c r="H34" s="14"/>
      <c r="I34" s="14"/>
      <c r="J34" s="14">
        <v>9</v>
      </c>
      <c r="K34" s="14"/>
      <c r="L34" s="14">
        <v>3</v>
      </c>
      <c r="P34" s="63"/>
      <c r="Q34" s="63"/>
      <c r="R34" s="63" t="str">
        <f t="shared" si="0"/>
        <v>consCalcList['consOT'] = new logic.ConsOT();</v>
      </c>
      <c r="S34" s="64" t="s">
        <v>1826</v>
      </c>
      <c r="T34" s="64"/>
      <c r="U34" s="64" t="str">
        <f t="shared" si="1"/>
        <v>defCons['consOT'] = { name:'consOT', nameCode: '',  title:'待機・その他',  count:3,  sumClass:'consOTsum',  refClass:'',  substituteClass:'',  code:9,  color:'' };</v>
      </c>
    </row>
    <row r="37" spans="2:21">
      <c r="C37" t="s">
        <v>1823</v>
      </c>
    </row>
    <row r="38" spans="2:21">
      <c r="C38" t="s">
        <v>1824</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B14" sqref="B14"/>
    </sheetView>
  </sheetViews>
  <sheetFormatPr defaultRowHeight="13.5"/>
  <cols>
    <col min="1" max="1" width="48.75" customWidth="1"/>
    <col min="2" max="2" width="29.75" customWidth="1"/>
    <col min="3" max="3" width="36.125" customWidth="1"/>
    <col min="4" max="4" width="38.25" customWidth="1"/>
  </cols>
  <sheetData>
    <row r="1" spans="1:4">
      <c r="A1" s="195" t="s">
        <v>3546</v>
      </c>
      <c r="C1" s="157" t="s">
        <v>3547</v>
      </c>
      <c r="D1" s="157" t="s">
        <v>3548</v>
      </c>
    </row>
    <row r="2" spans="1:4">
      <c r="A2" s="156" t="str">
        <f>CLEAN(B2&amp;IF(C2="","",""""&amp;C2&amp;""";"))</f>
        <v/>
      </c>
      <c r="C2" s="158"/>
      <c r="D2" s="159"/>
    </row>
    <row r="3" spans="1:4">
      <c r="A3" s="156" t="str">
        <f t="shared" ref="A3:A66" si="0">CLEAN(B3&amp;IF(C3="","",""""&amp;C3&amp;""";"))</f>
        <v>D6.consAC.title = "điều hòa không khí trong phòng";</v>
      </c>
      <c r="B3" t="s">
        <v>3549</v>
      </c>
      <c r="C3" s="158" t="s">
        <v>4126</v>
      </c>
      <c r="D3" s="159" t="s">
        <v>3550</v>
      </c>
    </row>
    <row r="4" spans="1:4">
      <c r="A4" s="156" t="str">
        <f t="shared" si="0"/>
        <v>D6.consAC.countCall = "thứ phòng";</v>
      </c>
      <c r="B4" t="s">
        <v>3551</v>
      </c>
      <c r="C4" s="158" t="s">
        <v>4127</v>
      </c>
      <c r="D4" s="159" t="s">
        <v>3552</v>
      </c>
    </row>
    <row r="5" spans="1:4">
      <c r="A5" s="156" t="str">
        <f t="shared" si="0"/>
        <v/>
      </c>
      <c r="C5" s="158"/>
      <c r="D5" s="159"/>
    </row>
    <row r="6" spans="1:4">
      <c r="A6" s="156" t="str">
        <f t="shared" si="0"/>
        <v>D6.consACcool.title = "điều hòa không khí trong phòng";</v>
      </c>
      <c r="B6" t="s">
        <v>3553</v>
      </c>
      <c r="C6" s="158" t="s">
        <v>4126</v>
      </c>
      <c r="D6" s="159" t="s">
        <v>3550</v>
      </c>
    </row>
    <row r="7" spans="1:4">
      <c r="A7" s="156" t="str">
        <f t="shared" si="0"/>
        <v>D6.consACcool.addable = "Phòng cho điều hòa không khí";</v>
      </c>
      <c r="B7" t="s">
        <v>3554</v>
      </c>
      <c r="C7" s="158" t="s">
        <v>4128</v>
      </c>
      <c r="D7" s="159" t="s">
        <v>3550</v>
      </c>
    </row>
    <row r="8" spans="1:4">
      <c r="A8" s="156" t="str">
        <f t="shared" si="0"/>
        <v>D6.consACcool.countCall = "thứ phòng";</v>
      </c>
      <c r="B8" t="s">
        <v>3555</v>
      </c>
      <c r="C8" s="158" t="s">
        <v>4127</v>
      </c>
      <c r="D8" s="159" t="s">
        <v>3820</v>
      </c>
    </row>
    <row r="9" spans="1:4" ht="27">
      <c r="A9" s="156" t="str">
        <f t="shared" si="0"/>
        <v>D6.consACcool.inputGuide = "Làm thế nào để sử dụng điều hòa không khí trong mỗi phòng";</v>
      </c>
      <c r="B9" t="s">
        <v>3556</v>
      </c>
      <c r="C9" s="158" t="s">
        <v>4129</v>
      </c>
      <c r="D9" s="159" t="s">
        <v>3557</v>
      </c>
    </row>
    <row r="10" spans="1:4">
      <c r="A10" s="156" t="str">
        <f t="shared" si="0"/>
        <v/>
      </c>
      <c r="C10" s="158"/>
      <c r="D10" s="159"/>
    </row>
    <row r="11" spans="1:4">
      <c r="A11" s="156" t="str">
        <f t="shared" si="0"/>
        <v>D6.consACheat.title = "phòng Sưởi";</v>
      </c>
      <c r="B11" t="s">
        <v>3558</v>
      </c>
      <c r="C11" s="158" t="s">
        <v>4130</v>
      </c>
      <c r="D11" s="159" t="s">
        <v>3559</v>
      </c>
    </row>
    <row r="12" spans="1:4">
      <c r="A12" s="156" t="str">
        <f t="shared" si="0"/>
        <v>D6.consACheat.addable = "Phòng cho điều hòa không khí";</v>
      </c>
      <c r="B12" t="s">
        <v>3560</v>
      </c>
      <c r="C12" s="158" t="s">
        <v>4128</v>
      </c>
      <c r="D12" s="159" t="s">
        <v>3550</v>
      </c>
    </row>
    <row r="13" spans="1:4">
      <c r="A13" s="156" t="str">
        <f t="shared" si="0"/>
        <v>D6.consACheat.countCall = "thứ phòng";</v>
      </c>
      <c r="B13" t="s">
        <v>3561</v>
      </c>
      <c r="C13" s="158" t="s">
        <v>4127</v>
      </c>
      <c r="D13" s="159" t="s">
        <v>3819</v>
      </c>
    </row>
    <row r="14" spans="1:4" ht="27">
      <c r="A14" s="156" t="str">
        <f t="shared" si="0"/>
        <v>D6.consACheat.inputGuide = "Làm thế nào để sử dụng sưởi ấm của mỗi phòng";</v>
      </c>
      <c r="B14" t="s">
        <v>3562</v>
      </c>
      <c r="C14" s="158" t="s">
        <v>4131</v>
      </c>
      <c r="D14" s="159" t="s">
        <v>3563</v>
      </c>
    </row>
    <row r="15" spans="1:4">
      <c r="A15" s="156" t="str">
        <f t="shared" si="0"/>
        <v/>
      </c>
      <c r="C15" s="158"/>
      <c r="D15" s="159"/>
    </row>
    <row r="16" spans="1:4">
      <c r="A16" s="156" t="str">
        <f t="shared" si="0"/>
        <v>D6.consCKcook.title = "nấu ăn";</v>
      </c>
      <c r="B16" t="s">
        <v>3564</v>
      </c>
      <c r="C16" s="158" t="s">
        <v>4115</v>
      </c>
      <c r="D16" s="159" t="s">
        <v>3565</v>
      </c>
    </row>
    <row r="17" spans="1:4" ht="27">
      <c r="A17" s="156" t="str">
        <f t="shared" si="0"/>
        <v>D6.consCKcook.inputGuide = "Làm thế nào để sử dụng nấu ăn với một tập trung vào bếp";</v>
      </c>
      <c r="B17" t="s">
        <v>3566</v>
      </c>
      <c r="C17" s="158" t="s">
        <v>4132</v>
      </c>
      <c r="D17" s="159" t="s">
        <v>3567</v>
      </c>
    </row>
    <row r="18" spans="1:4">
      <c r="A18" s="156" t="str">
        <f t="shared" si="0"/>
        <v/>
      </c>
      <c r="C18" s="158"/>
      <c r="D18" s="159"/>
    </row>
    <row r="19" spans="1:4">
      <c r="A19" s="156" t="str">
        <f t="shared" si="0"/>
        <v>D6.consCKpot.title = "Đồ ủ ấm";</v>
      </c>
      <c r="B19" t="s">
        <v>3568</v>
      </c>
      <c r="C19" s="158" t="s">
        <v>4133</v>
      </c>
      <c r="D19" s="159" t="s">
        <v>3569</v>
      </c>
    </row>
    <row r="20" spans="1:4">
      <c r="A20" s="156" t="str">
        <f t="shared" si="0"/>
        <v>D6.consCKpot.inputGuide = "Làm thế nào để sử dụng thiết bị cách nhiệt";</v>
      </c>
      <c r="B20" t="s">
        <v>3570</v>
      </c>
      <c r="C20" s="158" t="s">
        <v>4134</v>
      </c>
      <c r="D20" s="159" t="s">
        <v>3571</v>
      </c>
    </row>
    <row r="21" spans="1:4">
      <c r="A21" s="156" t="str">
        <f t="shared" si="0"/>
        <v/>
      </c>
      <c r="C21" s="158"/>
      <c r="D21" s="159"/>
    </row>
    <row r="22" spans="1:4">
      <c r="A22" s="156" t="str">
        <f t="shared" si="0"/>
        <v>D6.consCKrice.title = "cơm";</v>
      </c>
      <c r="B22" t="s">
        <v>3572</v>
      </c>
      <c r="C22" s="158" t="s">
        <v>4135</v>
      </c>
      <c r="D22" s="159" t="s">
        <v>3968</v>
      </c>
    </row>
    <row r="23" spans="1:4">
      <c r="A23" s="156" t="str">
        <f t="shared" si="0"/>
        <v>D6.consCKrice.inputGuide = "Làm thế nào để sử dụng bếp";</v>
      </c>
      <c r="B23" t="s">
        <v>3573</v>
      </c>
      <c r="C23" s="158" t="s">
        <v>4136</v>
      </c>
      <c r="D23" s="159" t="s">
        <v>3821</v>
      </c>
    </row>
    <row r="24" spans="1:4">
      <c r="A24" s="156" t="str">
        <f t="shared" si="0"/>
        <v/>
      </c>
      <c r="C24" s="158"/>
      <c r="D24" s="159"/>
    </row>
    <row r="25" spans="1:4">
      <c r="A25" s="156" t="str">
        <f t="shared" si="0"/>
        <v>D6.consCKsum.title = "nấu ăn";</v>
      </c>
      <c r="B25" t="s">
        <v>3574</v>
      </c>
      <c r="C25" s="158" t="s">
        <v>4115</v>
      </c>
      <c r="D25" s="159" t="s">
        <v>3565</v>
      </c>
    </row>
    <row r="26" spans="1:4" ht="27">
      <c r="A26" s="156" t="str">
        <f t="shared" si="0"/>
        <v>D6.consCKsum.inputGuide = "Làm thế nào để sử dụng nấu ăn liên quan đến";</v>
      </c>
      <c r="B26" t="s">
        <v>3575</v>
      </c>
      <c r="C26" s="158" t="s">
        <v>4137</v>
      </c>
      <c r="D26" s="159" t="s">
        <v>3576</v>
      </c>
    </row>
    <row r="27" spans="1:4">
      <c r="A27" s="156" t="str">
        <f t="shared" si="0"/>
        <v/>
      </c>
      <c r="C27" s="158"/>
      <c r="D27" s="159"/>
    </row>
    <row r="28" spans="1:4">
      <c r="A28" s="156" t="str">
        <f t="shared" si="0"/>
        <v>D6.consCOsum.title = "Cooling";</v>
      </c>
      <c r="B28" t="s">
        <v>3577</v>
      </c>
      <c r="C28" s="158" t="s">
        <v>4122</v>
      </c>
      <c r="D28" s="159" t="s">
        <v>3578</v>
      </c>
    </row>
    <row r="29" spans="1:4" ht="27">
      <c r="A29" s="156" t="str">
        <f t="shared" si="0"/>
        <v>D6.consCOsum.inputGuide = "Làm thế nào để sử dụng điều hòa không khí trong toàn bộ ngôi nhà";</v>
      </c>
      <c r="B29" t="s">
        <v>3579</v>
      </c>
      <c r="C29" s="158" t="s">
        <v>4138</v>
      </c>
      <c r="D29" s="159" t="s">
        <v>3580</v>
      </c>
    </row>
    <row r="30" spans="1:4">
      <c r="A30" s="156" t="str">
        <f t="shared" si="0"/>
        <v/>
      </c>
      <c r="C30" s="158"/>
      <c r="D30" s="159"/>
    </row>
    <row r="31" spans="1:4">
      <c r="A31" s="156" t="str">
        <f t="shared" si="0"/>
        <v>D6.consCR.title = "xe cộ";</v>
      </c>
      <c r="B31" t="s">
        <v>3581</v>
      </c>
      <c r="C31" s="158" t="s">
        <v>4139</v>
      </c>
      <c r="D31" s="159" t="s">
        <v>3582</v>
      </c>
    </row>
    <row r="32" spans="1:4">
      <c r="A32" s="156" t="str">
        <f t="shared" si="0"/>
        <v>D6.consCR.addable = "xe cộ";</v>
      </c>
      <c r="B32" t="s">
        <v>3583</v>
      </c>
      <c r="C32" s="158" t="s">
        <v>4139</v>
      </c>
      <c r="D32" s="159" t="s">
        <v>3582</v>
      </c>
    </row>
    <row r="33" spans="1:4">
      <c r="A33" s="156" t="str">
        <f t="shared" si="0"/>
        <v>D6.consCR.countCall = "mắt đứng";</v>
      </c>
      <c r="B33" t="s">
        <v>3584</v>
      </c>
      <c r="C33" s="158" t="s">
        <v>4140</v>
      </c>
      <c r="D33" s="159" t="s">
        <v>3822</v>
      </c>
    </row>
    <row r="34" spans="1:4" ht="27">
      <c r="A34" s="156" t="str">
        <f t="shared" si="0"/>
        <v>D6.consCR.inputGuide = "Về hiệu suất và cách sử dụng của mỗi chiếc xe sẽ được tổ chức";</v>
      </c>
      <c r="B34" t="s">
        <v>3585</v>
      </c>
      <c r="C34" s="158" t="s">
        <v>4141</v>
      </c>
      <c r="D34" s="159" t="s">
        <v>3586</v>
      </c>
    </row>
    <row r="35" spans="1:4">
      <c r="A35" s="156" t="str">
        <f t="shared" si="0"/>
        <v/>
      </c>
      <c r="C35" s="158"/>
      <c r="D35" s="159"/>
    </row>
    <row r="36" spans="1:4">
      <c r="A36" s="156" t="str">
        <f t="shared" si="0"/>
        <v>D6.consCRsum.title = "xe hơi";</v>
      </c>
      <c r="B36" t="s">
        <v>3587</v>
      </c>
      <c r="C36" s="158" t="s">
        <v>4142</v>
      </c>
      <c r="D36" s="159" t="s">
        <v>3582</v>
      </c>
    </row>
    <row r="37" spans="1:4">
      <c r="A37" s="156" t="str">
        <f t="shared" si="0"/>
        <v>D6.consCRsum.inputGuide = "Làm thế nào để sử dụng xe-xe đạp";</v>
      </c>
      <c r="B37" t="s">
        <v>3588</v>
      </c>
      <c r="C37" s="158" t="s">
        <v>4143</v>
      </c>
      <c r="D37" s="159" t="s">
        <v>3589</v>
      </c>
    </row>
    <row r="38" spans="1:4">
      <c r="A38" s="156" t="str">
        <f t="shared" si="0"/>
        <v/>
      </c>
      <c r="C38" s="158"/>
      <c r="D38" s="159"/>
    </row>
    <row r="39" spans="1:4">
      <c r="A39" s="156" t="str">
        <f t="shared" si="0"/>
        <v>D6.consCRtrip.title = "sự vận động";</v>
      </c>
      <c r="B39" t="s">
        <v>3590</v>
      </c>
      <c r="C39" s="158" t="s">
        <v>4144</v>
      </c>
      <c r="D39" s="159" t="s">
        <v>3591</v>
      </c>
    </row>
    <row r="40" spans="1:4">
      <c r="A40" s="156" t="str">
        <f t="shared" si="0"/>
        <v>D6.consCRtrip.countCall = "Địa điểm thứ hai";</v>
      </c>
      <c r="B40" t="s">
        <v>3592</v>
      </c>
      <c r="C40" s="158" t="s">
        <v>4145</v>
      </c>
      <c r="D40" s="159" t="s">
        <v>3823</v>
      </c>
    </row>
    <row r="41" spans="1:4">
      <c r="A41" s="156" t="str">
        <f t="shared" si="0"/>
        <v>D6.consCRtrip.addable = "điểm đến";</v>
      </c>
      <c r="B41" t="s">
        <v>3593</v>
      </c>
      <c r="C41" s="158" t="s">
        <v>4146</v>
      </c>
      <c r="D41" s="159" t="s">
        <v>3594</v>
      </c>
    </row>
    <row r="42" spans="1:4" ht="27">
      <c r="A42" s="156" t="str">
        <f t="shared" si="0"/>
        <v>D6.consCRtrip.inputGuide = "Làm thế nào để sử dụng xe hơi hoặc các loại tương tự của mỗi điểm đến";</v>
      </c>
      <c r="B42" t="s">
        <v>3595</v>
      </c>
      <c r="C42" s="158" t="s">
        <v>4147</v>
      </c>
      <c r="D42" s="159" t="s">
        <v>3596</v>
      </c>
    </row>
    <row r="43" spans="1:4">
      <c r="A43" s="156" t="str">
        <f t="shared" si="0"/>
        <v/>
      </c>
      <c r="C43" s="158"/>
      <c r="D43" s="159"/>
    </row>
    <row r="44" spans="1:4">
      <c r="A44" s="156" t="str">
        <f t="shared" si="0"/>
        <v>D6.consDRsum.title = "vệ sinh máy giặt";</v>
      </c>
      <c r="B44" t="s">
        <v>3597</v>
      </c>
      <c r="C44" s="158" t="s">
        <v>4148</v>
      </c>
      <c r="D44" s="159" t="s">
        <v>3598</v>
      </c>
    </row>
    <row r="45" spans="1:4" ht="27">
      <c r="A45" s="156" t="str">
        <f t="shared" si="0"/>
        <v>D6.consDRsum.inputGuide = "Máy hút bụi, làm thế nào để sử dụng máy giặt và máy sấy quần áo";</v>
      </c>
      <c r="B45" t="s">
        <v>3599</v>
      </c>
      <c r="C45" s="158" t="s">
        <v>4149</v>
      </c>
      <c r="D45" s="159" t="s">
        <v>3600</v>
      </c>
    </row>
    <row r="46" spans="1:4">
      <c r="A46" s="156" t="str">
        <f t="shared" si="0"/>
        <v/>
      </c>
      <c r="C46" s="158"/>
      <c r="D46" s="159"/>
    </row>
    <row r="47" spans="1:4">
      <c r="A47" s="156" t="str">
        <f t="shared" si="0"/>
        <v>D6.consEnergy.title = "bộ năng lượng chung";</v>
      </c>
      <c r="B47" t="s">
        <v>3601</v>
      </c>
      <c r="C47" s="158" t="s">
        <v>4150</v>
      </c>
      <c r="D47" s="159" t="s">
        <v>3602</v>
      </c>
    </row>
    <row r="48" spans="1:4" ht="27">
      <c r="A48" s="156" t="str">
        <f t="shared" si="0"/>
        <v>D6.consEnergy.inputGuide = "Sử dụng và năng lượng trong toàn bộ ngôi nhà, cho hóa đơn tiện ích mỗi tháng";</v>
      </c>
      <c r="B48" t="s">
        <v>3603</v>
      </c>
      <c r="C48" s="158" t="s">
        <v>4151</v>
      </c>
      <c r="D48" s="159" t="s">
        <v>3604</v>
      </c>
    </row>
    <row r="49" spans="1:4">
      <c r="A49" s="156" t="str">
        <f t="shared" si="0"/>
        <v/>
      </c>
      <c r="C49" s="158"/>
      <c r="D49" s="159"/>
    </row>
    <row r="50" spans="1:4">
      <c r="A50" s="156" t="str">
        <f t="shared" si="0"/>
        <v>D6.consHTcold.title = "Trong thời tiết lạnh";</v>
      </c>
      <c r="B50" t="s">
        <v>3605</v>
      </c>
      <c r="C50" s="158" t="s">
        <v>4152</v>
      </c>
      <c r="D50" s="159" t="s">
        <v>3606</v>
      </c>
    </row>
    <row r="51" spans="1:4" ht="27">
      <c r="A51" s="156" t="str">
        <f t="shared" si="0"/>
        <v>D6.consHTcold.inputGuide = "Làm thế nào để sử dụng làm nóng trong thời tiết lạnh";</v>
      </c>
      <c r="B51" t="s">
        <v>3607</v>
      </c>
      <c r="C51" s="158" t="s">
        <v>4153</v>
      </c>
      <c r="D51" s="159" t="s">
        <v>3608</v>
      </c>
    </row>
    <row r="52" spans="1:4">
      <c r="A52" s="156" t="str">
        <f t="shared" si="0"/>
        <v/>
      </c>
      <c r="C52" s="158"/>
      <c r="D52" s="159"/>
    </row>
    <row r="53" spans="1:4">
      <c r="A53" s="156" t="str">
        <f t="shared" si="0"/>
        <v>D6.consHTsum.title = "sưởi";</v>
      </c>
      <c r="B53" t="s">
        <v>3609</v>
      </c>
      <c r="C53" s="158" t="s">
        <v>4121</v>
      </c>
      <c r="D53" s="159" t="s">
        <v>3610</v>
      </c>
    </row>
    <row r="54" spans="1:4" ht="27">
      <c r="A54" s="156" t="str">
        <f t="shared" si="0"/>
        <v>D6.consHTsum.inputGuide = "Làm thế nào để sử dụng nhiệt của toàn bộ ngôi nhà";</v>
      </c>
      <c r="B54" t="s">
        <v>3611</v>
      </c>
      <c r="C54" s="158" t="s">
        <v>4154</v>
      </c>
      <c r="D54" s="159" t="s">
        <v>3612</v>
      </c>
    </row>
    <row r="55" spans="1:4">
      <c r="A55" s="156" t="str">
        <f t="shared" si="0"/>
        <v/>
      </c>
      <c r="C55" s="158"/>
      <c r="D55" s="159"/>
    </row>
    <row r="56" spans="1:4">
      <c r="A56" s="156" t="str">
        <f t="shared" si="0"/>
        <v>D6.consHWdishwash.title = "giặt";</v>
      </c>
      <c r="B56" t="s">
        <v>3613</v>
      </c>
      <c r="C56" s="158" t="s">
        <v>4155</v>
      </c>
      <c r="D56" s="159" t="s">
        <v>3614</v>
      </c>
    </row>
    <row r="57" spans="1:4">
      <c r="A57" s="156" t="str">
        <f t="shared" si="0"/>
        <v>D6.consHWdishwash.inputGuide = "Cách sử dụng máy rửa chén";</v>
      </c>
      <c r="B57" t="s">
        <v>3615</v>
      </c>
      <c r="C57" s="158" t="s">
        <v>4156</v>
      </c>
      <c r="D57" s="159" t="s">
        <v>3616</v>
      </c>
    </row>
    <row r="58" spans="1:4">
      <c r="A58" s="156" t="str">
        <f t="shared" si="0"/>
        <v/>
      </c>
      <c r="C58" s="158"/>
      <c r="D58" s="159"/>
    </row>
    <row r="59" spans="1:4">
      <c r="A59" s="156" t="str">
        <f t="shared" si="0"/>
        <v>D6.consHWdresser.title = "rửa";</v>
      </c>
      <c r="B59" t="s">
        <v>3617</v>
      </c>
      <c r="C59" s="158" t="s">
        <v>4157</v>
      </c>
      <c r="D59" s="159" t="s">
        <v>3618</v>
      </c>
    </row>
    <row r="60" spans="1:4" ht="27">
      <c r="A60" s="156" t="str">
        <f t="shared" si="0"/>
        <v>D6.consHWdresser.inputGuide = "Làm thế nào để sử dụng nước nóng trong lưu vực";</v>
      </c>
      <c r="B60" t="s">
        <v>3619</v>
      </c>
      <c r="C60" s="158" t="s">
        <v>4158</v>
      </c>
      <c r="D60" s="159" t="s">
        <v>3620</v>
      </c>
    </row>
    <row r="61" spans="1:4">
      <c r="A61" s="156" t="str">
        <f t="shared" si="0"/>
        <v/>
      </c>
      <c r="C61" s="158"/>
      <c r="D61" s="159"/>
    </row>
    <row r="62" spans="1:4">
      <c r="A62" s="156" t="str">
        <f t="shared" si="0"/>
        <v>D6.consHWshower.title = "vòi hoa sen";</v>
      </c>
      <c r="B62" t="s">
        <v>3621</v>
      </c>
      <c r="C62" s="158" t="s">
        <v>4159</v>
      </c>
      <c r="D62" s="159" t="s">
        <v>3622</v>
      </c>
    </row>
    <row r="63" spans="1:4">
      <c r="A63" s="156" t="str">
        <f t="shared" si="0"/>
        <v>D6.consHWshower.inputGuide = "Làm thế nào để sử dụng khi tắm";</v>
      </c>
      <c r="B63" t="s">
        <v>3623</v>
      </c>
      <c r="C63" s="158" t="s">
        <v>4160</v>
      </c>
      <c r="D63" s="159" t="s">
        <v>3624</v>
      </c>
    </row>
    <row r="64" spans="1:4">
      <c r="A64" s="156" t="str">
        <f t="shared" si="0"/>
        <v/>
      </c>
      <c r="C64" s="158"/>
      <c r="D64" s="159"/>
    </row>
    <row r="65" spans="1:4">
      <c r="A65" s="156" t="str">
        <f t="shared" si="0"/>
        <v>D6.consHWsum.title = "cung cấp nước nóng";</v>
      </c>
      <c r="B65" t="s">
        <v>3625</v>
      </c>
      <c r="C65" s="158" t="s">
        <v>4161</v>
      </c>
      <c r="D65" s="159" t="s">
        <v>3626</v>
      </c>
    </row>
    <row r="66" spans="1:4" ht="27">
      <c r="A66" s="156" t="str">
        <f t="shared" si="0"/>
        <v>D6.consHWsum.inputGuide = "Làm thế nào để sử dụng cung cấp nước nóng chung";</v>
      </c>
      <c r="B66" t="s">
        <v>3627</v>
      </c>
      <c r="C66" s="158" t="s">
        <v>4162</v>
      </c>
      <c r="D66" s="159" t="s">
        <v>3628</v>
      </c>
    </row>
    <row r="67" spans="1:4">
      <c r="A67" s="156" t="str">
        <f t="shared" ref="A67:A101" si="1">CLEAN(B67&amp;IF(C67="","",""""&amp;C67&amp;""";"))</f>
        <v/>
      </c>
      <c r="C67" s="158"/>
      <c r="D67" s="159"/>
    </row>
    <row r="68" spans="1:4">
      <c r="A68" s="156" t="str">
        <f t="shared" si="1"/>
        <v>D6.consHWtoilet.title = "nhà vệ sinh";</v>
      </c>
      <c r="B68" t="s">
        <v>3629</v>
      </c>
      <c r="C68" s="158" t="s">
        <v>4163</v>
      </c>
      <c r="D68" s="159" t="s">
        <v>3630</v>
      </c>
    </row>
    <row r="69" spans="1:4" ht="27">
      <c r="A69" s="156" t="str">
        <f t="shared" si="1"/>
        <v>D6.consHWtoilet.inputGuide = "Làm thế nào để sử dụng nước vệ sinh và cách nhiệt";</v>
      </c>
      <c r="B69" t="s">
        <v>3631</v>
      </c>
      <c r="C69" s="158" t="s">
        <v>4164</v>
      </c>
      <c r="D69" s="159" t="s">
        <v>3632</v>
      </c>
    </row>
    <row r="70" spans="1:4">
      <c r="A70" s="156" t="str">
        <f t="shared" si="1"/>
        <v/>
      </c>
      <c r="C70" s="158"/>
      <c r="D70" s="159"/>
    </row>
    <row r="71" spans="1:4">
      <c r="A71" s="156" t="str">
        <f t="shared" si="1"/>
        <v>D6.consHWtub.title = "bồn tắm";</v>
      </c>
      <c r="B71" t="s">
        <v>3633</v>
      </c>
      <c r="C71" s="158" t="s">
        <v>4165</v>
      </c>
      <c r="D71" s="159" t="s">
        <v>3634</v>
      </c>
    </row>
    <row r="72" spans="1:4">
      <c r="A72" s="156" t="str">
        <f t="shared" si="1"/>
        <v>D6.consHWtub.inputGuide = "Làm thế nào sử dụng bồn tắm nước nóng";</v>
      </c>
      <c r="B72" t="s">
        <v>3635</v>
      </c>
      <c r="C72" s="158" t="s">
        <v>4166</v>
      </c>
      <c r="D72" s="159" t="s">
        <v>3636</v>
      </c>
    </row>
    <row r="73" spans="1:4">
      <c r="A73" s="156" t="str">
        <f t="shared" si="1"/>
        <v/>
      </c>
      <c r="C73" s="158"/>
      <c r="D73" s="159"/>
    </row>
    <row r="74" spans="1:4">
      <c r="A74" s="156" t="str">
        <f t="shared" si="1"/>
        <v>D6.consLI.title = "chiếu sáng";</v>
      </c>
      <c r="B74" t="s">
        <v>3637</v>
      </c>
      <c r="C74" s="158" t="s">
        <v>4117</v>
      </c>
      <c r="D74" s="159" t="s">
        <v>3638</v>
      </c>
    </row>
    <row r="75" spans="1:4">
      <c r="A75" s="156" t="str">
        <f t="shared" si="1"/>
        <v>D6.consLI.addable = "Phòng để thắp sáng";</v>
      </c>
      <c r="B75" t="s">
        <v>3639</v>
      </c>
      <c r="C75" s="158" t="s">
        <v>4167</v>
      </c>
      <c r="D75" s="159" t="s">
        <v>3640</v>
      </c>
    </row>
    <row r="76" spans="1:4">
      <c r="A76" s="156" t="str">
        <f t="shared" si="1"/>
        <v>D6.consLI.countCall = "thứ phòng";</v>
      </c>
      <c r="B76" t="s">
        <v>3641</v>
      </c>
      <c r="C76" s="158" t="s">
        <v>4127</v>
      </c>
      <c r="D76" s="159" t="s">
        <v>3824</v>
      </c>
    </row>
    <row r="77" spans="1:4" ht="27">
      <c r="A77" s="156" t="str">
        <f t="shared" si="1"/>
        <v>D6.consLI.inputGuide = "Làm thế nào để sử dụng ánh sáng của căn phòng cá nhân";</v>
      </c>
      <c r="B77" t="s">
        <v>3642</v>
      </c>
      <c r="C77" s="158" t="s">
        <v>4168</v>
      </c>
      <c r="D77" s="159" t="s">
        <v>3643</v>
      </c>
    </row>
    <row r="78" spans="1:4">
      <c r="A78" s="156" t="str">
        <f t="shared" si="1"/>
        <v/>
      </c>
      <c r="C78" s="158"/>
      <c r="D78" s="159"/>
    </row>
    <row r="79" spans="1:4">
      <c r="A79" s="156" t="str">
        <f t="shared" si="1"/>
        <v>D6.consLIsum.title = "chiếu sáng";</v>
      </c>
      <c r="B79" t="s">
        <v>3644</v>
      </c>
      <c r="C79" s="158" t="s">
        <v>4117</v>
      </c>
      <c r="D79" s="159" t="s">
        <v>3638</v>
      </c>
    </row>
    <row r="80" spans="1:4" ht="27">
      <c r="A80" s="156" t="str">
        <f t="shared" si="1"/>
        <v>D6.consLIsum.inputGuide = "Làm thế nào để sử dụng ánh sáng của toàn bộ ngôi nhà";</v>
      </c>
      <c r="B80" t="s">
        <v>3645</v>
      </c>
      <c r="C80" s="158" t="s">
        <v>4169</v>
      </c>
      <c r="D80" s="159" t="s">
        <v>3646</v>
      </c>
    </row>
    <row r="81" spans="1:4">
      <c r="A81" s="156" t="str">
        <f t="shared" si="1"/>
        <v/>
      </c>
      <c r="C81" s="158"/>
      <c r="D81" s="159"/>
    </row>
    <row r="82" spans="1:4">
      <c r="A82" s="156" t="str">
        <f t="shared" si="1"/>
        <v>D6.consRF.title = "tủ lạnh";</v>
      </c>
      <c r="B82" t="s">
        <v>3647</v>
      </c>
      <c r="C82" s="158" t="s">
        <v>4118</v>
      </c>
      <c r="D82" s="159" t="s">
        <v>3648</v>
      </c>
    </row>
    <row r="83" spans="1:4">
      <c r="A83" s="156" t="str">
        <f t="shared" si="1"/>
        <v>D6.consRF.addable = "tủ lạnh";</v>
      </c>
      <c r="B83" t="s">
        <v>3649</v>
      </c>
      <c r="C83" s="158" t="s">
        <v>4118</v>
      </c>
      <c r="D83" s="159" t="s">
        <v>3648</v>
      </c>
    </row>
    <row r="84" spans="1:4">
      <c r="A84" s="156" t="str">
        <f t="shared" si="1"/>
        <v>D6.consRF.countCall = "mắt đứng";</v>
      </c>
      <c r="B84" t="s">
        <v>3650</v>
      </c>
      <c r="C84" s="158" t="s">
        <v>4140</v>
      </c>
      <c r="D84" s="159" t="s">
        <v>3825</v>
      </c>
    </row>
    <row r="85" spans="1:4">
      <c r="A85" s="156" t="str">
        <f t="shared" si="1"/>
        <v>D6.consRF.inputGuide = "Làm thế nào để sử dụng tủ lạnh cá nhân";</v>
      </c>
      <c r="B85" t="s">
        <v>3651</v>
      </c>
      <c r="C85" s="158" t="s">
        <v>4170</v>
      </c>
      <c r="D85" s="159" t="s">
        <v>3652</v>
      </c>
    </row>
    <row r="86" spans="1:4">
      <c r="A86" s="156" t="str">
        <f t="shared" si="1"/>
        <v/>
      </c>
      <c r="C86" s="158"/>
      <c r="D86" s="159"/>
    </row>
    <row r="87" spans="1:4">
      <c r="A87" s="156" t="str">
        <f t="shared" si="1"/>
        <v>D6.consRFsum.title = "tủ lạnh";</v>
      </c>
      <c r="B87" t="s">
        <v>3653</v>
      </c>
      <c r="C87" s="158" t="s">
        <v>4118</v>
      </c>
      <c r="D87" s="159" t="s">
        <v>3648</v>
      </c>
    </row>
    <row r="88" spans="1:4" ht="27">
      <c r="A88" s="156" t="str">
        <f t="shared" si="1"/>
        <v>D6.consRFsum.inputGuide = "Tủ lạnh của việc sử dụng trong toàn bộ ngôi nhà";</v>
      </c>
      <c r="B88" t="s">
        <v>3654</v>
      </c>
      <c r="C88" s="158" t="s">
        <v>4171</v>
      </c>
      <c r="D88" s="159" t="s">
        <v>3655</v>
      </c>
    </row>
    <row r="89" spans="1:4">
      <c r="A89" s="156" t="str">
        <f t="shared" si="1"/>
        <v/>
      </c>
      <c r="C89" s="158"/>
      <c r="D89" s="159"/>
    </row>
    <row r="90" spans="1:4" ht="27">
      <c r="A90" s="156" t="str">
        <f t="shared" si="1"/>
        <v>D6.consSeason.inputGuide = "Đối với hóa đơn tiện ích mỗi tháng cho mỗi mùa. Vui lòng điền vào các giá trị gần đúng.";</v>
      </c>
      <c r="B90" t="s">
        <v>3656</v>
      </c>
      <c r="C90" s="158" t="s">
        <v>4172</v>
      </c>
      <c r="D90" s="159" t="s">
        <v>3657</v>
      </c>
    </row>
    <row r="91" spans="1:4">
      <c r="A91" s="156" t="str">
        <f t="shared" si="1"/>
        <v/>
      </c>
      <c r="C91" s="158"/>
      <c r="D91" s="159"/>
    </row>
    <row r="92" spans="1:4">
      <c r="A92" s="156" t="str">
        <f t="shared" si="1"/>
        <v>D6.consTotal.title = "toàn bộ";</v>
      </c>
      <c r="B92" t="s">
        <v>3658</v>
      </c>
      <c r="C92" s="158" t="s">
        <v>4173</v>
      </c>
      <c r="D92" s="159" t="s">
        <v>3659</v>
      </c>
    </row>
    <row r="93" spans="1:4">
      <c r="A93" s="156" t="str">
        <f t="shared" si="1"/>
        <v>D6.consTotal.inputGuide = "Để biết thông tin cơ bản về khu vực và nhà";</v>
      </c>
      <c r="B93" t="s">
        <v>3660</v>
      </c>
      <c r="C93" s="158" t="s">
        <v>4174</v>
      </c>
      <c r="D93" s="159" t="s">
        <v>3661</v>
      </c>
    </row>
    <row r="94" spans="1:4">
      <c r="A94" s="156" t="str">
        <f t="shared" si="1"/>
        <v/>
      </c>
      <c r="C94" s="158"/>
      <c r="D94" s="159"/>
    </row>
    <row r="95" spans="1:4">
      <c r="A95" s="156" t="str">
        <f t="shared" si="1"/>
        <v>D6.consTV.title = "TV";</v>
      </c>
      <c r="B95" t="s">
        <v>3662</v>
      </c>
      <c r="C95" s="158" t="s">
        <v>1872</v>
      </c>
      <c r="D95" s="159" t="s">
        <v>1872</v>
      </c>
    </row>
    <row r="96" spans="1:4">
      <c r="A96" s="156" t="str">
        <f t="shared" si="1"/>
        <v>D6.consTV.addable = "TV";</v>
      </c>
      <c r="B96" t="s">
        <v>3663</v>
      </c>
      <c r="C96" s="158" t="s">
        <v>1872</v>
      </c>
      <c r="D96" s="159" t="s">
        <v>1872</v>
      </c>
    </row>
    <row r="97" spans="1:4">
      <c r="A97" s="156" t="str">
        <f t="shared" si="1"/>
        <v>D6.consTV.countCall = "mắt đứng";</v>
      </c>
      <c r="B97" t="s">
        <v>3664</v>
      </c>
      <c r="C97" s="158" t="s">
        <v>4140</v>
      </c>
      <c r="D97" s="159" t="s">
        <v>3833</v>
      </c>
    </row>
    <row r="98" spans="1:4">
      <c r="A98" s="156" t="str">
        <f t="shared" si="1"/>
        <v>D6.consTV.inputGuide = "Làm thế nào để sử dụng TV cá nhân";</v>
      </c>
      <c r="B98" t="s">
        <v>3665</v>
      </c>
      <c r="C98" s="158" t="s">
        <v>4175</v>
      </c>
      <c r="D98" s="159" t="s">
        <v>3666</v>
      </c>
    </row>
    <row r="99" spans="1:4">
      <c r="A99" s="156" t="str">
        <f t="shared" si="1"/>
        <v/>
      </c>
      <c r="C99" s="158"/>
      <c r="D99" s="159"/>
    </row>
    <row r="100" spans="1:4">
      <c r="A100" s="156" t="str">
        <f t="shared" si="1"/>
        <v>D6.consTVsum.title = "TV";</v>
      </c>
      <c r="B100" t="s">
        <v>3667</v>
      </c>
      <c r="C100" s="158" t="s">
        <v>1872</v>
      </c>
      <c r="D100" s="159" t="s">
        <v>1872</v>
      </c>
    </row>
    <row r="101" spans="1:4" ht="27">
      <c r="A101" s="156" t="str">
        <f t="shared" si="1"/>
        <v>D6.consTVsum.inputGuide = "Làm thế nào để sử dụng toàn bộ ngôi nhà của TV";</v>
      </c>
      <c r="B101" t="s">
        <v>3668</v>
      </c>
      <c r="C101" s="158" t="s">
        <v>4176</v>
      </c>
      <c r="D101" s="159" t="s">
        <v>3669</v>
      </c>
    </row>
    <row r="102" spans="1:4">
      <c r="A102" s="156" t="str">
        <f t="shared" ref="A102:A103" si="2">CLEAN(B102&amp;IF(C102="","",""""&amp;C102&amp;""";"))</f>
        <v/>
      </c>
      <c r="C102" s="158"/>
      <c r="D102" s="159"/>
    </row>
    <row r="103" spans="1:4">
      <c r="A103" s="156" t="str">
        <f t="shared" si="2"/>
        <v>D6.consSeason.titleList[1] = "mùa đông";</v>
      </c>
      <c r="B103" t="s">
        <v>3826</v>
      </c>
      <c r="C103" s="158" t="s">
        <v>4177</v>
      </c>
      <c r="D103" s="159" t="s">
        <v>3829</v>
      </c>
    </row>
    <row r="104" spans="1:4">
      <c r="A104" s="156" t="str">
        <f t="shared" ref="A104:A105" si="3">CLEAN(B104&amp;IF(C104="","",""""&amp;C104&amp;""";"))</f>
        <v>D6.consSeason.titleList[2] = "Mùa xuân và mùa thu";</v>
      </c>
      <c r="B104" t="s">
        <v>3827</v>
      </c>
      <c r="C104" s="158" t="s">
        <v>4178</v>
      </c>
      <c r="D104" s="159" t="s">
        <v>3830</v>
      </c>
    </row>
    <row r="105" spans="1:4">
      <c r="A105" s="156" t="str">
        <f t="shared" si="3"/>
        <v>D6.consSeason.titleList[3] = "mùa hè";</v>
      </c>
      <c r="B105" t="s">
        <v>3828</v>
      </c>
      <c r="C105" s="158" t="s">
        <v>4179</v>
      </c>
      <c r="D105" s="159" t="s">
        <v>3831</v>
      </c>
    </row>
  </sheetData>
  <phoneticPr fontId="2"/>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U75" activePane="bottomRight" state="frozen"/>
      <selection pane="topRight" activeCell="G1" sqref="G1"/>
      <selection pane="bottomLeft" activeCell="A4" sqref="A4"/>
      <selection pane="bottomRight" activeCell="Z4" sqref="X4:Z78"/>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3409</v>
      </c>
      <c r="D1" s="137" t="s">
        <v>3538</v>
      </c>
      <c r="X1" s="191" t="s">
        <v>3794</v>
      </c>
      <c r="Y1" s="192"/>
      <c r="Z1" s="193"/>
      <c r="AD1" s="5">
        <v>5</v>
      </c>
    </row>
    <row r="2" spans="1:30" ht="15" customHeight="1">
      <c r="B2" s="140" t="s">
        <v>2298</v>
      </c>
      <c r="C2" s="146" t="s">
        <v>2299</v>
      </c>
      <c r="D2" s="149" t="s">
        <v>2300</v>
      </c>
      <c r="E2" s="150"/>
      <c r="F2" s="148" t="s">
        <v>3371</v>
      </c>
      <c r="G2" s="149" t="s">
        <v>2301</v>
      </c>
      <c r="H2" s="151"/>
      <c r="I2" s="152" t="s">
        <v>3018</v>
      </c>
      <c r="J2" s="153"/>
      <c r="K2" s="147" t="s">
        <v>2302</v>
      </c>
      <c r="L2" s="140" t="s">
        <v>2303</v>
      </c>
      <c r="M2" s="140" t="s">
        <v>2304</v>
      </c>
      <c r="N2" s="140" t="s">
        <v>2305</v>
      </c>
      <c r="O2" s="140" t="s">
        <v>2306</v>
      </c>
      <c r="P2" s="146" t="s">
        <v>2307</v>
      </c>
      <c r="Q2" s="149" t="s">
        <v>3421</v>
      </c>
      <c r="R2" s="151"/>
      <c r="S2" s="152" t="s">
        <v>2308</v>
      </c>
      <c r="T2" s="153"/>
      <c r="U2" s="147" t="s">
        <v>2309</v>
      </c>
      <c r="V2" s="140" t="s">
        <v>2310</v>
      </c>
      <c r="X2" s="194"/>
      <c r="Y2" s="194"/>
      <c r="Z2" s="194"/>
      <c r="AB2" s="68" t="s">
        <v>3795</v>
      </c>
      <c r="AD2" s="70" t="s">
        <v>3053</v>
      </c>
    </row>
    <row r="3" spans="1:30" ht="43.9" customHeight="1">
      <c r="B3" s="145" t="s">
        <v>3410</v>
      </c>
      <c r="C3" s="145" t="s">
        <v>3411</v>
      </c>
      <c r="D3" s="145" t="s">
        <v>3535</v>
      </c>
      <c r="E3" s="145" t="s">
        <v>3397</v>
      </c>
      <c r="F3" s="145" t="s">
        <v>3412</v>
      </c>
      <c r="G3" s="145" t="s">
        <v>3413</v>
      </c>
      <c r="H3" s="145" t="s">
        <v>3395</v>
      </c>
      <c r="I3" s="145" t="s">
        <v>3414</v>
      </c>
      <c r="J3" s="145" t="s">
        <v>3398</v>
      </c>
      <c r="K3" s="145" t="s">
        <v>3415</v>
      </c>
      <c r="L3" s="145" t="s">
        <v>3416</v>
      </c>
      <c r="M3" s="145" t="s">
        <v>3417</v>
      </c>
      <c r="N3" s="145" t="s">
        <v>3418</v>
      </c>
      <c r="O3" s="145" t="s">
        <v>3419</v>
      </c>
      <c r="P3" s="145" t="s">
        <v>3420</v>
      </c>
      <c r="Q3" s="145" t="s">
        <v>3421</v>
      </c>
      <c r="R3" s="145" t="s">
        <v>3395</v>
      </c>
      <c r="S3" s="145" t="s">
        <v>3422</v>
      </c>
      <c r="T3" s="145" t="s">
        <v>3395</v>
      </c>
      <c r="U3" s="145" t="s">
        <v>3423</v>
      </c>
      <c r="V3" s="145" t="s">
        <v>3424</v>
      </c>
      <c r="X3" s="188"/>
      <c r="Y3" s="188"/>
      <c r="Z3" s="188" t="s">
        <v>3732</v>
      </c>
      <c r="AB3" s="1" t="s">
        <v>3733</v>
      </c>
      <c r="AD3" s="4" t="s">
        <v>3425</v>
      </c>
    </row>
    <row r="4" spans="1:30" s="20" customFormat="1" ht="79.5" customHeight="1">
      <c r="A4" s="49"/>
      <c r="B4" s="65">
        <v>1</v>
      </c>
      <c r="C4" s="65" t="s">
        <v>4027</v>
      </c>
      <c r="D4" s="141" t="s">
        <v>4180</v>
      </c>
      <c r="E4" s="142" t="s">
        <v>2278</v>
      </c>
      <c r="F4" s="65" t="s">
        <v>1910</v>
      </c>
      <c r="G4" s="141" t="s">
        <v>4255</v>
      </c>
      <c r="H4" s="142" t="s">
        <v>1453</v>
      </c>
      <c r="I4" s="136">
        <v>0.5</v>
      </c>
      <c r="J4" s="119">
        <v>0.5</v>
      </c>
      <c r="K4" s="65"/>
      <c r="L4" s="65">
        <v>25</v>
      </c>
      <c r="M4" s="65">
        <v>20</v>
      </c>
      <c r="N4" s="65">
        <v>400000</v>
      </c>
      <c r="O4" s="65"/>
      <c r="P4" s="65"/>
      <c r="Q4" s="136"/>
      <c r="R4" s="119"/>
      <c r="S4" s="136" t="s">
        <v>4331</v>
      </c>
      <c r="T4" s="119" t="s">
        <v>4072</v>
      </c>
      <c r="U4" s="65"/>
      <c r="V4" s="65" t="s">
        <v>2297</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title:"Để cài đặt một năng lượng mặt trời",  easyness:"0.5",  refCons:"consTotal",  titleShort:"năng lượng mặt trời", level:"",  figNum:"25",  lifeTime:"20",  price:"400000",  roanShow:"",  standardType:"",  subsidy :"",  advice:"Thặng dư trong điện phát điện, bạn có thể đã mua cao để các công ty điện lực. 2018 FY 28 yen mỗi 1kWh (Công ty Điện lực Tokyo, Chubu Electric Power, trường hợp của Kansai Electric Power), hoặc 30 yen (nó là cao trong khác của công ty điện lực, việc lắp đặt một thiết bị để ngăn chặn việc mua khi ánh sáng mặt trời đã trở thành thặng dư bạn sẽ cần). Bảng điều chỉnh chỉ trong sản xuất điện để cài đặt, tuổi thọ cao vì không có phần chạy như một động cơ, cũng đòi hỏi tương đối ít bảo trì. Chuyển đổi sang một thiết bị AC được gọi là một 'điều hòa' sẽ cần phải được thay thế mỗi 10 năm. &lt;br&gt; Bên cạnh đó, sự ra đời của bộ máy phát điện năng lượng mặt trời, thiết bị nhà nước để điện bán được hiển thị sẽ được cài đặt. Điều gì có thể bao nhiêu năng lượng điện, cho dù tiêu thụ nhiều ở nhà sẽ được hiển thị, đó cũng là một điều rằng tùy thuộc vào mô hình được hiển thị trong mỗi múi giờ. Số tiền mà có thể được bán cũng được hiển thị, bạn cũng có ra hiệu quả của việc giảm việc sử dụng tự nhiên và điện để bán được nhiều.",   lifestyle:"",   season:"wss"};</v>
      </c>
      <c r="AB4" s="20" t="str">
        <f>"$defMeasures['"&amp;C4&amp;"'] = [ '"&amp;B$2&amp;"'=&gt;"""&amp;B4&amp;""",   '"&amp;D$2&amp;"'=&gt;"""&amp;CLEAN(SUBSTITUTE(D4,"""","'"))&amp;""",  '"&amp;L$2&amp;"'=&gt;"""&amp;L4&amp;""",  '"&amp;S$2&amp;"'=&gt;"""&amp;CLEAN(SUBSTITUTE(S4,"""","'"))&amp;"""];"</f>
        <v>$defMeasures['mTOsolar'] = [ 'mid'=&gt;"1",   'title'=&gt;"Để cài đặt một năng lượng mặt trời",  'figNum'=&gt;"25",  'advice'=&gt;"Thặng dư trong điện phát điện, bạn có thể đã mua cao để các công ty điện lực. 2018 FY 28 yen mỗi 1kWh (Công ty Điện lực Tokyo, Chubu Electric Power, trường hợp của Kansai Electric Power), hoặc 30 yen (nó là cao trong khác của công ty điện lực, việc lắp đặt một thiết bị để ngăn chặn việc mua khi ánh sáng mặt trời đã trở thành thặng dư bạn sẽ cần). Bảng điều chỉnh chỉ trong sản xuất điện để cài đặt, tuổi thọ cao vì không có phần chạy như một động cơ, cũng đòi hỏi tương đối ít bảo trì. Chuyển đổi sang một thiết bị AC được gọi là một 'điều hòa' sẽ cần phải được thay thế mỗi 10 năm. &lt;br&gt; Bên cạnh đó, sự ra đời của bộ máy phát điện năng lượng mặt trời, thiết bị nhà nước để điện bán được hiển thị sẽ được cài đặt. Điều gì có thể bao nhiêu năng lượng điện, cho dù tiêu thụ nhiều ở nhà sẽ được hiển thị, đó cũng là một điều rằng tùy thuộc vào mô hình được hiển thị trong mỗi múi giờ. Số tiền mà có thể được bán cũng được hiển thị, bạn cũng có ra hiệu quả của việc giảm việc sử dụng tự nhiên và điện để bán được nhiều."];</v>
      </c>
      <c r="AD4" s="65" t="s">
        <v>3054</v>
      </c>
    </row>
    <row r="5" spans="1:30" s="20" customFormat="1" ht="69" customHeight="1">
      <c r="A5" s="49"/>
      <c r="B5" s="65">
        <v>2</v>
      </c>
      <c r="C5" s="65" t="s">
        <v>2728</v>
      </c>
      <c r="D5" s="136" t="s">
        <v>4181</v>
      </c>
      <c r="E5" s="119" t="s">
        <v>2362</v>
      </c>
      <c r="F5" s="65" t="s">
        <v>1910</v>
      </c>
      <c r="G5" s="136" t="s">
        <v>4256</v>
      </c>
      <c r="H5" s="119" t="s">
        <v>2363</v>
      </c>
      <c r="I5" s="136">
        <v>1</v>
      </c>
      <c r="J5" s="119">
        <v>1</v>
      </c>
      <c r="K5" s="65"/>
      <c r="L5" s="65">
        <v>3</v>
      </c>
      <c r="M5" s="65">
        <v>20</v>
      </c>
      <c r="N5" s="65">
        <v>200000</v>
      </c>
      <c r="O5" s="65"/>
      <c r="P5" s="65"/>
      <c r="Q5" s="136"/>
      <c r="R5" s="119"/>
      <c r="S5" s="136" t="s">
        <v>4332</v>
      </c>
      <c r="T5" s="119" t="s">
        <v>4082</v>
      </c>
      <c r="U5" s="65"/>
      <c r="V5" s="65" t="s">
        <v>2364</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title:"Cài đặt thiết bị HEMS",  easyness:"1",  refCons:"consTotal",  titleShort:"thiết bị HEMS", level:"",  figNum:"3",  lifeTime:"20",  price:"200000",  roanShow:"",  standardType:"",  subsidy :"",  advice:"Các HEMS (Home Energy Management sysytem), hoặc mịn nắm bắt mỗi khi điện bạn đang sử dụng ở nhà, là một hệ thống các đồ gia dụng như điều hòa không khí, có thể hoặc tự động kiểm soát để tiết kiệm năng lượng. Nếu bạn kiểm tra các tính năng, chẳng hạn như sử dụng điện, hoặc dẫn đến tiết kiệm năng lượng nếu những gì, điểm mấu chốt là bạn sẽ thấy. Dựa trên biểu đồ sẽ được hiển thị, khi mức tiêu thụ điện lớn, nguyên nhân của là gì, hãy xem xét.",   lifestyle:"",   season:"wss"};</v>
      </c>
      <c r="AB5" s="20" t="str">
        <f t="shared" ref="AB5:AB68" si="1">"$defMeasures['"&amp;C5&amp;"'] = [ '"&amp;B$2&amp;"'=&gt;"""&amp;B5&amp;""",   '"&amp;D$2&amp;"'=&gt;"""&amp;CLEAN(SUBSTITUTE(D5,"""","'"))&amp;""",  '"&amp;L$2&amp;"'=&gt;"""&amp;L5&amp;""",  '"&amp;S$2&amp;"'=&gt;"""&amp;CLEAN(SUBSTITUTE(S5,"""","'"))&amp;"""];"</f>
        <v>$defMeasures['mTOhems'] = [ 'mid'=&gt;"2",   'title'=&gt;"Cài đặt thiết bị HEMS",  'figNum'=&gt;"3",  'advice'=&gt;"Các HEMS (Home Energy Management sysytem), hoặc mịn nắm bắt mỗi khi điện bạn đang sử dụng ở nhà, là một hệ thống các đồ gia dụng như điều hòa không khí, có thể hoặc tự động kiểm soát để tiết kiệm năng lượng. Nếu bạn kiểm tra các tính năng, chẳng hạn như sử dụng điện, hoặc dẫn đến tiết kiệm năng lượng nếu những gì, điểm mấu chốt là bạn sẽ thấy. Dựa trên biểu đồ sẽ được hiển thị, khi mức tiêu thụ điện lớn, nguyên nhân của là gì, hãy xem xét."];</v>
      </c>
      <c r="AD5" s="65" t="s">
        <v>3055</v>
      </c>
    </row>
    <row r="6" spans="1:30" s="20" customFormat="1" ht="69" customHeight="1">
      <c r="A6" s="49"/>
      <c r="B6" s="65">
        <v>3</v>
      </c>
      <c r="C6" s="65" t="s">
        <v>3061</v>
      </c>
      <c r="D6" s="136" t="s">
        <v>4182</v>
      </c>
      <c r="E6" s="119" t="s">
        <v>3062</v>
      </c>
      <c r="F6" s="65" t="s">
        <v>1910</v>
      </c>
      <c r="G6" s="136" t="s">
        <v>4257</v>
      </c>
      <c r="H6" s="119" t="s">
        <v>3064</v>
      </c>
      <c r="I6" s="136">
        <v>2</v>
      </c>
      <c r="J6" s="119">
        <v>2</v>
      </c>
      <c r="K6" s="65"/>
      <c r="L6" s="65">
        <v>25</v>
      </c>
      <c r="M6" s="65">
        <v>10</v>
      </c>
      <c r="N6" s="65">
        <v>50000</v>
      </c>
      <c r="O6" s="65"/>
      <c r="P6" s="65"/>
      <c r="Q6" s="136"/>
      <c r="R6" s="119"/>
      <c r="S6" s="136" t="s">
        <v>4333</v>
      </c>
      <c r="T6" s="119" t="s">
        <v>3063</v>
      </c>
      <c r="U6" s="65"/>
      <c r="V6" s="65" t="s">
        <v>2297</v>
      </c>
      <c r="W6" s="49"/>
      <c r="X6" s="49"/>
      <c r="Y6" s="49"/>
      <c r="Z6" s="49" t="str">
        <f t="shared" si="0"/>
        <v>D6.scenario.defMeasures['mTOsolarSmall'] = { mid:"3",  name:"mTOsolarSmall",  title:"Đặt tấm pin mặt trời trên ban công",  easyness:"2",  refCons:"consTotal",  titleShort:"Veranda ánh sáng mặt trời", level:"",  figNum:"25",  lifeTime:"10",  price:"50000",  roanShow:"",  standardType:"",  subsidy :"",  advice:"tấm pin mặt trời thay vì cài đặt trên mái nhà, bằng cách đặt một điều nhỏ, chẳng hạn như trên ban công, có thể được sử dụng trong các ứng dụng như một phần của sự chiếu sáng. Ngoài ra còn có là nó được bán dưới dạng làm sẵn, nhưng bạn có thể làm của riêng bạn. Vật liệu có thể được mua sắm, chẳng hạn như đặt hàng qua thư Internet và cải thiện nhà. Để &lt;br&gt; một ngày nắng đẹp theo nghĩa là đi chơi futon, dành cho mặt trời để sạc pin, bạn có thể tận dụng trong vài phút mà đã bị buộc tội. Là một ngày mây như vậy, nó có thể không có khả năng sử dụng điện.",   lifestyle:"",   season:"wss"};</v>
      </c>
      <c r="AB6" s="20" t="str">
        <f t="shared" si="1"/>
        <v>$defMeasures['mTOsolarSmall'] = [ 'mid'=&gt;"3",   'title'=&gt;"Đặt tấm pin mặt trời trên ban công",  'figNum'=&gt;"25",  'advice'=&gt;"tấm pin mặt trời thay vì cài đặt trên mái nhà, bằng cách đặt một điều nhỏ, chẳng hạn như trên ban công, có thể được sử dụng trong các ứng dụng như một phần của sự chiếu sáng. Ngoài ra còn có là nó được bán dưới dạng làm sẵn, nhưng bạn có thể làm của riêng bạn. Vật liệu có thể được mua sắm, chẳng hạn như đặt hàng qua thư Internet và cải thiện nhà. Để &lt;br&gt; một ngày nắng đẹp theo nghĩa là đi chơi futon, dành cho mặt trời để sạc pin, bạn có thể tận dụng trong vài phút mà đã bị buộc tội. Là một ngày mây như vậy, nó có thể không có khả năng sử dụng điện."];</v>
      </c>
      <c r="AD6" s="65" t="s">
        <v>3065</v>
      </c>
    </row>
    <row r="7" spans="1:30" s="20" customFormat="1" ht="69" customHeight="1">
      <c r="A7" s="49"/>
      <c r="B7" s="65">
        <v>101</v>
      </c>
      <c r="C7" s="65" t="s">
        <v>2118</v>
      </c>
      <c r="D7" s="136" t="s">
        <v>4183</v>
      </c>
      <c r="E7" s="119" t="s">
        <v>2279</v>
      </c>
      <c r="F7" s="65" t="s">
        <v>2114</v>
      </c>
      <c r="G7" s="136" t="s">
        <v>4258</v>
      </c>
      <c r="H7" s="119" t="s">
        <v>1785</v>
      </c>
      <c r="I7" s="136">
        <v>2</v>
      </c>
      <c r="J7" s="119">
        <v>2</v>
      </c>
      <c r="K7" s="65"/>
      <c r="L7" s="65">
        <v>8</v>
      </c>
      <c r="M7" s="65">
        <v>10</v>
      </c>
      <c r="N7" s="65">
        <v>400000</v>
      </c>
      <c r="O7" s="65">
        <v>1</v>
      </c>
      <c r="P7" s="65" t="s">
        <v>1177</v>
      </c>
      <c r="Q7" s="136"/>
      <c r="R7" s="119"/>
      <c r="S7" s="136" t="s">
        <v>4334</v>
      </c>
      <c r="T7" s="119" t="s">
        <v>4083</v>
      </c>
      <c r="U7" s="65"/>
      <c r="V7" s="65" t="s">
        <v>2297</v>
      </c>
      <c r="W7" s="49"/>
      <c r="X7" s="49"/>
      <c r="Y7" s="49"/>
      <c r="Z7" s="49" t="str">
        <f t="shared" si="0"/>
        <v>D6.scenario.defMeasures['mHWecocute'] = { mid:"101",  name:"mHWecocute",  title:"Nhận một máy nước nóng mới cho Eco dễ thương",  easyness:"2",  refCons:"consHWsum",  titleShort:"dễ thương", level:"",  figNum:"8",  lifeTime:"10",  price:"400000",  roanShow:"1",  standardType:"電気温水器",  subsidy :"",  advice:"Eco dễ thương (R) (chất làm lạnh bơm nhiệt nước nóng thiên nhiên) được trang bị một thiết bị, chẳng hạn như một đơn vị ngoài trời điều hòa không khí, để đun sôi nước bằng cách sử dụng không khí xung quanh nhiệt, hiệu quả là tốt hơn nhiều hơn ba lần so với máy nước nóng điện. Chẳng hạn như chạy ra khỏi nước nóng đã được lưu trữ trong các bể chứa nước nóng, quy mô gia đình lớn, nó được khuyến khích để nhà tắm mỗi ngày. &lt;br&gt; Ngoài ra, khi đun sôi bộ bảo thủ trong việc xem xét việc sử dụng nước nóng thông thường, dẫn đến tiết kiệm năng lượng hơn nữa.",   lifestyle:"",   season:"wss"};</v>
      </c>
      <c r="AB7" s="20" t="str">
        <f t="shared" si="1"/>
        <v>$defMeasures['mHWecocute'] = [ 'mid'=&gt;"101",   'title'=&gt;"Nhận một máy nước nóng mới cho Eco dễ thương",  'figNum'=&gt;"8",  'advice'=&gt;"Eco dễ thương (R) (chất làm lạnh bơm nhiệt nước nóng thiên nhiên) được trang bị một thiết bị, chẳng hạn như một đơn vị ngoài trời điều hòa không khí, để đun sôi nước bằng cách sử dụng không khí xung quanh nhiệt, hiệu quả là tốt hơn nhiều hơn ba lần so với máy nước nóng điện. Chẳng hạn như chạy ra khỏi nước nóng đã được lưu trữ trong các bể chứa nước nóng, quy mô gia đình lớn, nó được khuyến khích để nhà tắm mỗi ngày. &lt;br&gt; Ngoài ra, khi đun sôi bộ bảo thủ trong việc xem xét việc sử dụng nước nóng thông thường, dẫn đến tiết kiệm năng lượng hơn nữa."];</v>
      </c>
      <c r="AD7" s="65" t="s">
        <v>3056</v>
      </c>
    </row>
    <row r="8" spans="1:30" s="20" customFormat="1" ht="69" customHeight="1">
      <c r="A8" s="49"/>
      <c r="B8" s="65">
        <v>102</v>
      </c>
      <c r="C8" s="65" t="s">
        <v>2120</v>
      </c>
      <c r="D8" s="136" t="s">
        <v>4184</v>
      </c>
      <c r="E8" s="119" t="s">
        <v>2280</v>
      </c>
      <c r="F8" s="65" t="s">
        <v>2114</v>
      </c>
      <c r="G8" s="136" t="s">
        <v>4259</v>
      </c>
      <c r="H8" s="119" t="s">
        <v>1078</v>
      </c>
      <c r="I8" s="136">
        <v>2</v>
      </c>
      <c r="J8" s="119">
        <v>2</v>
      </c>
      <c r="K8" s="65"/>
      <c r="L8" s="65">
        <v>10</v>
      </c>
      <c r="M8" s="65">
        <v>10</v>
      </c>
      <c r="N8" s="65">
        <v>200000</v>
      </c>
      <c r="O8" s="65"/>
      <c r="P8" s="65" t="s">
        <v>1178</v>
      </c>
      <c r="Q8" s="136"/>
      <c r="R8" s="119"/>
      <c r="S8" s="136" t="s">
        <v>4335</v>
      </c>
      <c r="T8" s="119" t="s">
        <v>4084</v>
      </c>
      <c r="U8" s="65"/>
      <c r="V8" s="65" t="s">
        <v>2297</v>
      </c>
      <c r="W8" s="49"/>
      <c r="X8" s="49"/>
      <c r="Y8" s="49"/>
      <c r="Z8" s="49" t="str">
        <f t="shared" si="0"/>
        <v>D6.scenario.defMeasures['mHWecojoze'] = { mid:"102",  name:"mHWecojoze",  title:"Nhận một máy nước nóng mới đến sinh thái Jaws (latent loại thu hồi nhiệt)",  easyness:"2",  refCons:"consHWsum",  titleShort:"Eco Jaws", level:"",  figNum:"10",  lifeTime:"10",  price:"200000",  roanShow:"",  standardType:"既存型",  subsidy :"",  advice:"Eco Jaws (R) (nhiệt ẩn loại phục hồi), kể từ khi cơ chế thoát mặc dù nhiệt cũng được phục hồi như hơi nước, nâng cao hiệu quả 10% trở lên so với máy nước nóng khí hiện có. Nó gần như là hình dạng giống như máy nước nóng khí hiện có, nhưng đã trở thành một chút lớn cho việc thu hồi nhiệt, cũng Cũng với cống nước chảy được tạo ra khi việc thu hồi nhiệt. Những chi phí sinh thái Hàm bởi các công ty gas, đó cũng là một trường hợp trong đó các hóa đơn gas được giảm.",   lifestyle:"",   season:"wss"};</v>
      </c>
      <c r="AB8" s="20" t="str">
        <f t="shared" si="1"/>
        <v>$defMeasures['mHWecojoze'] = [ 'mid'=&gt;"102",   'title'=&gt;"Nhận một máy nước nóng mới đến sinh thái Jaws (latent loại thu hồi nhiệt)",  'figNum'=&gt;"10",  'advice'=&gt;"Eco Jaws (R) (nhiệt ẩn loại phục hồi), kể từ khi cơ chế thoát mặc dù nhiệt cũng được phục hồi như hơi nước, nâng cao hiệu quả 10% trở lên so với máy nước nóng khí hiện có. Nó gần như là hình dạng giống như máy nước nóng khí hiện có, nhưng đã trở thành một chút lớn cho việc thu hồi nhiệt, cũng Cũng với cống nước chảy được tạo ra khi việc thu hồi nhiệt. Những chi phí sinh thái Hàm bởi các công ty gas, đó cũng là một trường hợp trong đó các hóa đơn gas được giảm."];</v>
      </c>
      <c r="AD8" s="65" t="s">
        <v>3058</v>
      </c>
    </row>
    <row r="9" spans="1:30" s="20" customFormat="1" ht="69" customHeight="1">
      <c r="A9" s="49"/>
      <c r="B9" s="65">
        <v>103</v>
      </c>
      <c r="C9" s="65" t="s">
        <v>2119</v>
      </c>
      <c r="D9" s="136" t="s">
        <v>4185</v>
      </c>
      <c r="E9" s="119" t="s">
        <v>2281</v>
      </c>
      <c r="F9" s="65" t="s">
        <v>2114</v>
      </c>
      <c r="G9" s="136" t="s">
        <v>4260</v>
      </c>
      <c r="H9" s="119" t="s">
        <v>1079</v>
      </c>
      <c r="I9" s="136">
        <v>1</v>
      </c>
      <c r="J9" s="119">
        <v>1</v>
      </c>
      <c r="K9" s="65"/>
      <c r="L9" s="65">
        <v>10</v>
      </c>
      <c r="M9" s="65">
        <v>10</v>
      </c>
      <c r="N9" s="65">
        <v>250000</v>
      </c>
      <c r="O9" s="65"/>
      <c r="P9" s="65" t="s">
        <v>1178</v>
      </c>
      <c r="Q9" s="136"/>
      <c r="R9" s="119"/>
      <c r="S9" s="136" t="s">
        <v>4336</v>
      </c>
      <c r="T9" s="119" t="s">
        <v>4085</v>
      </c>
      <c r="U9" s="65"/>
      <c r="V9" s="65" t="s">
        <v>2297</v>
      </c>
      <c r="W9" s="49"/>
      <c r="X9" s="49"/>
      <c r="Y9" s="49"/>
      <c r="Z9" s="49" t="str">
        <f t="shared" si="0"/>
        <v>D6.scenario.defMeasures['mHWecofeel'] = { mid:"103",  name:"mHWecofeel",  title:"Nhận một máy nước nóng mới đến sinh thái cảm giác (loại thu hồi nhiệt tiềm ẩn)",  easyness:"1",  refCons:"consHWsum",  titleShort:"Eco-Feel", level:"",  figNum:"10",  lifeTime:"10",  price:"250000",  roanShow:"",  standardType:"既存型",  subsidy :"",  advice:"Eco-cảm (R) (tiềm ẩn nhiệt loại phục hồi) là, đối với các cơ chế để thoát khỏi mặc dù nhiệt cũng được phục hồi như hơi nước, hiệu quả đã được cải thiện hơn 10 phần trăm. Nó gần như là hình dạng giống như nồi hơi dầu lửa hiện có, nhưng đã trở thành một chút lớn cho việc thu hồi nhiệt, cũng Cũng với cống nước chảy được tạo ra khi việc thu hồi nhiệt. Loại khí thay vì dầu hỏa được gọi là 'Ekojosu'.",   lifestyle:"",   season:"wss"};</v>
      </c>
      <c r="AB9" s="20" t="str">
        <f t="shared" si="1"/>
        <v>$defMeasures['mHWecofeel'] = [ 'mid'=&gt;"103",   'title'=&gt;"Nhận một máy nước nóng mới đến sinh thái cảm giác (loại thu hồi nhiệt tiềm ẩn)",  'figNum'=&gt;"10",  'advice'=&gt;"Eco-cảm (R) (tiềm ẩn nhiệt loại phục hồi) là, đối với các cơ chế để thoát khỏi mặc dù nhiệt cũng được phục hồi như hơi nước, hiệu quả đã được cải thiện hơn 10 phần trăm. Nó gần như là hình dạng giống như nồi hơi dầu lửa hiện có, nhưng đã trở thành một chút lớn cho việc thu hồi nhiệt, cũng Cũng với cống nước chảy được tạo ra khi việc thu hồi nhiệt. Loại khí thay vì dầu hỏa được gọi là 'Ekojosu'."];</v>
      </c>
      <c r="AD9" s="65" t="s">
        <v>3057</v>
      </c>
    </row>
    <row r="10" spans="1:30" s="20" customFormat="1" ht="69" customHeight="1">
      <c r="A10" s="49"/>
      <c r="B10" s="65">
        <v>105</v>
      </c>
      <c r="C10" s="65" t="s">
        <v>2121</v>
      </c>
      <c r="D10" s="136" t="s">
        <v>4186</v>
      </c>
      <c r="E10" s="119" t="s">
        <v>2282</v>
      </c>
      <c r="F10" s="65" t="s">
        <v>2114</v>
      </c>
      <c r="G10" s="136" t="s">
        <v>4261</v>
      </c>
      <c r="H10" s="119" t="s">
        <v>1293</v>
      </c>
      <c r="I10" s="136">
        <v>0.5</v>
      </c>
      <c r="J10" s="119">
        <v>0.5</v>
      </c>
      <c r="K10" s="65">
        <v>5</v>
      </c>
      <c r="L10" s="65">
        <v>10</v>
      </c>
      <c r="M10" s="65">
        <v>10</v>
      </c>
      <c r="N10" s="65">
        <v>1200000</v>
      </c>
      <c r="O10" s="65">
        <v>1</v>
      </c>
      <c r="P10" s="65" t="s">
        <v>1294</v>
      </c>
      <c r="Q10" s="136"/>
      <c r="R10" s="119"/>
      <c r="S10" s="136" t="s">
        <v>4337</v>
      </c>
      <c r="T10" s="119" t="s">
        <v>4086</v>
      </c>
      <c r="U10" s="65"/>
      <c r="V10" s="65" t="s">
        <v>2297</v>
      </c>
      <c r="W10" s="49"/>
      <c r="X10" s="49"/>
      <c r="Y10" s="49"/>
      <c r="Z10" s="49" t="str">
        <f t="shared" si="0"/>
        <v>D6.scenario.defMeasures['mHWenefarm'] = { mid:"105",  name:"mHWenefarm",  title:"Nhận một máy nước nóng mới để ENEFARM (fuel cell)",  easyness:"0.5",  refCons:"consHWsum",  titleShort:"ENE-FARM", level:"5",  figNum:"10",  lifeTime:"10",  price:"1200000",  roanShow:"1",  standardType:"エコジョーズ",  subsidy :"",  advice:"ENEFARM (R) là hiệu quả nước thiết bị đun sôi trong khi phát điện bằng pin nhiên liệu. Bởi lượng điện tiêu thụ trong nhà để tạo ra điện, nó có thể được sử dụng trong hồ nhiệt thải tạo ra như nước nóng. Ở nhà mà sử dụng nhiều điện và nước nóng, bạn có thể mong đợi một tác dụng tiết kiệm năng lượng lớn.",   lifestyle:"",   season:"wss"};</v>
      </c>
      <c r="AB10" s="20" t="str">
        <f t="shared" si="1"/>
        <v>$defMeasures['mHWenefarm'] = [ 'mid'=&gt;"105",   'title'=&gt;"Nhận một máy nước nóng mới để ENEFARM (fuel cell)",  'figNum'=&gt;"10",  'advice'=&gt;"ENEFARM (R) là hiệu quả nước thiết bị đun sôi trong khi phát điện bằng pin nhiên liệu. Bởi lượng điện tiêu thụ trong nhà để tạo ra điện, nó có thể được sử dụng trong hồ nhiệt thải tạo ra như nước nóng. Ở nhà mà sử dụng nhiều điện và nước nóng, bạn có thể mong đợi một tác dụng tiết kiệm năng lượng lớn."];</v>
      </c>
      <c r="AD10" s="65" t="s">
        <v>3059</v>
      </c>
    </row>
    <row r="11" spans="1:30" s="20" customFormat="1" ht="69" customHeight="1">
      <c r="A11" s="49"/>
      <c r="B11" s="65">
        <v>106</v>
      </c>
      <c r="C11" s="65" t="s">
        <v>2122</v>
      </c>
      <c r="D11" s="136" t="s">
        <v>4187</v>
      </c>
      <c r="E11" s="119" t="s">
        <v>2347</v>
      </c>
      <c r="F11" s="65" t="s">
        <v>2114</v>
      </c>
      <c r="G11" s="136" t="s">
        <v>4262</v>
      </c>
      <c r="H11" s="119" t="s">
        <v>1162</v>
      </c>
      <c r="I11" s="136">
        <v>1</v>
      </c>
      <c r="J11" s="119">
        <v>1</v>
      </c>
      <c r="K11" s="65"/>
      <c r="L11" s="65">
        <v>9</v>
      </c>
      <c r="M11" s="65">
        <v>10</v>
      </c>
      <c r="N11" s="65">
        <v>400000</v>
      </c>
      <c r="O11" s="65"/>
      <c r="P11" s="65"/>
      <c r="Q11" s="136"/>
      <c r="R11" s="119"/>
      <c r="S11" s="136" t="s">
        <v>4338</v>
      </c>
      <c r="T11" s="119" t="s">
        <v>4040</v>
      </c>
      <c r="U11" s="65"/>
      <c r="V11" s="65" t="s">
        <v>2297</v>
      </c>
      <c r="W11" s="49"/>
      <c r="X11" s="49"/>
      <c r="Y11" s="49"/>
      <c r="Z11" s="49" t="str">
        <f t="shared" si="0"/>
        <v>D6.scenario.defMeasures['mHWsolarHeater'] = { mid:"106",  name:"mHWsolarHeater",  title:"Sử dụng bằng cách cài đặt máy nước nóng năng lượng mặt trời các (tuần hoàn tự nhiên)",  easyness:"1",  refCons:"consHWsum",  titleShort:"máy nước nóng năng lượng mặt trời", level:"",  figNum:"9",  lifeTime:"10",  price:"400000",  roanShow:"",  standardType:"",  subsidy :"",  advice:"Nếu thời tiết ấm áp của những ngày nắng, bạn có thể chỉ nhập trong nước nóng tắm luộc trong cái nóng của mặt trời. Nó cũng có thể được sử dụng bởi ấm vào mùa đông, bạn có rất nhiều Giảm tiêu thụ năng lượng của nước nóng. Có thể đun sôi nước với một cơ chế tương đối đơn giản, như là một nóng lên toàn cầu có hiệu quả, đã mở rộng việc sử dụng khắp nơi trên thế giới.",   lifestyle:"",   season:"wss"};</v>
      </c>
      <c r="AB11" s="20" t="str">
        <f t="shared" si="1"/>
        <v>$defMeasures['mHWsolarHeater'] = [ 'mid'=&gt;"106",   'title'=&gt;"Sử dụng bằng cách cài đặt máy nước nóng năng lượng mặt trời các (tuần hoàn tự nhiên)",  'figNum'=&gt;"9",  'advice'=&gt;"Nếu thời tiết ấm áp của những ngày nắng, bạn có thể chỉ nhập trong nước nóng tắm luộc trong cái nóng của mặt trời. Nó cũng có thể được sử dụng bởi ấm vào mùa đông, bạn có rất nhiều Giảm tiêu thụ năng lượng của nước nóng. Có thể đun sôi nước với một cơ chế tương đối đơn giản, như là một nóng lên toàn cầu có hiệu quả, đã mở rộng việc sử dụng khắp nơi trên thế giới."];</v>
      </c>
      <c r="AD11" s="65" t="s">
        <v>3060</v>
      </c>
    </row>
    <row r="12" spans="1:30" s="20" customFormat="1" ht="69" customHeight="1">
      <c r="A12" s="49"/>
      <c r="B12" s="65">
        <v>107</v>
      </c>
      <c r="C12" s="65" t="s">
        <v>2729</v>
      </c>
      <c r="D12" s="136" t="s">
        <v>4188</v>
      </c>
      <c r="E12" s="119" t="s">
        <v>2346</v>
      </c>
      <c r="F12" s="65" t="s">
        <v>2114</v>
      </c>
      <c r="G12" s="136" t="s">
        <v>4263</v>
      </c>
      <c r="H12" s="119" t="s">
        <v>2345</v>
      </c>
      <c r="I12" s="136">
        <v>1</v>
      </c>
      <c r="J12" s="119">
        <v>1</v>
      </c>
      <c r="K12" s="65"/>
      <c r="L12" s="65">
        <v>9</v>
      </c>
      <c r="M12" s="65">
        <v>10</v>
      </c>
      <c r="N12" s="65">
        <v>600000</v>
      </c>
      <c r="O12" s="65"/>
      <c r="P12" s="65"/>
      <c r="Q12" s="136"/>
      <c r="R12" s="119"/>
      <c r="S12" s="136" t="s">
        <v>4339</v>
      </c>
      <c r="T12" s="119" t="s">
        <v>2348</v>
      </c>
      <c r="U12" s="65"/>
      <c r="V12" s="65" t="s">
        <v>2297</v>
      </c>
      <c r="W12" s="49"/>
      <c r="X12" s="49"/>
      <c r="Y12" s="49"/>
      <c r="Z12" s="49" t="str">
        <f t="shared" si="0"/>
        <v>D6.scenario.defMeasures['mHWsolarSystem'] = { mid:"107",  name:"mHWsolarSystem",  title:"Sử dụng bằng cách cài đặt một hệ thống năng lượng mặt trời (tuần hoàn cưỡng bức)",  easyness:"1",  refCons:"consHWsum",  titleShort:"hệ thống năng lượng mặt trời", level:"",  figNum:"9",  lifeTime:"10",  price:"600000",  roanShow:"",  standardType:"",  subsidy :"",  advice:"Đây máy nước nóng năng lượng mặt trời được sử dụng tại các bể chứa nước nóng xuống đất. Vì không có xe tăng trên mái nhà, nó không mất tải. Nếu thời tiết ấm áp của những ngày nắng, bạn có thể chỉ nhập trong nước nóng tắm luộc trong cái nóng của mặt trời. Nó cũng có thể được sử dụng bởi ấm vào mùa đông, bạn có rất nhiều Giảm tiêu thụ năng lượng của nước nóng. Có thể đun sôi nước với một cơ chế tương đối đơn giản, như là một nóng lên toàn cầu có hiệu quả, đã mở rộng việc sử dụng khắp nơi trên thế giới.",   lifestyle:"",   season:"wss"};</v>
      </c>
      <c r="AB12" s="20" t="str">
        <f t="shared" si="1"/>
        <v>$defMeasures['mHWsolarSystem'] = [ 'mid'=&gt;"107",   'title'=&gt;"Sử dụng bằng cách cài đặt một hệ thống năng lượng mặt trời (tuần hoàn cưỡng bức)",  'figNum'=&gt;"9",  'advice'=&gt;"Đây máy nước nóng năng lượng mặt trời được sử dụng tại các bể chứa nước nóng xuống đất. Vì không có xe tăng trên mái nhà, nó không mất tải. Nếu thời tiết ấm áp của những ngày nắng, bạn có thể chỉ nhập trong nước nóng tắm luộc trong cái nóng của mặt trời. Nó cũng có thể được sử dụng bởi ấm vào mùa đông, bạn có rất nhiều Giảm tiêu thụ năng lượng của nước nóng. Có thể đun sôi nước với một cơ chế tương đối đơn giản, như là một nóng lên toàn cầu có hiệu quả, đã mở rộng việc sử dụng khắp nơi trên thế giới."];</v>
      </c>
      <c r="AD12" s="65" t="s">
        <v>3066</v>
      </c>
    </row>
    <row r="13" spans="1:30" s="20" customFormat="1" ht="69" customHeight="1">
      <c r="A13" s="49"/>
      <c r="B13" s="65">
        <v>108</v>
      </c>
      <c r="C13" s="65" t="s">
        <v>868</v>
      </c>
      <c r="D13" s="136" t="s">
        <v>4189</v>
      </c>
      <c r="E13" s="119" t="s">
        <v>1163</v>
      </c>
      <c r="F13" s="65" t="s">
        <v>2147</v>
      </c>
      <c r="G13" s="136" t="s">
        <v>4264</v>
      </c>
      <c r="H13" s="119" t="s">
        <v>1295</v>
      </c>
      <c r="I13" s="136">
        <v>5</v>
      </c>
      <c r="J13" s="119">
        <v>5</v>
      </c>
      <c r="K13" s="65"/>
      <c r="L13" s="65">
        <v>11</v>
      </c>
      <c r="M13" s="65">
        <v>10</v>
      </c>
      <c r="N13" s="65">
        <v>2000</v>
      </c>
      <c r="O13" s="65"/>
      <c r="P13" s="65"/>
      <c r="Q13" s="136"/>
      <c r="R13" s="119"/>
      <c r="S13" s="136" t="s">
        <v>4340</v>
      </c>
      <c r="T13" s="119" t="s">
        <v>2283</v>
      </c>
      <c r="U13" s="65">
        <v>1</v>
      </c>
      <c r="V13" s="65" t="s">
        <v>2297</v>
      </c>
      <c r="W13" s="49"/>
      <c r="X13" s="49"/>
      <c r="Y13" s="49"/>
      <c r="Z13" s="49" t="str">
        <f t="shared" si="0"/>
        <v>D6.scenario.defMeasures['mHWshowerHead'] = { mid:"108",  name:"mHWshowerHead",  title:"Để sử dụng bằng cách gắn một vòi sen đứng đầu tiết kiệm nước",  easyness:"5",  refCons:"consHWshower",  titleShort:"Tiết kiệm nước tắm đầu", level:"",  figNum:"11",  lifeTime:"10",  price:"2000",  roanShow:"",  standardType:"",  subsidy :"",  advice:"Sở hữu nhà tắm trông giống như nó có thể thay thế một phần của (người đứng đầu). Yes để giảm lỗ mà nước nóng đi ra, ngoài việc đi ra nước mạnh mẽ nóng, một số trong số họ ở bàn tay có thể ngăn chặn các nước, bạn có thể giảm việc sử dụng nước khoảng 30 phần trăm. Bạn có thể mua tại các cửa hàng phần cứng hoặc thiết bị điện tử cửa hàng.",   lifestyle:"1",   season:"wss"};</v>
      </c>
      <c r="AB13" s="20" t="str">
        <f t="shared" si="1"/>
        <v>$defMeasures['mHWshowerHead'] = [ 'mid'=&gt;"108",   'title'=&gt;"Để sử dụng bằng cách gắn một vòi sen đứng đầu tiết kiệm nước",  'figNum'=&gt;"11",  'advice'=&gt;"Sở hữu nhà tắm trông giống như nó có thể thay thế một phần của (người đứng đầu). Yes để giảm lỗ mà nước nóng đi ra, ngoài việc đi ra nước mạnh mẽ nóng, một số trong số họ ở bàn tay có thể ngăn chặn các nước, bạn có thể giảm việc sử dụng nước khoảng 30 phần trăm. Bạn có thể mua tại các cửa hàng phần cứng hoặc thiết bị điện tử cửa hàng."];</v>
      </c>
      <c r="AD13" s="65" t="s">
        <v>3067</v>
      </c>
    </row>
    <row r="14" spans="1:30" s="20" customFormat="1" ht="69" customHeight="1">
      <c r="A14" s="49"/>
      <c r="B14" s="65">
        <v>109</v>
      </c>
      <c r="C14" s="65" t="s">
        <v>869</v>
      </c>
      <c r="D14" s="136" t="s">
        <v>4190</v>
      </c>
      <c r="E14" s="119" t="s">
        <v>1555</v>
      </c>
      <c r="F14" s="65" t="s">
        <v>2147</v>
      </c>
      <c r="G14" s="136" t="s">
        <v>4265</v>
      </c>
      <c r="H14" s="119" t="s">
        <v>1296</v>
      </c>
      <c r="I14" s="136">
        <v>4</v>
      </c>
      <c r="J14" s="119">
        <v>4</v>
      </c>
      <c r="K14" s="65"/>
      <c r="L14" s="65">
        <v>11</v>
      </c>
      <c r="M14" s="65"/>
      <c r="N14" s="65"/>
      <c r="O14" s="65"/>
      <c r="P14" s="65"/>
      <c r="Q14" s="136"/>
      <c r="R14" s="119"/>
      <c r="S14" s="136" t="s">
        <v>4341</v>
      </c>
      <c r="T14" s="119" t="s">
        <v>3142</v>
      </c>
      <c r="U14" s="65">
        <v>1</v>
      </c>
      <c r="V14" s="65" t="s">
        <v>2297</v>
      </c>
      <c r="W14" s="49"/>
      <c r="X14" s="49"/>
      <c r="Y14" s="49"/>
      <c r="Z14" s="49" t="str">
        <f t="shared" si="0"/>
        <v>D6.scenario.defMeasures['mHWshowerTime'] = { mid:"109",  name:"mHWshowerTime",  title:"Việc sử dụng phòng tắm một phút ít mỗi người mỗi ngày",  easyness:"4",  refCons:"consHWshower",  titleShort:"Tắm mỗi người mỗi shortening phút", level:"",  figNum:"11",  lifeTime:"",  price:"",  roanShow:"",  standardType:"",  subsidy :"",  advice:"tiêu thụ năng lượng của nhà tắm là rất lớn, trong một trạng thái đó đã ban hành nước nóng, nó tiêu thụ năng lượng của 300 chiếc xe truyền hình. Làm giảm lớn chỉ dừng lại một chút. Chẳng hạn như một điểm dừng khi bạn đang rửa cơ thể, chúng ta hãy cẩn thận để giảm bớt việc sử dụng thời gian.",   lifestyle:"1",   season:"wss"};</v>
      </c>
      <c r="AB14" s="20" t="str">
        <f t="shared" si="1"/>
        <v>$defMeasures['mHWshowerTime'] = [ 'mid'=&gt;"109",   'title'=&gt;"Việc sử dụng phòng tắm một phút ít mỗi người mỗi ngày",  'figNum'=&gt;"11",  'advice'=&gt;"tiêu thụ năng lượng của nhà tắm là rất lớn, trong một trạng thái đó đã ban hành nước nóng, nó tiêu thụ năng lượng của 300 chiếc xe truyền hình. Làm giảm lớn chỉ dừng lại một chút. Chẳng hạn như một điểm dừng khi bạn đang rửa cơ thể, chúng ta hãy cẩn thận để giảm bớt việc sử dụng thời gian."];</v>
      </c>
      <c r="AD14" s="65" t="s">
        <v>3068</v>
      </c>
    </row>
    <row r="15" spans="1:30" s="20" customFormat="1" ht="69" customHeight="1">
      <c r="A15" s="49"/>
      <c r="B15" s="65">
        <v>110</v>
      </c>
      <c r="C15" s="65" t="s">
        <v>3139</v>
      </c>
      <c r="D15" s="136" t="s">
        <v>4191</v>
      </c>
      <c r="E15" s="119" t="s">
        <v>3140</v>
      </c>
      <c r="F15" s="65" t="s">
        <v>2147</v>
      </c>
      <c r="G15" s="136" t="s">
        <v>4266</v>
      </c>
      <c r="H15" s="119" t="s">
        <v>3141</v>
      </c>
      <c r="I15" s="136">
        <v>3</v>
      </c>
      <c r="J15" s="119">
        <v>3</v>
      </c>
      <c r="K15" s="65"/>
      <c r="L15" s="65">
        <v>11</v>
      </c>
      <c r="M15" s="65"/>
      <c r="N15" s="65"/>
      <c r="O15" s="65"/>
      <c r="P15" s="65"/>
      <c r="Q15" s="136"/>
      <c r="R15" s="119"/>
      <c r="S15" s="136" t="s">
        <v>4341</v>
      </c>
      <c r="T15" s="119" t="s">
        <v>3142</v>
      </c>
      <c r="U15" s="65">
        <v>1</v>
      </c>
      <c r="V15" s="65" t="s">
        <v>2297</v>
      </c>
      <c r="W15" s="49"/>
      <c r="X15" s="49"/>
      <c r="Y15" s="49"/>
      <c r="Z15" s="49" t="str">
        <f t="shared" si="0"/>
        <v>D6.scenario.defMeasures['mHWshowerTime30'] = { mid:"110",  name:"mHWshowerTime30",  title:"Để rút ngắn tắm thời gian sử dụng 30%",  easyness:"3",  refCons:"consHWshower",  titleShort:"Vòi hoa sen giảm 30%", level:"",  figNum:"11",  lifeTime:"",  price:"",  roanShow:"",  standardType:"",  subsidy :"",  advice:"tiêu thụ năng lượng của nhà tắm là rất lớn, trong một trạng thái đó đã ban hành nước nóng, nó tiêu thụ năng lượng của 300 chiếc xe truyền hình. Làm giảm lớn chỉ dừng lại một chút. Chẳng hạn như một điểm dừng khi bạn đang rửa cơ thể, chúng ta hãy cẩn thận để giảm bớt việc sử dụng thời gian.",   lifestyle:"1",   season:"wss"};</v>
      </c>
      <c r="AB15" s="20" t="str">
        <f t="shared" si="1"/>
        <v>$defMeasures['mHWshowerTime30'] = [ 'mid'=&gt;"110",   'title'=&gt;"Để rút ngắn tắm thời gian sử dụng 30%",  'figNum'=&gt;"11",  'advice'=&gt;"tiêu thụ năng lượng của nhà tắm là rất lớn, trong một trạng thái đó đã ban hành nước nóng, nó tiêu thụ năng lượng của 300 chiếc xe truyền hình. Làm giảm lớn chỉ dừng lại một chút. Chẳng hạn như một điểm dừng khi bạn đang rửa cơ thể, chúng ta hãy cẩn thận để giảm bớt việc sử dụng thời gian."];</v>
      </c>
      <c r="AD15" s="65" t="s">
        <v>3068</v>
      </c>
    </row>
    <row r="16" spans="1:30" s="20" customFormat="1" ht="69" customHeight="1">
      <c r="A16" s="49"/>
      <c r="B16" s="65">
        <v>111</v>
      </c>
      <c r="C16" s="65" t="s">
        <v>2123</v>
      </c>
      <c r="D16" s="136" t="s">
        <v>4192</v>
      </c>
      <c r="E16" s="119" t="s">
        <v>2284</v>
      </c>
      <c r="F16" s="65" t="s">
        <v>2148</v>
      </c>
      <c r="G16" s="136" t="s">
        <v>4267</v>
      </c>
      <c r="H16" s="119" t="s">
        <v>1164</v>
      </c>
      <c r="I16" s="136">
        <v>3</v>
      </c>
      <c r="J16" s="119">
        <v>3</v>
      </c>
      <c r="K16" s="65"/>
      <c r="L16" s="65">
        <v>12</v>
      </c>
      <c r="M16" s="65"/>
      <c r="N16" s="65"/>
      <c r="O16" s="65"/>
      <c r="P16" s="65"/>
      <c r="Q16" s="136"/>
      <c r="R16" s="119"/>
      <c r="S16" s="136" t="s">
        <v>4342</v>
      </c>
      <c r="T16" s="119" t="s">
        <v>4073</v>
      </c>
      <c r="U16" s="65">
        <v>1</v>
      </c>
      <c r="V16" s="65" t="s">
        <v>2297</v>
      </c>
      <c r="W16" s="49"/>
      <c r="X16" s="49"/>
      <c r="Y16" s="49"/>
      <c r="Z16" s="49" t="str">
        <f t="shared" si="0"/>
        <v>D6.scenario.defMeasures['mHWkeep'] = { mid:"111",  name:"mHWkeep",  title:"Không phải là hâm Enter để tiếp tục gia đình trong phòng tắm",  easyness:"3",  refCons:"consHWtub",  titleShort:"Không phải là tắm nước ấm", level:"",  figNum:"12",  lifeTime:"",  price:"",  roanShow:"",  standardType:"",  subsidy :"",  advice:"Trong hâm, nó đã đưa ra một bồn tắm nước nóng ra bên ngoài một lần, bạn cần phải gửi đến máy nước nóng. Sẽ mát trong thời gian này, phải mất thêm năng lượng. Nếu không sử dụng chức năng hâm nóng, tiếp theo là ý chí giảm lớn là có. Cũng bằng cách làm cho nắp vào bồn tắm, và nó cũng có thể là khó khăn để làm mát.",   lifestyle:"1",   season:"wss"};</v>
      </c>
      <c r="AB16" s="20" t="str">
        <f t="shared" si="1"/>
        <v>$defMeasures['mHWkeep'] = [ 'mid'=&gt;"111",   'title'=&gt;"Không phải là hâm Enter để tiếp tục gia đình trong phòng tắm",  'figNum'=&gt;"12",  'advice'=&gt;"Trong hâm, nó đã đưa ra một bồn tắm nước nóng ra bên ngoài một lần, bạn cần phải gửi đến máy nước nóng. Sẽ mát trong thời gian này, phải mất thêm năng lượng. Nếu không sử dụng chức năng hâm nóng, tiếp theo là ý chí giảm lớn là có. Cũng bằng cách làm cho nắp vào bồn tắm, và nó cũng có thể là khó khăn để làm mát."];</v>
      </c>
      <c r="AD16" s="65" t="s">
        <v>3069</v>
      </c>
    </row>
    <row r="17" spans="1:30" s="20" customFormat="1" ht="69" customHeight="1">
      <c r="A17" s="49"/>
      <c r="B17" s="65">
        <v>112</v>
      </c>
      <c r="C17" s="65" t="s">
        <v>2137</v>
      </c>
      <c r="D17" s="136" t="s">
        <v>4193</v>
      </c>
      <c r="E17" s="119" t="s">
        <v>2138</v>
      </c>
      <c r="F17" s="65" t="s">
        <v>2114</v>
      </c>
      <c r="G17" s="136" t="s">
        <v>4268</v>
      </c>
      <c r="H17" s="119" t="s">
        <v>2139</v>
      </c>
      <c r="I17" s="136">
        <v>3</v>
      </c>
      <c r="J17" s="119">
        <v>3</v>
      </c>
      <c r="K17" s="65"/>
      <c r="L17" s="65">
        <v>8</v>
      </c>
      <c r="M17" s="65"/>
      <c r="N17" s="65"/>
      <c r="O17" s="65"/>
      <c r="P17" s="65"/>
      <c r="Q17" s="136"/>
      <c r="R17" s="119"/>
      <c r="S17" s="136" t="s">
        <v>4343</v>
      </c>
      <c r="T17" s="119" t="s">
        <v>3070</v>
      </c>
      <c r="U17" s="65">
        <v>1</v>
      </c>
      <c r="V17" s="65" t="s">
        <v>2297</v>
      </c>
      <c r="W17" s="49"/>
      <c r="X17" s="49"/>
      <c r="Y17" s="49"/>
      <c r="Z17" s="49" t="str">
        <f t="shared" si="0"/>
        <v>D6.scenario.defMeasures['mHWsaveMode'] = { mid:"112",  name:"mHWsaveMode",  title:"Thiết lập Eco dễ thương 'Chế độ tiết kiệm' để",  easyness:"3",  refCons:"consHWsum",  titleShort:"chế độ tiết kiệm nước nóng", level:"",  figNum:"8",  lifeTime:"",  price:"",  roanShow:"",  standardType:"",  subsidy :"",  advice:"Dễ thương có để có thể thiết lập số lượng nước nóng để đun sôi vào ban đêm. Khi đun sôi trong phòng để không có tình trạng thiếu nước nóng, mất mát sẽ lớn hơn tại thời điểm cách nhiệt. Trong ngày diễn ra sử dụng bình thường, đặc biệt là khi không có như sự thiếu hụt nước nóng, bằng cách thiết lập trong chế độ tiết kiệm, nó sẽ tiết kiệm năng lượng.",   lifestyle:"1",   season:"wss"};</v>
      </c>
      <c r="AB17" s="20" t="str">
        <f t="shared" si="1"/>
        <v>$defMeasures['mHWsaveMode'] = [ 'mid'=&gt;"112",   'title'=&gt;"Thiết lập Eco dễ thương 'Chế độ tiết kiệm' để",  'figNum'=&gt;"8",  'advice'=&gt;"Dễ thương có để có thể thiết lập số lượng nước nóng để đun sôi vào ban đêm. Khi đun sôi trong phòng để không có tình trạng thiếu nước nóng, mất mát sẽ lớn hơn tại thời điểm cách nhiệt. Trong ngày diễn ra sử dụng bình thường, đặc biệt là khi không có như sự thiếu hụt nước nóng, bằng cách thiết lập trong chế độ tiết kiệm, nó sẽ tiết kiệm năng lượng."];</v>
      </c>
      <c r="AD17" s="65" t="s">
        <v>3071</v>
      </c>
    </row>
    <row r="18" spans="1:30" s="20" customFormat="1" ht="69" customHeight="1">
      <c r="A18" s="49"/>
      <c r="B18" s="65">
        <v>113</v>
      </c>
      <c r="C18" s="65" t="s">
        <v>2730</v>
      </c>
      <c r="D18" s="136" t="s">
        <v>4194</v>
      </c>
      <c r="E18" s="119" t="s">
        <v>1786</v>
      </c>
      <c r="F18" s="65" t="s">
        <v>2148</v>
      </c>
      <c r="G18" s="136" t="s">
        <v>4269</v>
      </c>
      <c r="H18" s="119" t="s">
        <v>1787</v>
      </c>
      <c r="I18" s="136">
        <v>3</v>
      </c>
      <c r="J18" s="119">
        <v>3</v>
      </c>
      <c r="K18" s="65"/>
      <c r="L18" s="65">
        <v>12</v>
      </c>
      <c r="M18" s="65"/>
      <c r="N18" s="65"/>
      <c r="O18" s="65"/>
      <c r="P18" s="65"/>
      <c r="Q18" s="136"/>
      <c r="R18" s="119"/>
      <c r="S18" s="136" t="s">
        <v>4344</v>
      </c>
      <c r="T18" s="119" t="s">
        <v>3356</v>
      </c>
      <c r="U18" s="65">
        <v>1</v>
      </c>
      <c r="V18" s="65" t="s">
        <v>2297</v>
      </c>
      <c r="W18" s="49"/>
      <c r="X18" s="49"/>
      <c r="Y18" s="49"/>
      <c r="Z18" s="49" t="str">
        <f t="shared" si="0"/>
        <v>D6.scenario.defMeasures['mHWstopAutoKeep'] = { mid:"113",  name:"mHWstopAutoKeep",  title:"Thay vì tiếp tục cách nhiệt tự động, tái đun sôi ngay trước khi người tiếp theo đi vào",  easyness:"3",  refCons:"consHWtub",  titleShort:"Không phải là một vật liệu cách nhiệt tự động", level:"",  figNum:"12",  lifeTime:"",  price:"",  roanShow:"",  standardType:"",  subsidy :"",  advice:"Trong cách nhiệt tự động, để ấm thường xuyên gửi đi tắm nước nóng cho đến khi máy nước nóng ngoài trời, nó sẽ lãng phí một phần ống dẫn nhiệt lớn. Bạn cần mà không cần phải làm nóng bằng cách nhập liên tục, nhưng nếu không có sự ấm áp tự động nếu sẽ mát thời gian bỏ trống, bạn sẽ tiết kiệm năng lượng bằng cách tái ấm để ngay trước khi nó đi vào sau đó.",   lifestyle:"1",   season:"wss"};</v>
      </c>
      <c r="AB18" s="20" t="str">
        <f t="shared" si="1"/>
        <v>$defMeasures['mHWstopAutoKeep'] = [ 'mid'=&gt;"113",   'title'=&gt;"Thay vì tiếp tục cách nhiệt tự động, tái đun sôi ngay trước khi người tiếp theo đi vào",  'figNum'=&gt;"12",  'advice'=&gt;"Trong cách nhiệt tự động, để ấm thường xuyên gửi đi tắm nước nóng cho đến khi máy nước nóng ngoài trời, nó sẽ lãng phí một phần ống dẫn nhiệt lớn. Bạn cần mà không cần phải làm nóng bằng cách nhập liên tục, nhưng nếu không có sự ấm áp tự động nếu sẽ mát thời gian bỏ trống, bạn sẽ tiết kiệm năng lượng bằng cách tái ấm để ngay trước khi nó đi vào sau đó."];</v>
      </c>
      <c r="AD18" s="65" t="s">
        <v>3072</v>
      </c>
    </row>
    <row r="19" spans="1:30" s="20" customFormat="1" ht="69" customHeight="1">
      <c r="A19" s="49"/>
      <c r="B19" s="65">
        <v>114</v>
      </c>
      <c r="C19" s="65" t="s">
        <v>2136</v>
      </c>
      <c r="D19" s="136" t="s">
        <v>4195</v>
      </c>
      <c r="E19" s="119" t="s">
        <v>1788</v>
      </c>
      <c r="F19" s="65" t="s">
        <v>2148</v>
      </c>
      <c r="G19" s="136" t="s">
        <v>4270</v>
      </c>
      <c r="H19" s="119" t="s">
        <v>1789</v>
      </c>
      <c r="I19" s="136">
        <v>1</v>
      </c>
      <c r="J19" s="119">
        <v>1</v>
      </c>
      <c r="K19" s="65"/>
      <c r="L19" s="65">
        <v>12</v>
      </c>
      <c r="M19" s="65">
        <v>10</v>
      </c>
      <c r="N19" s="65">
        <v>600000</v>
      </c>
      <c r="O19" s="65"/>
      <c r="P19" s="65" t="s">
        <v>1175</v>
      </c>
      <c r="Q19" s="136"/>
      <c r="R19" s="119"/>
      <c r="S19" s="136" t="s">
        <v>4345</v>
      </c>
      <c r="T19" s="119" t="s">
        <v>4074</v>
      </c>
      <c r="U19" s="65"/>
      <c r="V19" s="65" t="s">
        <v>2297</v>
      </c>
      <c r="W19" s="49"/>
      <c r="X19" s="49"/>
      <c r="Y19" s="49"/>
      <c r="Z19" s="49" t="str">
        <f t="shared" si="0"/>
        <v>D6.scenario.defMeasures['mHWinsulation'] = { mid:"114",  name:"mHWinsulation",  title:"Để cải cách bồn tắm đoạn nhiệt",  easyness:"1",  refCons:"consHWtub",  titleShort:"bồn cách nhiệt", level:"",  figNum:"12",  lifeTime:"10",  price:"600000",  roanShow:"",  standardType:"普及型",  subsidy :"",  advice:"Bồn tắm được phủ một cách nhiệt vật liệu như polystyrene bọt, đã tăng kiểu đó là nước nóng là ít có khả năng để làm mát. Remodeling của bồn tắm sẽ là cần thiết, nhưng phút khó mát mẻ, bạn không cần phải là hâm. Ngoài ra, nếu nhà vệ sinh cũng là trong xe buýt đơn vị, nó cũng sẽ rất khó khăn để thoát khỏi cái nóng từ toàn bộ phòng tắm.",   lifestyle:"",   season:"wss"};</v>
      </c>
      <c r="AB19" s="20" t="str">
        <f t="shared" si="1"/>
        <v>$defMeasures['mHWinsulation'] = [ 'mid'=&gt;"114",   'title'=&gt;"Để cải cách bồn tắm đoạn nhiệt",  'figNum'=&gt;"12",  'advice'=&gt;"Bồn tắm được phủ một cách nhiệt vật liệu như polystyrene bọt, đã tăng kiểu đó là nước nóng là ít có khả năng để làm mát. Remodeling của bồn tắm sẽ là cần thiết, nhưng phút khó mát mẻ, bạn không cần phải là hâm. Ngoài ra, nếu nhà vệ sinh cũng là trong xe buýt đơn vị, nó cũng sẽ rất khó khăn để thoát khỏi cái nóng từ toàn bộ phòng tắm."];</v>
      </c>
      <c r="AD19" s="65" t="s">
        <v>3073</v>
      </c>
    </row>
    <row r="20" spans="1:30" s="20" customFormat="1" ht="69" customHeight="1">
      <c r="A20" s="49"/>
      <c r="B20" s="65">
        <v>115</v>
      </c>
      <c r="C20" s="65" t="s">
        <v>2731</v>
      </c>
      <c r="D20" s="136" t="s">
        <v>4196</v>
      </c>
      <c r="E20" s="119" t="s">
        <v>644</v>
      </c>
      <c r="F20" s="65" t="s">
        <v>2148</v>
      </c>
      <c r="G20" s="136" t="s">
        <v>4271</v>
      </c>
      <c r="H20" s="119" t="s">
        <v>645</v>
      </c>
      <c r="I20" s="136">
        <v>3</v>
      </c>
      <c r="J20" s="119">
        <v>3</v>
      </c>
      <c r="K20" s="65"/>
      <c r="L20" s="65">
        <v>11</v>
      </c>
      <c r="M20" s="65"/>
      <c r="N20" s="65"/>
      <c r="O20" s="65"/>
      <c r="P20" s="65"/>
      <c r="Q20" s="136"/>
      <c r="R20" s="119"/>
      <c r="S20" s="136" t="s">
        <v>4346</v>
      </c>
      <c r="T20" s="119" t="s">
        <v>4075</v>
      </c>
      <c r="U20" s="65">
        <v>1</v>
      </c>
      <c r="V20" s="65" t="s">
        <v>2297</v>
      </c>
      <c r="W20" s="49"/>
      <c r="X20" s="49"/>
      <c r="Y20" s="49"/>
      <c r="Z20" s="49" t="str">
        <f t="shared" si="0"/>
        <v>D6.scenario.defMeasures['mHWonlyShower'] = { mid:"115",  name:"mHWonlyShower",  title:"Mùa hè không kéo dài nước nóng trong bồn tắm và chỉ kết thúc trong phòng tắm",  easyness:"3",  refCons:"consHWtub",  titleShort:"Không Tame nước nóng của bồn tắm trong mùa hè", level:"",  figNum:"11",  lifeTime:"",  price:"",  roanShow:"",  standardType:"",  subsidy :"",  advice:"Lượng nước nóng trong bồn tắm là tương đương về mặt thời gian bạn đang sử dụng vòi sen 10 đến 20 phút. Nếu không có sự chứa nước tự động, nhưng nó có thể thay tiêu thụ năng lượng tăng trong việc sử dụng để rửa cơ thể chỉ sử dụng nước nóng trong bồn tắm, sẽ là phút để giảm bồn tắm nếu bạn có một sự kết hợp của hoa sen.",   lifestyle:"1",   season:"wss"};</v>
      </c>
      <c r="AB20" s="20" t="str">
        <f t="shared" si="1"/>
        <v>$defMeasures['mHWonlyShower'] = [ 'mid'=&gt;"115",   'title'=&gt;"Mùa hè không kéo dài nước nóng trong bồn tắm và chỉ kết thúc trong phòng tắm",  'figNum'=&gt;"11",  'advice'=&gt;"Lượng nước nóng trong bồn tắm là tương đương về mặt thời gian bạn đang sử dụng vòi sen 10 đến 20 phút. Nếu không có sự chứa nước tự động, nhưng nó có thể thay tiêu thụ năng lượng tăng trong việc sử dụng để rửa cơ thể chỉ sử dụng nước nóng trong bồn tắm, sẽ là phút để giảm bồn tắm nếu bạn có một sự kết hợp của hoa sen."];</v>
      </c>
      <c r="AD20" s="65" t="s">
        <v>3074</v>
      </c>
    </row>
    <row r="21" spans="1:30" s="20" customFormat="1" ht="69" customHeight="1">
      <c r="A21" s="49"/>
      <c r="B21" s="65">
        <v>116</v>
      </c>
      <c r="C21" s="65" t="s">
        <v>2117</v>
      </c>
      <c r="D21" s="136" t="s">
        <v>4197</v>
      </c>
      <c r="E21" s="119" t="s">
        <v>646</v>
      </c>
      <c r="F21" s="65" t="s">
        <v>2327</v>
      </c>
      <c r="G21" s="136" t="s">
        <v>4272</v>
      </c>
      <c r="H21" s="119" t="s">
        <v>647</v>
      </c>
      <c r="I21" s="136">
        <v>2</v>
      </c>
      <c r="J21" s="119">
        <v>2</v>
      </c>
      <c r="K21" s="65"/>
      <c r="L21" s="65">
        <v>13</v>
      </c>
      <c r="M21" s="65"/>
      <c r="N21" s="65"/>
      <c r="O21" s="65"/>
      <c r="P21" s="65"/>
      <c r="Q21" s="136"/>
      <c r="R21" s="119"/>
      <c r="S21" s="136" t="s">
        <v>4347</v>
      </c>
      <c r="T21" s="119" t="s">
        <v>4041</v>
      </c>
      <c r="U21" s="65">
        <v>1</v>
      </c>
      <c r="V21" s="65" t="s">
        <v>2297</v>
      </c>
      <c r="W21" s="49"/>
      <c r="X21" s="49"/>
      <c r="Y21" s="49"/>
      <c r="Z21" s="49" t="str">
        <f t="shared" si="0"/>
        <v>D6.scenario.defMeasures['mHWdishTank'] = { mid:"116",  name:"mHWdishTank",  title:"Không để lại dòng chảy của nước nóng trong máy rửa chén",  easyness:"2",  refCons:"consHWdishwash",  titleShort:"rửa chảy tableware", level:"",  figNum:"13",  lifeTime:"",  price:"",  roanShow:"",  standardType:"",  subsidy :"",  advice:"Chẳng hạn như ngừng sử dụng nước nóng khi nó được rửa sạch bằng chất tẩy rửa, xin vui lòng nghĩ ra rút ngắn thời gian cho vấn đề càng nhiều càng tốt nước nóng càng tốt. Khi các vết bẩn dầu nên lau sạch trước đó trong vải cũ, vv, bạn cần nhanh hơn rửa.",   lifestyle:"1",   season:"wss"};</v>
      </c>
      <c r="AB21" s="20" t="str">
        <f t="shared" si="1"/>
        <v>$defMeasures['mHWdishTank'] = [ 'mid'=&gt;"116",   'title'=&gt;"Không để lại dòng chảy của nước nóng trong máy rửa chén",  'figNum'=&gt;"13",  'advice'=&gt;"Chẳng hạn như ngừng sử dụng nước nóng khi nó được rửa sạch bằng chất tẩy rửa, xin vui lòng nghĩ ra rút ngắn thời gian cho vấn đề càng nhiều càng tốt nước nóng càng tốt. Khi các vết bẩn dầu nên lau sạch trước đó trong vải cũ, vv, bạn cần nhanh hơn rửa."];</v>
      </c>
      <c r="AD21" s="65" t="s">
        <v>3075</v>
      </c>
    </row>
    <row r="22" spans="1:30" s="20" customFormat="1" ht="69" customHeight="1">
      <c r="A22" s="49"/>
      <c r="B22" s="65">
        <v>117</v>
      </c>
      <c r="C22" s="65" t="s">
        <v>2732</v>
      </c>
      <c r="D22" s="136" t="s">
        <v>4198</v>
      </c>
      <c r="E22" s="119" t="s">
        <v>649</v>
      </c>
      <c r="F22" s="65" t="s">
        <v>2327</v>
      </c>
      <c r="G22" s="136" t="s">
        <v>4273</v>
      </c>
      <c r="H22" s="119" t="s">
        <v>648</v>
      </c>
      <c r="I22" s="136">
        <v>2</v>
      </c>
      <c r="J22" s="119">
        <v>2</v>
      </c>
      <c r="K22" s="65"/>
      <c r="L22" s="65">
        <v>13</v>
      </c>
      <c r="M22" s="65"/>
      <c r="N22" s="65"/>
      <c r="O22" s="65"/>
      <c r="P22" s="65"/>
      <c r="Q22" s="136"/>
      <c r="R22" s="119"/>
      <c r="S22" s="136" t="s">
        <v>4348</v>
      </c>
      <c r="T22" s="119" t="s">
        <v>4076</v>
      </c>
      <c r="U22" s="65">
        <v>1</v>
      </c>
      <c r="V22" s="65" t="s">
        <v>2297</v>
      </c>
      <c r="W22" s="49"/>
      <c r="X22" s="49"/>
      <c r="Y22" s="49"/>
      <c r="Z22" s="49" t="str">
        <f t="shared" si="0"/>
        <v>D6.scenario.defMeasures['mHWdishWater'] = { mid:"117",  name:"mHWdishWater",  title:"Rửa chén với nước để nước thời gian không phải là lạnh",  easyness:"2",  refCons:"consHWdishwash",  titleShort:"rửa bộ đồ ăn", level:"",  figNum:"13",  lifeTime:"",  price:"",  roanShow:"",  standardType:"",  subsidy :"",  advice:"Trong những tháng ấm hơn, bạn có thể được rửa sạch mà không sử dụng đủ nước nóng. Ví dụ, nếu bạn sử dụng một nước nóng 10 phút để rửa chén, nó được tiêu thụ nước nóng khoảng 50 lít. vết bẩn dầu bằng cách đặt ra như giữ lau bằng vải cũ, vv, rửa cũng có thể bạn cần nhanh hơn.",   lifestyle:"1",   season:"wss"};</v>
      </c>
      <c r="AB22" s="20" t="str">
        <f t="shared" si="1"/>
        <v>$defMeasures['mHWdishWater'] = [ 'mid'=&gt;"117",   'title'=&gt;"Rửa chén với nước để nước thời gian không phải là lạnh",  'figNum'=&gt;"13",  'advice'=&gt;"Trong những tháng ấm hơn, bạn có thể được rửa sạch mà không sử dụng đủ nước nóng. Ví dụ, nếu bạn sử dụng một nước nóng 10 phút để rửa chén, nó được tiêu thụ nước nóng khoảng 50 lít. vết bẩn dầu bằng cách đặt ra như giữ lau bằng vải cũ, vv, rửa cũng có thể bạn cần nhanh hơn."];</v>
      </c>
      <c r="AD22" s="65" t="s">
        <v>3077</v>
      </c>
    </row>
    <row r="23" spans="1:30" s="20" customFormat="1" ht="69" customHeight="1">
      <c r="A23" s="49"/>
      <c r="B23" s="65">
        <v>118</v>
      </c>
      <c r="C23" s="65" t="s">
        <v>2733</v>
      </c>
      <c r="D23" s="136" t="s">
        <v>4199</v>
      </c>
      <c r="E23" s="119" t="s">
        <v>2277</v>
      </c>
      <c r="F23" s="65" t="s">
        <v>2145</v>
      </c>
      <c r="G23" s="136" t="s">
        <v>4274</v>
      </c>
      <c r="H23" s="119" t="s">
        <v>650</v>
      </c>
      <c r="I23" s="136">
        <v>2</v>
      </c>
      <c r="J23" s="119">
        <v>2</v>
      </c>
      <c r="K23" s="65"/>
      <c r="L23" s="65">
        <v>15</v>
      </c>
      <c r="M23" s="65">
        <v>10</v>
      </c>
      <c r="N23" s="65">
        <v>80000</v>
      </c>
      <c r="O23" s="65"/>
      <c r="P23" s="65"/>
      <c r="Q23" s="136"/>
      <c r="R23" s="119"/>
      <c r="S23" s="136" t="s">
        <v>4349</v>
      </c>
      <c r="T23" s="119" t="s">
        <v>4042</v>
      </c>
      <c r="U23" s="65"/>
      <c r="V23" s="65" t="s">
        <v>2297</v>
      </c>
      <c r="W23" s="49"/>
      <c r="X23" s="49"/>
      <c r="Y23" s="49"/>
      <c r="Z23" s="49" t="str">
        <f t="shared" si="0"/>
        <v>D6.scenario.defMeasures['mCKdishWasher'] = { mid:"118",  name:"mCKdishWasher",  title:"Sử dụng máy rửa chén",  easyness:"2",  refCons:"consHWdishwash",  titleShort:"máy rửa chén dĩa", level:"",  figNum:"15",  lifeTime:"10",  price:"80000",  roanShow:"",  standardType:"",  subsidy :"",  advice:"So với rửa chén bồn rửa bằng nước nóng, bởi vì nó được rửa sạch hồ chứa nước nóng, rửa bát đĩa tốt hơn và máy sấy khô sẽ tiết kiệm năng lượng. Nếu bạn rửa bằng nước chứ không phải là Naooyu là tiết kiệm năng lượng hơn so với máy rửa chén. Đây cũng là một cách hiệu quả để đưa ra rửa tay.",   lifestyle:"",   season:"wss"};</v>
      </c>
      <c r="AB23" s="20" t="str">
        <f t="shared" si="1"/>
        <v>$defMeasures['mCKdishWasher'] = [ 'mid'=&gt;"118",   'title'=&gt;"Sử dụng máy rửa chén",  'figNum'=&gt;"15",  'advice'=&gt;"So với rửa chén bồn rửa bằng nước nóng, bởi vì nó được rửa sạch hồ chứa nước nóng, rửa bát đĩa tốt hơn và máy sấy khô sẽ tiết kiệm năng lượng. Nếu bạn rửa bằng nước chứ không phải là Naooyu là tiết kiệm năng lượng hơn so với máy rửa chén. Đây cũng là một cách hiệu quả để đưa ra rửa tay."];</v>
      </c>
      <c r="AD23" s="65" t="s">
        <v>3076</v>
      </c>
    </row>
    <row r="24" spans="1:30" s="20" customFormat="1" ht="69" customHeight="1">
      <c r="A24" s="49"/>
      <c r="B24" s="65">
        <v>119</v>
      </c>
      <c r="C24" s="65" t="s">
        <v>2349</v>
      </c>
      <c r="D24" s="136" t="s">
        <v>4200</v>
      </c>
      <c r="E24" s="119" t="s">
        <v>2350</v>
      </c>
      <c r="F24" s="65" t="s">
        <v>2351</v>
      </c>
      <c r="G24" s="136" t="s">
        <v>4275</v>
      </c>
      <c r="H24" s="119" t="s">
        <v>2352</v>
      </c>
      <c r="I24" s="136">
        <v>2</v>
      </c>
      <c r="J24" s="119">
        <v>2</v>
      </c>
      <c r="K24" s="65"/>
      <c r="L24" s="65">
        <v>13</v>
      </c>
      <c r="M24" s="65">
        <v>20</v>
      </c>
      <c r="N24" s="65"/>
      <c r="O24" s="65"/>
      <c r="P24" s="65"/>
      <c r="Q24" s="136"/>
      <c r="R24" s="119"/>
      <c r="S24" s="136" t="s">
        <v>4350</v>
      </c>
      <c r="T24" s="119" t="s">
        <v>2371</v>
      </c>
      <c r="U24" s="65"/>
      <c r="V24" s="65" t="s">
        <v>2353</v>
      </c>
      <c r="W24" s="49"/>
      <c r="X24" s="49"/>
      <c r="Y24" s="49"/>
      <c r="Z24" s="49" t="str">
        <f t="shared" si="0"/>
        <v>D6.scenario.defMeasures['mHWtap'] = { mid:"119",  name:"mHWtap",  title:"Để cài đặt một phần nóng và lạnh vòi nước trong nhà bếp, nhà vệ sinh",  easyness:"2",  refCons:"consHWsum",  titleShort:"Mục cắm nước nóng", level:"",  figNum:"13",  lifeTime:"20",  price:"",  roanShow:"",  standardType:"",  subsidy :"",  advice:"Hoặc để ngay lập tức được dừng lại trong tầm tay, chẳng hạn như một cơ chế đó không phải là ra khỏi nước nóng và không chỉ đạo một đòn bẩy duy nhất sang trái, dễ sử dụng cũng là như nhau, có thiết bị để giảm tiêu thụ nước nóng hơn 20%.",   lifestyle:"",   season:"wss"};</v>
      </c>
      <c r="AB24" s="20" t="str">
        <f t="shared" si="1"/>
        <v>$defMeasures['mHWtap'] = [ 'mid'=&gt;"119",   'title'=&gt;"Để cài đặt một phần nóng và lạnh vòi nước trong nhà bếp, nhà vệ sinh",  'figNum'=&gt;"13",  'advice'=&gt;"Hoặc để ngay lập tức được dừng lại trong tầm tay, chẳng hạn như một cơ chế đó không phải là ra khỏi nước nóng và không chỉ đạo một đòn bẩy duy nhất sang trái, dễ sử dụng cũng là như nhau, có thiết bị để giảm tiêu thụ nước nóng hơn 20%."];</v>
      </c>
      <c r="AD24" s="65" t="s">
        <v>3078</v>
      </c>
    </row>
    <row r="25" spans="1:30" s="20" customFormat="1" ht="69" customHeight="1">
      <c r="A25" s="49"/>
      <c r="B25" s="65">
        <v>120</v>
      </c>
      <c r="C25" s="65" t="s">
        <v>2365</v>
      </c>
      <c r="D25" s="136" t="s">
        <v>4201</v>
      </c>
      <c r="E25" s="119" t="s">
        <v>2369</v>
      </c>
      <c r="F25" s="65" t="s">
        <v>2366</v>
      </c>
      <c r="G25" s="136" t="s">
        <v>4276</v>
      </c>
      <c r="H25" s="119" t="s">
        <v>2367</v>
      </c>
      <c r="I25" s="136">
        <v>1</v>
      </c>
      <c r="J25" s="119">
        <v>1</v>
      </c>
      <c r="K25" s="65"/>
      <c r="L25" s="65">
        <v>19</v>
      </c>
      <c r="M25" s="65">
        <v>10</v>
      </c>
      <c r="N25" s="65">
        <v>30000</v>
      </c>
      <c r="O25" s="65"/>
      <c r="P25" s="65" t="s">
        <v>1178</v>
      </c>
      <c r="Q25" s="136"/>
      <c r="R25" s="119"/>
      <c r="S25" s="136" t="s">
        <v>4351</v>
      </c>
      <c r="T25" s="119" t="s">
        <v>2370</v>
      </c>
      <c r="U25" s="65"/>
      <c r="V25" s="65" t="s">
        <v>2368</v>
      </c>
      <c r="W25" s="49"/>
      <c r="X25" s="49"/>
      <c r="Y25" s="49"/>
      <c r="Z25" s="49" t="str">
        <f t="shared" si="0"/>
        <v>D6.scenario.defMeasures['mHWreplaceToilet5'] = { mid:"120",  name:"mHWreplaceToilet5",  title:"Để cài đặt một nhà vệ sinh tiết kiệm nước",  easyness:"1",  refCons:"consHWtoilet",  titleShort:"Tiết kiệm nước nhà vệ sinh", level:"",  figNum:"19",  lifeTime:"10",  price:"30000",  roanShow:"",  standardType:"既存型",  subsidy :"",  advice:"Có một nhu cầu để được thay thế bằng việc xây dựng các cơ vệ sinh, nhưng lượng nước so với trước khi có thể bị đè nén ít hơn một nửa. Trước đây những gì là cần thiết khoảng 13 lít được, đã có thể sử dụng trong khoảng 4-6 lít, bạn có thể làm giảm đáng kể hóa đơn tiền nước.",   lifestyle:"",   season:"wss"};</v>
      </c>
      <c r="AB25" s="20" t="str">
        <f t="shared" si="1"/>
        <v>$defMeasures['mHWreplaceToilet5'] = [ 'mid'=&gt;"120",   'title'=&gt;"Để cài đặt một nhà vệ sinh tiết kiệm nước",  'figNum'=&gt;"19",  'advice'=&gt;"Có một nhu cầu để được thay thế bằng việc xây dựng các cơ vệ sinh, nhưng lượng nước so với trước khi có thể bị đè nén ít hơn một nửa. Trước đây những gì là cần thiết khoảng 13 lít được, đã có thể sử dụng trong khoảng 4-6 lít, bạn có thể làm giảm đáng kể hóa đơn tiền nước."];</v>
      </c>
      <c r="AD25" s="65" t="s">
        <v>3079</v>
      </c>
    </row>
    <row r="26" spans="1:30" s="20" customFormat="1" ht="69" customHeight="1">
      <c r="A26" s="49"/>
      <c r="B26" s="65">
        <v>121</v>
      </c>
      <c r="C26" s="65" t="s">
        <v>2735</v>
      </c>
      <c r="D26" s="136" t="s">
        <v>4202</v>
      </c>
      <c r="E26" s="119" t="s">
        <v>1257</v>
      </c>
      <c r="F26" s="65" t="s">
        <v>2366</v>
      </c>
      <c r="G26" s="136" t="s">
        <v>4277</v>
      </c>
      <c r="H26" s="119" t="s">
        <v>1258</v>
      </c>
      <c r="I26" s="136">
        <v>1</v>
      </c>
      <c r="J26" s="119">
        <v>1</v>
      </c>
      <c r="K26" s="65"/>
      <c r="L26" s="65">
        <v>19</v>
      </c>
      <c r="M26" s="65">
        <v>10</v>
      </c>
      <c r="N26" s="65">
        <v>30000</v>
      </c>
      <c r="O26" s="65"/>
      <c r="P26" s="65" t="s">
        <v>1178</v>
      </c>
      <c r="Q26" s="136"/>
      <c r="R26" s="119"/>
      <c r="S26" s="136" t="s">
        <v>4352</v>
      </c>
      <c r="T26" s="119" t="s">
        <v>4043</v>
      </c>
      <c r="U26" s="65"/>
      <c r="V26" s="65" t="s">
        <v>2297</v>
      </c>
      <c r="W26" s="49"/>
      <c r="X26" s="49"/>
      <c r="Y26" s="49"/>
      <c r="Z26" s="49" t="str">
        <f t="shared" si="0"/>
        <v>D6.scenario.defMeasures['mHWreplaceToilet'] = { mid:"121",  name:"mHWreplaceToilet",  title:"Kaikaeru tại loại thời điểm nước ấm chỗ rửa nhà vệ sinh",  easyness:"1",  refCons:"consHWtoilet",  titleShort:"ghế Moment toilet", level:"",  figNum:"19",  lifeTime:"10",  price:"30000",  roanShow:"",  standardType:"既存型",  subsidy :"",  advice:"Các sản phẩm mới có tính năng tiết kiệm năng lượng, chẳng hạn như các loại của sự nóng lên tại thời điểm tôi đã mở nắp, nó đòi hỏi tiêu thụ điện năng ít hơn. Vui lòng chọn tiêu thụ điện năng hàng năm tiết kiệm năng lượng, được hiển thị trong danh mục như một tài liệu tham khảo.",   lifestyle:"",   season:"wss"};</v>
      </c>
      <c r="AB26" s="20" t="str">
        <f t="shared" si="1"/>
        <v>$defMeasures['mHWreplaceToilet'] = [ 'mid'=&gt;"121",   'title'=&gt;"Kaikaeru tại loại thời điểm nước ấm chỗ rửa nhà vệ sinh",  'figNum'=&gt;"19",  'advice'=&gt;"Các sản phẩm mới có tính năng tiết kiệm năng lượng, chẳng hạn như các loại của sự nóng lên tại thời điểm tôi đã mở nắp, nó đòi hỏi tiêu thụ điện năng ít hơn. Vui lòng chọn tiêu thụ điện năng hàng năm tiết kiệm năng lượng, được hiển thị trong danh mục như một tài liệu tham khảo."];</v>
      </c>
      <c r="AD26" s="65" t="s">
        <v>3082</v>
      </c>
    </row>
    <row r="27" spans="1:30" s="20" customFormat="1" ht="69" customHeight="1">
      <c r="A27" s="49"/>
      <c r="B27" s="65">
        <v>122</v>
      </c>
      <c r="C27" s="65" t="s">
        <v>2736</v>
      </c>
      <c r="D27" s="136" t="s">
        <v>4203</v>
      </c>
      <c r="E27" s="119" t="s">
        <v>1259</v>
      </c>
      <c r="F27" s="65" t="s">
        <v>2366</v>
      </c>
      <c r="G27" s="136" t="s">
        <v>4278</v>
      </c>
      <c r="H27" s="119" t="s">
        <v>1260</v>
      </c>
      <c r="I27" s="136">
        <v>3</v>
      </c>
      <c r="J27" s="119">
        <v>3</v>
      </c>
      <c r="K27" s="65"/>
      <c r="L27" s="65">
        <v>19</v>
      </c>
      <c r="M27" s="65"/>
      <c r="N27" s="65"/>
      <c r="O27" s="65"/>
      <c r="P27" s="65"/>
      <c r="Q27" s="136"/>
      <c r="R27" s="119"/>
      <c r="S27" s="136" t="s">
        <v>4353</v>
      </c>
      <c r="T27" s="119" t="s">
        <v>4044</v>
      </c>
      <c r="U27" s="65">
        <v>1</v>
      </c>
      <c r="V27" s="65" t="s">
        <v>2297</v>
      </c>
      <c r="W27" s="49"/>
      <c r="X27" s="49"/>
      <c r="Y27" s="49"/>
      <c r="Z27" s="49" t="str">
        <f t="shared" si="0"/>
        <v>D6.scenario.defMeasures['mHWtemplatureToilet'] = { mid:"122",  name:"mHWtemplatureToilet",  title:"Giảm các thiết lập nhiệt độ ghế nhà vệ sinh ấm áp",  easyness:"3",  refCons:"consHWtoilet",  titleShort:"kiểm soát nhiệt độ ghế toilet", level:"",  figNum:"19",  lifeTime:"",  price:"",  roanShow:"",  standardType:"",  subsidy :"",  advice:"Thời gian không lạnh hoặc tắt cách nhiệt, bạn có thể tiết kiệm năng lượng bằng cách thiết lập các thiết lập nhiệt độ thấp hơn. Áp dụng bìa trên ghế nhà vệ sinh, thì sẽ rất khó để cảm nhận cái lạnh.",   lifestyle:"1",   season:"wss"};</v>
      </c>
      <c r="AB27" s="20" t="str">
        <f t="shared" si="1"/>
        <v>$defMeasures['mHWtemplatureToilet'] = [ 'mid'=&gt;"122",   'title'=&gt;"Giảm các thiết lập nhiệt độ ghế nhà vệ sinh ấm áp",  'figNum'=&gt;"19",  'advice'=&gt;"Thời gian không lạnh hoặc tắt cách nhiệt, bạn có thể tiết kiệm năng lượng bằng cách thiết lập các thiết lập nhiệt độ thấp hơn. Áp dụng bìa trên ghế nhà vệ sinh, thì sẽ rất khó để cảm nhận cái lạnh."];</v>
      </c>
      <c r="AD27" s="65" t="s">
        <v>3080</v>
      </c>
    </row>
    <row r="28" spans="1:30" s="20" customFormat="1" ht="69" customHeight="1">
      <c r="A28" s="49"/>
      <c r="B28" s="65">
        <v>123</v>
      </c>
      <c r="C28" s="65" t="s">
        <v>2737</v>
      </c>
      <c r="D28" s="136" t="s">
        <v>4204</v>
      </c>
      <c r="E28" s="119" t="s">
        <v>1261</v>
      </c>
      <c r="F28" s="65" t="s">
        <v>2366</v>
      </c>
      <c r="G28" s="136" t="s">
        <v>4279</v>
      </c>
      <c r="H28" s="119" t="s">
        <v>1262</v>
      </c>
      <c r="I28" s="136">
        <v>3</v>
      </c>
      <c r="J28" s="119">
        <v>3</v>
      </c>
      <c r="K28" s="65"/>
      <c r="L28" s="65">
        <v>19</v>
      </c>
      <c r="M28" s="65"/>
      <c r="N28" s="65"/>
      <c r="O28" s="65"/>
      <c r="P28" s="65"/>
      <c r="Q28" s="136"/>
      <c r="R28" s="119"/>
      <c r="S28" s="136" t="s">
        <v>4354</v>
      </c>
      <c r="T28" s="119" t="s">
        <v>4045</v>
      </c>
      <c r="U28" s="65">
        <v>1</v>
      </c>
      <c r="V28" s="65" t="s">
        <v>2297</v>
      </c>
      <c r="W28" s="49"/>
      <c r="X28" s="49"/>
      <c r="Y28" s="49"/>
      <c r="Z28" s="49" t="str">
        <f t="shared" si="0"/>
        <v>D6.scenario.defMeasures['mHWcoverTilet'] = { mid:"123",  name:"mHWcoverTilet",  title:"Thắt chặt nắp của vật liệu cách nhiệt ghế rửa nhà vệ sinh",  easyness:"3",  refCons:"consHWtoilet",  titleShort:"Đậy nắp ghế toilet", level:"",  figNum:"19",  lifeTime:"",  price:"",  roanShow:"",  standardType:"",  subsidy :"",  advice:"Nếu bạn rời khỏi tiểu bang lớn lên nắp ghế nhà vệ sinh, sức nóng có thể thoát khỏi cách nhiệt, điện năng tiêu thụ sẽ tăng lên. Khi bạn có sử dụng kết thúc, nó sẽ tiết kiệm năng lượng bằng cách đóng nắp. Nếu không có lạnh, cũng dẫn đến tiết kiệm năng lượng mà bạn không muốn sự ấm áp.",   lifestyle:"1",   season:"wss"};</v>
      </c>
      <c r="AB28" s="20" t="str">
        <f t="shared" si="1"/>
        <v>$defMeasures['mHWcoverTilet'] = [ 'mid'=&gt;"123",   'title'=&gt;"Thắt chặt nắp của vật liệu cách nhiệt ghế rửa nhà vệ sinh",  'figNum'=&gt;"19",  'advice'=&gt;"Nếu bạn rời khỏi tiểu bang lớn lên nắp ghế nhà vệ sinh, sức nóng có thể thoát khỏi cách nhiệt, điện năng tiêu thụ sẽ tăng lên. Khi bạn có sử dụng kết thúc, nó sẽ tiết kiệm năng lượng bằng cách đóng nắp. Nếu không có lạnh, cũng dẫn đến tiết kiệm năng lượng mà bạn không muốn sự ấm áp."];</v>
      </c>
      <c r="AD28" s="65" t="s">
        <v>3081</v>
      </c>
    </row>
    <row r="29" spans="1:30" s="20" customFormat="1" ht="69" customHeight="1">
      <c r="A29" s="49"/>
      <c r="B29" s="65">
        <v>201</v>
      </c>
      <c r="C29" s="65" t="s">
        <v>268</v>
      </c>
      <c r="D29" s="136" t="s">
        <v>4205</v>
      </c>
      <c r="E29" s="119" t="s">
        <v>798</v>
      </c>
      <c r="F29" s="65" t="s">
        <v>2972</v>
      </c>
      <c r="G29" s="136" t="s">
        <v>4280</v>
      </c>
      <c r="H29" s="119" t="s">
        <v>800</v>
      </c>
      <c r="I29" s="136">
        <v>1</v>
      </c>
      <c r="J29" s="119">
        <v>1</v>
      </c>
      <c r="K29" s="65"/>
      <c r="L29" s="65">
        <v>1</v>
      </c>
      <c r="M29" s="65">
        <v>10</v>
      </c>
      <c r="N29" s="65">
        <v>160000</v>
      </c>
      <c r="O29" s="65"/>
      <c r="P29" s="65"/>
      <c r="Q29" s="136"/>
      <c r="R29" s="119"/>
      <c r="S29" s="136" t="s">
        <v>4355</v>
      </c>
      <c r="T29" s="119" t="s">
        <v>2344</v>
      </c>
      <c r="U29" s="65"/>
      <c r="V29" s="65" t="s">
        <v>2297</v>
      </c>
      <c r="W29" s="49"/>
      <c r="X29" s="49"/>
      <c r="Y29" s="49"/>
      <c r="Z29" s="49" t="str">
        <f t="shared" si="0"/>
        <v>D6.scenario.defMeasures['mACreplace'] = { mid:"201",  name:"mACreplace",  title:"Kaikaeru điều hòa không khí tiết kiệm năng lượng",  easyness:"1",  refCons:"consAC",  titleShort:"Tiết kiệm năng lượng điều hòa không khí", level:"",  figNum:"1",  lifeTime:"10",  price:"160000",  roanShow:"",  standardType:"",  subsidy :"",  advice:"Thậm chí nếu điều tương tự chỉ không khí và sưởi ấm, và hiệu suất tiết kiệm năng lượng cao điều hòa không khí sống trong tiêu thụ điện năng của khoảng một nửa so với 15 năm. Thời gian để lựa chọn, như số lượng ★ dấu ấn của một nhãn tiết kiệm năng lượng thống nhất lớn và, vui lòng chọn tiết kiệm năng lượng đề cập đến việc hiển thị các hóa đơn tiền điện hàng năm. Hiệu suất của quá trình gia nhiệt cũng lên, nó có thể giảm lượng khí thải CO2 so với quá trình gia nhiệt của khí và dầu hỏa.",   lifestyle:"",   season:"wss"};</v>
      </c>
      <c r="AB29" s="20" t="str">
        <f t="shared" si="1"/>
        <v>$defMeasures['mACreplace'] = [ 'mid'=&gt;"201",   'title'=&gt;"Kaikaeru điều hòa không khí tiết kiệm năng lượng",  'figNum'=&gt;"1",  'advice'=&gt;"Thậm chí nếu điều tương tự chỉ không khí và sưởi ấm, và hiệu suất tiết kiệm năng lượng cao điều hòa không khí sống trong tiêu thụ điện năng của khoảng một nửa so với 15 năm. Thời gian để lựa chọn, như số lượng ★ dấu ấn của một nhãn tiết kiệm năng lượng thống nhất lớn và, vui lòng chọn tiết kiệm năng lượng đề cập đến việc hiển thị các hóa đơn tiền điện hàng năm. Hiệu suất của quá trình gia nhiệt cũng lên, nó có thể giảm lượng khí thải CO2 so với quá trình gia nhiệt của khí và dầu hỏa."];</v>
      </c>
      <c r="AD29" s="65" t="s">
        <v>3083</v>
      </c>
    </row>
    <row r="30" spans="1:30" s="20" customFormat="1" ht="69" customHeight="1">
      <c r="A30" s="49"/>
      <c r="B30" s="65">
        <v>202</v>
      </c>
      <c r="C30" s="65" t="s">
        <v>2124</v>
      </c>
      <c r="D30" s="136" t="s">
        <v>4206</v>
      </c>
      <c r="E30" s="119" t="s">
        <v>799</v>
      </c>
      <c r="F30" s="65" t="s">
        <v>2998</v>
      </c>
      <c r="G30" s="136" t="s">
        <v>4281</v>
      </c>
      <c r="H30" s="119" t="s">
        <v>801</v>
      </c>
      <c r="I30" s="136">
        <v>2</v>
      </c>
      <c r="J30" s="119">
        <v>2</v>
      </c>
      <c r="K30" s="65"/>
      <c r="L30" s="65">
        <v>1</v>
      </c>
      <c r="M30" s="65">
        <v>10</v>
      </c>
      <c r="N30" s="65">
        <v>160000</v>
      </c>
      <c r="O30" s="65"/>
      <c r="P30" s="65"/>
      <c r="Q30" s="136"/>
      <c r="R30" s="119"/>
      <c r="S30" s="136" t="s">
        <v>4356</v>
      </c>
      <c r="T30" s="119" t="s">
        <v>2343</v>
      </c>
      <c r="U30" s="65"/>
      <c r="V30" s="65" t="s">
        <v>2297</v>
      </c>
      <c r="W30" s="49"/>
      <c r="X30" s="49"/>
      <c r="Y30" s="49"/>
      <c r="Z30" s="49" t="str">
        <f t="shared" si="0"/>
        <v>D6.scenario.defMeasures['mACreplaceHeat'] = { mid:"202",  name:"mACreplaceHeat",  title:"Thay thế cho điều hòa không khí tiết kiệm năng lượng, để làm nóng trong điều hòa không khí",  easyness:"2",  refCons:"consAC",  titleShort:"Tiết kiệm năng lượng máy lạnh + sưởi ấm", level:"",  figNum:"1",  lifeTime:"10",  price:"160000",  roanShow:"",  standardType:"",  subsidy :"",  advice:"Và sưởi ấm và làm mát chỉ giống nhau, và điều hòa không khí hiệu suất tiết kiệm năng lượng cao mà sống trong tiêu thụ điện năng của khoảng một nửa so với 15 năm. Điều hòa nhiệt độ để tận dụng sức nóng ngoài trời, ngay cả khi so sánh với nóng như khí đốt và dầu hỏa, khí thải CO2 sẽ ít hơn. Thời gian để lựa chọn, như số lượng ★ dấu ấn của một nhãn tiết kiệm năng lượng thống nhất lớn và, vui lòng chọn tiết kiệm năng lượng đề cập đến việc hiển thị các hóa đơn tiền điện hàng năm.",   lifestyle:"",   season:"wss"};</v>
      </c>
      <c r="AB30" s="20" t="str">
        <f t="shared" si="1"/>
        <v>$defMeasures['mACreplaceHeat'] = [ 'mid'=&gt;"202",   'title'=&gt;"Thay thế cho điều hòa không khí tiết kiệm năng lượng, để làm nóng trong điều hòa không khí",  'figNum'=&gt;"1",  'advice'=&gt;"Và sưởi ấm và làm mát chỉ giống nhau, và điều hòa không khí hiệu suất tiết kiệm năng lượng cao mà sống trong tiêu thụ điện năng của khoảng một nửa so với 15 năm. Điều hòa nhiệt độ để tận dụng sức nóng ngoài trời, ngay cả khi so sánh với nóng như khí đốt và dầu hỏa, khí thải CO2 sẽ ít hơn. Thời gian để lựa chọn, như số lượng ★ dấu ấn của một nhãn tiết kiệm năng lượng thống nhất lớn và, vui lòng chọn tiết kiệm năng lượng đề cập đến việc hiển thị các hóa đơn tiền điện hàng năm."];</v>
      </c>
      <c r="AD30" s="65" t="s">
        <v>3084</v>
      </c>
    </row>
    <row r="31" spans="1:30" s="20" customFormat="1" ht="69" customHeight="1">
      <c r="A31" s="49"/>
      <c r="B31" s="65">
        <v>203</v>
      </c>
      <c r="C31" s="65" t="s">
        <v>2975</v>
      </c>
      <c r="D31" s="136" t="s">
        <v>4207</v>
      </c>
      <c r="E31" s="119" t="s">
        <v>2292</v>
      </c>
      <c r="F31" s="65" t="s">
        <v>2973</v>
      </c>
      <c r="G31" s="136" t="s">
        <v>4282</v>
      </c>
      <c r="H31" s="119" t="s">
        <v>72</v>
      </c>
      <c r="I31" s="136">
        <v>2</v>
      </c>
      <c r="J31" s="119">
        <v>2</v>
      </c>
      <c r="K31" s="65"/>
      <c r="L31" s="65">
        <v>1</v>
      </c>
      <c r="M31" s="65"/>
      <c r="N31" s="65"/>
      <c r="O31" s="65"/>
      <c r="P31" s="65"/>
      <c r="Q31" s="136"/>
      <c r="R31" s="119"/>
      <c r="S31" s="136" t="s">
        <v>4357</v>
      </c>
      <c r="T31" s="119" t="s">
        <v>4077</v>
      </c>
      <c r="U31" s="65">
        <v>1</v>
      </c>
      <c r="V31" s="65" t="s">
        <v>2297</v>
      </c>
      <c r="W31" s="49"/>
      <c r="X31" s="49"/>
      <c r="Y31" s="49"/>
      <c r="Z31" s="49" t="str">
        <f t="shared" si="0"/>
        <v>D6.scenario.defMeasures['mACchangeHeat'] = { mid:"203",  name:"mACchangeHeat",  title:"Quá trình nung nóng trong điều hòa không khí",  easyness:"2",  refCons:"consACheat",  titleShort:"Điều hòa không khí sưởi", level:"",  figNum:"1",  lifeTime:"",  price:"",  roanShow:"",  standardType:"",  subsidy :"",  advice:"Khi quá trình gia nhiệt trong máy lạnh, tận dụng lợi thế của không khí trong lành của nhiệt, có thể làm giảm đáng kể lượng khí thải CO2 so với quá trình gia nhiệt của khí và dầu hỏa, nó sẽ dẫn đến việc giảm chi phí tiện ích. Ngoài ra, không khí ấm áp rất dễ dàng để tập trung ở trần cho ánh sáng, tầm công ty như sàn, hoặc hoạt động ở một bộ gió mạnh, xin hay để tận dụng, chẳng hạn như một fan hâm mộ. Bên cạnh đó, điều hòa không khí gần đây đã được tăng cường khả năng để làm ấm lên sàn.",   lifestyle:"1",   season:"wss"};</v>
      </c>
      <c r="AB31" s="20" t="str">
        <f t="shared" si="1"/>
        <v>$defMeasures['mACchangeHeat'] = [ 'mid'=&gt;"203",   'title'=&gt;"Quá trình nung nóng trong điều hòa không khí",  'figNum'=&gt;"1",  'advice'=&gt;"Khi quá trình gia nhiệt trong máy lạnh, tận dụng lợi thế của không khí trong lành của nhiệt, có thể làm giảm đáng kể lượng khí thải CO2 so với quá trình gia nhiệt của khí và dầu hỏa, nó sẽ dẫn đến việc giảm chi phí tiện ích. Ngoài ra, không khí ấm áp rất dễ dàng để tập trung ở trần cho ánh sáng, tầm công ty như sàn, hoặc hoạt động ở một bộ gió mạnh, xin hay để tận dụng, chẳng hạn như một fan hâm mộ. Bên cạnh đó, điều hòa không khí gần đây đã được tăng cường khả năng để làm ấm lên sàn."];</v>
      </c>
      <c r="AD31" s="65" t="s">
        <v>3084</v>
      </c>
    </row>
    <row r="32" spans="1:30" s="20" customFormat="1" ht="69" customHeight="1">
      <c r="A32" s="49"/>
      <c r="B32" s="65">
        <v>204</v>
      </c>
      <c r="C32" s="65" t="s">
        <v>2125</v>
      </c>
      <c r="D32" s="136" t="s">
        <v>4208</v>
      </c>
      <c r="E32" s="119" t="s">
        <v>2974</v>
      </c>
      <c r="F32" s="65" t="s">
        <v>2976</v>
      </c>
      <c r="G32" s="136" t="s">
        <v>4282</v>
      </c>
      <c r="H32" s="119" t="s">
        <v>72</v>
      </c>
      <c r="I32" s="136">
        <v>1</v>
      </c>
      <c r="J32" s="119">
        <v>1</v>
      </c>
      <c r="K32" s="65"/>
      <c r="L32" s="65">
        <v>1</v>
      </c>
      <c r="M32" s="65"/>
      <c r="N32" s="65"/>
      <c r="O32" s="65"/>
      <c r="P32" s="65"/>
      <c r="Q32" s="136"/>
      <c r="R32" s="119"/>
      <c r="S32" s="136" t="s">
        <v>4357</v>
      </c>
      <c r="T32" s="119" t="s">
        <v>4077</v>
      </c>
      <c r="U32" s="65">
        <v>1</v>
      </c>
      <c r="V32" s="65" t="s">
        <v>2297</v>
      </c>
      <c r="W32" s="49"/>
      <c r="X32" s="49"/>
      <c r="Y32" s="49"/>
      <c r="Z32" s="49" t="str">
        <f t="shared" si="0"/>
        <v>D6.scenario.defMeasures['mHTchangeHeat'] = { mid:"204",  name:"mHTchangeHeat",  title:"Các nhà làm nóng trong điều hòa không khí",  easyness:"1",  refCons:"consHTsum",  titleShort:"Điều hòa không khí sưởi", level:"",  figNum:"1",  lifeTime:"",  price:"",  roanShow:"",  standardType:"",  subsidy :"",  advice:"Khi quá trình gia nhiệt trong máy lạnh, tận dụng lợi thế của không khí trong lành của nhiệt, có thể làm giảm đáng kể lượng khí thải CO2 so với quá trình gia nhiệt của khí và dầu hỏa, nó sẽ dẫn đến việc giảm chi phí tiện ích. Ngoài ra, không khí ấm áp rất dễ dàng để tập trung ở trần cho ánh sáng, tầm công ty như sàn, hoặc hoạt động ở một bộ gió mạnh, xin hay để tận dụng, chẳng hạn như một fan hâm mộ. Bên cạnh đó, điều hòa không khí gần đây đã được tăng cường khả năng để làm ấm lên sàn.",   lifestyle:"1",   season:"wss"};</v>
      </c>
      <c r="AB32" s="20" t="str">
        <f t="shared" si="1"/>
        <v>$defMeasures['mHTchangeHeat'] = [ 'mid'=&gt;"204",   'title'=&gt;"Các nhà làm nóng trong điều hòa không khí",  'figNum'=&gt;"1",  'advice'=&gt;"Khi quá trình gia nhiệt trong máy lạnh, tận dụng lợi thế của không khí trong lành của nhiệt, có thể làm giảm đáng kể lượng khí thải CO2 so với quá trình gia nhiệt của khí và dầu hỏa, nó sẽ dẫn đến việc giảm chi phí tiện ích. Ngoài ra, không khí ấm áp rất dễ dàng để tập trung ở trần cho ánh sáng, tầm công ty như sàn, hoặc hoạt động ở một bộ gió mạnh, xin hay để tận dụng, chẳng hạn như một fan hâm mộ. Bên cạnh đó, điều hòa không khí gần đây đã được tăng cường khả năng để làm ấm lên sàn."];</v>
      </c>
      <c r="AD32" s="65" t="s">
        <v>73</v>
      </c>
    </row>
    <row r="33" spans="1:30" s="20" customFormat="1" ht="69" customHeight="1">
      <c r="A33" s="49"/>
      <c r="B33" s="65">
        <v>205</v>
      </c>
      <c r="C33" s="65" t="s">
        <v>269</v>
      </c>
      <c r="D33" s="136" t="s">
        <v>4209</v>
      </c>
      <c r="E33" s="119" t="s">
        <v>1165</v>
      </c>
      <c r="F33" s="65" t="s">
        <v>2977</v>
      </c>
      <c r="G33" s="136" t="s">
        <v>4283</v>
      </c>
      <c r="H33" s="119" t="s">
        <v>74</v>
      </c>
      <c r="I33" s="136">
        <v>4</v>
      </c>
      <c r="J33" s="119">
        <v>4</v>
      </c>
      <c r="K33" s="65"/>
      <c r="L33" s="65">
        <v>1</v>
      </c>
      <c r="M33" s="65">
        <v>5</v>
      </c>
      <c r="N33" s="65"/>
      <c r="O33" s="65"/>
      <c r="P33" s="65"/>
      <c r="Q33" s="136"/>
      <c r="R33" s="119"/>
      <c r="S33" s="136" t="s">
        <v>4358</v>
      </c>
      <c r="T33" s="119" t="s">
        <v>4078</v>
      </c>
      <c r="U33" s="65">
        <v>1</v>
      </c>
      <c r="V33" s="65" t="s">
        <v>2297</v>
      </c>
      <c r="W33" s="49"/>
      <c r="X33" s="49"/>
      <c r="Y33" s="49"/>
      <c r="Z33" s="49" t="str">
        <f t="shared" si="0"/>
        <v>D6.scenario.defMeasures['mCOsunCut'] = { mid:"205",  name:"mCOsunCut",  title:"Trong làm mát, cắt giảm bức xạ mặt trời để sử dụng người mù vv",  easyness:"4",  refCons:"consCOsum",  titleShort:"Cooling cắt bức xạ mặt trời", level:"",  figNum:"1",  lifeTime:"5",  price:"",  roanShow:"",  standardType:"",  subsidy :"",  advice:"Các bức xạ mặt trời vào tại thời điểm là làm mát như đã đặt bếp phía cửa sổ. Và ngăn chặn các bức xạ mặt trời, sẽ tiết kiệm năng lượng, sẽ được phong là mát mẻ. Cũng trong bức màn, bạn có thể ngăn chặn các bức xạ mặt trời, nhưng ấm lên bức màn ở bên trong của căn phòng, căn phòng sẽ trở nên nóng. Vì lý do này, nó sẽ làm mát tốt hơn để người mù-Yoshizu ra ngoài cửa sổ. Bên cạnh đó, từ khoảng tháng, và phát triển trồng, chẳng hạn như mướp đắng, rau muống, mướp, vào mùa hè kết thúc 'màn xanh' đáng ngưỡng mộ, sẽ ngăn chặn các bức xạ mặt trời.",   lifestyle:"1",   season:"wss"};</v>
      </c>
      <c r="AB33" s="20" t="str">
        <f t="shared" si="1"/>
        <v>$defMeasures['mCOsunCut'] = [ 'mid'=&gt;"205",   'title'=&gt;"Trong làm mát, cắt giảm bức xạ mặt trời để sử dụng người mù vv",  'figNum'=&gt;"1",  'advice'=&gt;"Các bức xạ mặt trời vào tại thời điểm là làm mát như đã đặt bếp phía cửa sổ. Và ngăn chặn các bức xạ mặt trời, sẽ tiết kiệm năng lượng, sẽ được phong là mát mẻ. Cũng trong bức màn, bạn có thể ngăn chặn các bức xạ mặt trời, nhưng ấm lên bức màn ở bên trong của căn phòng, căn phòng sẽ trở nên nóng. Vì lý do này, nó sẽ làm mát tốt hơn để người mù-Yoshizu ra ngoài cửa sổ. Bên cạnh đó, từ khoảng tháng, và phát triển trồng, chẳng hạn như mướp đắng, rau muống, mướp, vào mùa hè kết thúc 'màn xanh' đáng ngưỡng mộ, sẽ ngăn chặn các bức xạ mặt trời."];</v>
      </c>
      <c r="AD33" s="65" t="s">
        <v>3085</v>
      </c>
    </row>
    <row r="34" spans="1:30" s="20" customFormat="1" ht="69" customHeight="1">
      <c r="A34" s="49"/>
      <c r="B34" s="65">
        <v>206</v>
      </c>
      <c r="C34" s="65" t="s">
        <v>2130</v>
      </c>
      <c r="D34" s="136" t="s">
        <v>4210</v>
      </c>
      <c r="E34" s="119" t="s">
        <v>1842</v>
      </c>
      <c r="F34" s="65" t="s">
        <v>2964</v>
      </c>
      <c r="G34" s="136" t="s">
        <v>4284</v>
      </c>
      <c r="H34" s="119" t="s">
        <v>1166</v>
      </c>
      <c r="I34" s="136">
        <v>3</v>
      </c>
      <c r="J34" s="119">
        <v>3</v>
      </c>
      <c r="K34" s="65"/>
      <c r="L34" s="65">
        <v>1</v>
      </c>
      <c r="M34" s="65"/>
      <c r="N34" s="65"/>
      <c r="O34" s="65"/>
      <c r="P34" s="65"/>
      <c r="Q34" s="136"/>
      <c r="R34" s="119"/>
      <c r="S34" s="136" t="s">
        <v>4359</v>
      </c>
      <c r="T34" s="119" t="s">
        <v>4080</v>
      </c>
      <c r="U34" s="65">
        <v>1</v>
      </c>
      <c r="V34" s="65" t="s">
        <v>2297</v>
      </c>
      <c r="W34" s="49"/>
      <c r="X34" s="49"/>
      <c r="Y34" s="49"/>
      <c r="Z34" s="49" t="str">
        <f t="shared" si="0"/>
        <v>D6.scenario.defMeasures['mCOtemplature'] = { mid:"206",  name:"mCOtemplature",  title:"Cài đặt nhiệt độ làm mát bảo thủ (28 ℃)",  easyness:"3",  refCons:"consACcool",  titleShort:"Làm mát nhiệt độ cài đặt", level:"",  figNum:"1",  lifeTime:"",  price:"",  roanShow:"",  standardType:"",  subsidy :"",  advice:"Đo của tập nhiệt độ làm mát xem xét tiết kiệm năng lượng là 28 ℃ trở lên. Thay vì 'cảm thấy mát mẻ', hãy nghĩ đến mức mà 'để tránh quá nóng'. Kể từ khi nhiệt làm thế nào để cảm thấy có sự khác biệt cá nhân không cần phải đẩy chính mình, nhưng, bạn có thể tận dụng lợi thế của các fan hâm mộ, hãy cố gắng nghĩ ra bằng cách, ví dụ, ăn mặc hở hang. Nó cảm thấy mát mẻ khi gió đi vào mở cửa sổ, thậm chí như gió chuông âm thanh, làm cho bạn cảm thấy mát mẻ. Nhiệt độ thiết lập bởi 1 ℃ để understated, nó có thể giảm lượng khí thải CO2 và chi phí năng lượng khoảng 10%. Cũng vào cuối mùa giải, nó cũng là hiệu quả để tránh sử dụng thiết bị đầu làm mát.",   lifestyle:"1",   season:"wss"};</v>
      </c>
      <c r="AB34" s="20" t="str">
        <f t="shared" si="1"/>
        <v>$defMeasures['mCOtemplature'] = [ 'mid'=&gt;"206",   'title'=&gt;"Cài đặt nhiệt độ làm mát bảo thủ (28 ℃)",  'figNum'=&gt;"1",  'advice'=&gt;"Đo của tập nhiệt độ làm mát xem xét tiết kiệm năng lượng là 28 ℃ trở lên. Thay vì 'cảm thấy mát mẻ', hãy nghĩ đến mức mà 'để tránh quá nóng'. Kể từ khi nhiệt làm thế nào để cảm thấy có sự khác biệt cá nhân không cần phải đẩy chính mình, nhưng, bạn có thể tận dụng lợi thế của các fan hâm mộ, hãy cố gắng nghĩ ra bằng cách, ví dụ, ăn mặc hở hang. Nó cảm thấy mát mẻ khi gió đi vào mở cửa sổ, thậm chí như gió chuông âm thanh, làm cho bạn cảm thấy mát mẻ. Nhiệt độ thiết lập bởi 1 ℃ để understated, nó có thể giảm lượng khí thải CO2 và chi phí năng lượng khoảng 10%. Cũng vào cuối mùa giải, nó cũng là hiệu quả để tránh sử dụng thiết bị đầu làm mát."];</v>
      </c>
      <c r="AD34" s="65" t="s">
        <v>3086</v>
      </c>
    </row>
    <row r="35" spans="1:30" s="20" customFormat="1" ht="69" customHeight="1">
      <c r="A35" s="49"/>
      <c r="B35" s="65">
        <v>207</v>
      </c>
      <c r="C35" s="65" t="s">
        <v>2129</v>
      </c>
      <c r="D35" s="136" t="s">
        <v>4211</v>
      </c>
      <c r="E35" s="119" t="s">
        <v>2293</v>
      </c>
      <c r="F35" s="65" t="s">
        <v>2973</v>
      </c>
      <c r="G35" s="136" t="s">
        <v>4285</v>
      </c>
      <c r="H35" s="119" t="s">
        <v>1167</v>
      </c>
      <c r="I35" s="136">
        <v>3</v>
      </c>
      <c r="J35" s="119">
        <v>3</v>
      </c>
      <c r="K35" s="65"/>
      <c r="L35" s="65">
        <v>3</v>
      </c>
      <c r="M35" s="65"/>
      <c r="N35" s="65"/>
      <c r="O35" s="65"/>
      <c r="P35" s="65"/>
      <c r="Q35" s="136"/>
      <c r="R35" s="119"/>
      <c r="S35" s="136" t="s">
        <v>4360</v>
      </c>
      <c r="T35" s="119" t="s">
        <v>4079</v>
      </c>
      <c r="U35" s="65">
        <v>1</v>
      </c>
      <c r="V35" s="65" t="s">
        <v>2297</v>
      </c>
      <c r="W35" s="49"/>
      <c r="X35" s="49"/>
      <c r="Y35" s="49"/>
      <c r="Z35" s="49" t="str">
        <f t="shared" si="0"/>
        <v>D6.scenario.defMeasures['mHTtemplature'] = { mid:"207",  name:"mHTtemplature",  title:"Để bảo thủ (20 ℃) ​​các thiết lập nhiệt độ của quá trình gia nhiệt và quá chải chuốt",  easyness:"3",  refCons:"consACheat",  titleShort:"Làm nóng nhiệt độ cài đặt", level:"",  figNum:"3",  lifeTime:"",  price:"",  roanShow:"",  standardType:"",  subsidy :"",  advice:"Đo nhiệt độ bộ sưởi ấm xem xét tiết kiệm năng lượng là 20 ℃ hoặc ít hơn. Hãy nghĩ đến mức mà thay vì 'cách để cảm thấy ấm áp', 'như vậy là không lạnh.' Kể từ khi cái lạnh làm thế nào để cảm thấy có sự khác biệt cá nhân không cần phải đẩy chính mình, nhưng, hay ăn mặc quá diêm dúa, bằng cách, ví dụ, bột ấm, hãy cố gắng nghĩ ra. Nhiệt độ thiết lập bởi 1 ℃ để understated, nó có thể giảm lượng khí thải CO2 và chi phí năng lượng khoảng 10%. Cũng vào cuối mùa giải là sớm để có hiệu quả để ngăn chặn việc sử dụng làm nóng và thiết bị làm mát.",   lifestyle:"1",   season:"wss"};</v>
      </c>
      <c r="AB35" s="20" t="str">
        <f t="shared" si="1"/>
        <v>$defMeasures['mHTtemplature'] = [ 'mid'=&gt;"207",   'title'=&gt;"Để bảo thủ (20 ℃) ​​các thiết lập nhiệt độ của quá trình gia nhiệt và quá chải chuốt",  'figNum'=&gt;"3",  'advice'=&gt;"Đo nhiệt độ bộ sưởi ấm xem xét tiết kiệm năng lượng là 20 ℃ hoặc ít hơn. Hãy nghĩ đến mức mà thay vì 'cách để cảm thấy ấm áp', 'như vậy là không lạnh.' Kể từ khi cái lạnh làm thế nào để cảm thấy có sự khác biệt cá nhân không cần phải đẩy chính mình, nhưng, hay ăn mặc quá diêm dúa, bằng cách, ví dụ, bột ấm, hãy cố gắng nghĩ ra. Nhiệt độ thiết lập bởi 1 ℃ để understated, nó có thể giảm lượng khí thải CO2 và chi phí năng lượng khoảng 10%. Cũng vào cuối mùa giải là sớm để có hiệu quả để ngăn chặn việc sử dụng làm nóng và thiết bị làm mát."];</v>
      </c>
      <c r="AD35" s="65" t="s">
        <v>3087</v>
      </c>
    </row>
    <row r="36" spans="1:30" s="20" customFormat="1" ht="69" customHeight="1">
      <c r="A36" s="49"/>
      <c r="B36" s="65">
        <v>208</v>
      </c>
      <c r="C36" s="65" t="s">
        <v>2128</v>
      </c>
      <c r="D36" s="136" t="s">
        <v>4212</v>
      </c>
      <c r="E36" s="119" t="s">
        <v>1843</v>
      </c>
      <c r="F36" s="65" t="s">
        <v>2973</v>
      </c>
      <c r="G36" s="136" t="s">
        <v>4286</v>
      </c>
      <c r="H36" s="119" t="s">
        <v>1168</v>
      </c>
      <c r="I36" s="136">
        <v>3</v>
      </c>
      <c r="J36" s="119">
        <v>3</v>
      </c>
      <c r="K36" s="65"/>
      <c r="L36" s="65">
        <v>4</v>
      </c>
      <c r="M36" s="65">
        <v>3</v>
      </c>
      <c r="N36" s="65">
        <v>3000</v>
      </c>
      <c r="O36" s="65"/>
      <c r="P36" s="65"/>
      <c r="Q36" s="136"/>
      <c r="R36" s="119"/>
      <c r="S36" s="136" t="s">
        <v>4361</v>
      </c>
      <c r="T36" s="119" t="s">
        <v>4081</v>
      </c>
      <c r="U36" s="65"/>
      <c r="V36" s="65" t="s">
        <v>2297</v>
      </c>
      <c r="W36" s="49"/>
      <c r="X36" s="49"/>
      <c r="Y36" s="49"/>
      <c r="Z36" s="49" t="str">
        <f t="shared" si="0"/>
        <v>D6.scenario.defMeasures['mHTwindowSheet'] = { mid:"208",  name:"mHTwindowSheet",  title:"Trong quá trình gia nhiệt, đặt một tấm vật liệu cách nhiệt cho các cửa sổ",  easyness:"3",  refCons:"consACheat",  titleShort:"tấm cách nhiệt cửa sổ", level:"",  figNum:"4",  lifeTime:"3",  price:"3000",  roanShow:"",  standardType:"",  subsidy :"",  advice:"(Những loại hành động d, chẳng hạn như cái gọi là bong bóng tấm bọc) tấm cách nhiệt cho các cửa sổ, được bán tại các trung tâm nhà và những thứ tương tự. Sau khi lau cửa sổ sạch sẽ, nhân với phun, bạn có thể dán nó vào một cửa sổ chỉ với nước. Không chỉ có tác dụng cách nhiệt, nó có thể ngăn chặn sự ngưng tụ. Lạnh gió đến downwash từ cửa sổ cũng nới lỏng, cũng cải thiện sự thoải mái.",   lifestyle:"",   season:"wss"};</v>
      </c>
      <c r="AB36" s="20" t="str">
        <f t="shared" si="1"/>
        <v>$defMeasures['mHTwindowSheet'] = [ 'mid'=&gt;"208",   'title'=&gt;"Trong quá trình gia nhiệt, đặt một tấm vật liệu cách nhiệt cho các cửa sổ",  'figNum'=&gt;"4",  'advice'=&gt;"(Những loại hành động d, chẳng hạn như cái gọi là bong bóng tấm bọc) tấm cách nhiệt cho các cửa sổ, được bán tại các trung tâm nhà và những thứ tương tự. Sau khi lau cửa sổ sạch sẽ, nhân với phun, bạn có thể dán nó vào một cửa sổ chỉ với nước. Không chỉ có tác dụng cách nhiệt, nó có thể ngăn chặn sự ngưng tụ. Lạnh gió đến downwash từ cửa sổ cũng nới lỏng, cũng cải thiện sự thoải mái."];</v>
      </c>
      <c r="AD36" s="65" t="s">
        <v>3088</v>
      </c>
    </row>
    <row r="37" spans="1:30" s="20" customFormat="1" ht="69" customHeight="1">
      <c r="A37" s="49"/>
      <c r="B37" s="65">
        <v>209</v>
      </c>
      <c r="C37" s="65" t="s">
        <v>2127</v>
      </c>
      <c r="D37" s="136" t="s">
        <v>4213</v>
      </c>
      <c r="E37" s="119" t="s">
        <v>3089</v>
      </c>
      <c r="F37" s="65" t="s">
        <v>2973</v>
      </c>
      <c r="G37" s="136" t="s">
        <v>4287</v>
      </c>
      <c r="H37" s="119" t="s">
        <v>3090</v>
      </c>
      <c r="I37" s="136">
        <v>1</v>
      </c>
      <c r="J37" s="119">
        <v>1</v>
      </c>
      <c r="K37" s="65">
        <v>5</v>
      </c>
      <c r="L37" s="65">
        <v>4</v>
      </c>
      <c r="M37" s="65">
        <v>30</v>
      </c>
      <c r="N37" s="65">
        <v>100000</v>
      </c>
      <c r="O37" s="65"/>
      <c r="P37" s="65"/>
      <c r="Q37" s="136" t="s">
        <v>4329</v>
      </c>
      <c r="R37" s="119" t="s">
        <v>2285</v>
      </c>
      <c r="S37" s="136" t="s">
        <v>4362</v>
      </c>
      <c r="T37" s="119" t="s">
        <v>3357</v>
      </c>
      <c r="U37" s="65"/>
      <c r="V37" s="65" t="s">
        <v>2297</v>
      </c>
      <c r="W37" s="49"/>
      <c r="X37" s="49"/>
      <c r="Y37" s="49"/>
      <c r="Z37" s="49" t="str">
        <f t="shared" si="0"/>
        <v>D6.scenario.defMeasures['mHTdouble'] = { mid:"209",  name:"mHTdouble",  title:"Cửa sổ sash để kính nhiều lớp",  easyness:"1",  refCons:"consACheat",  titleShort:"Nhiều lớp kính", level:"5",  figNum:"4",  lifeTime:"30",  price:"100000",  roanShow:"",  standardType:"",  subsidy :"Nếu bạn muốn công việc cách nhiệt của toàn bộ ngôi nhà của cửa sổ, tùy thuộc vào áp dụng cho các chi phí xây dựng, tín dụng và tài sản thuế, có một hệ thống pháp khấu trừ thuế thu nhập phù hợp với dư nợ cho vay.",  advice:"thời gian làm nóng có thể bị ức chế về nhiều tỷ lệ của nhiệt để thoát khỏi cửa sổ và khăn quàng, làm thế nào để thoát khỏi cái nóng bằng cách thay thế kính đơn bình thường trong nửa kính hai lớp. Không chỉ tiết kiệm năng lượng, đó cũng là một lợi thế mà ngưng tụ là ít có khả năng tháng. Lạnh gió đến downwash từ cửa sổ cũng nới lỏng, cũng cải thiện sự thoải mái. Kể từ khi có một phương pháp phù hợp với ngôi nhà, hãy tham khảo như để xây dựng.",   lifestyle:"",   season:"wss"};</v>
      </c>
      <c r="AB37" s="20" t="str">
        <f t="shared" si="1"/>
        <v>$defMeasures['mHTdouble'] = [ 'mid'=&gt;"209",   'title'=&gt;"Cửa sổ sash để kính nhiều lớp",  'figNum'=&gt;"4",  'advice'=&gt;"thời gian làm nóng có thể bị ức chế về nhiều tỷ lệ của nhiệt để thoát khỏi cửa sổ và khăn quàng, làm thế nào để thoát khỏi cái nóng bằng cách thay thế kính đơn bình thường trong nửa kính hai lớp. Không chỉ tiết kiệm năng lượng, đó cũng là một lợi thế mà ngưng tụ là ít có khả năng tháng. Lạnh gió đến downwash từ cửa sổ cũng nới lỏng, cũng cải thiện sự thoải mái. Kể từ khi có một phương pháp phù hợp với ngôi nhà, hãy tham khảo như để xây dựng."];</v>
      </c>
      <c r="AD37" s="65" t="s">
        <v>3091</v>
      </c>
    </row>
    <row r="38" spans="1:30" s="20" customFormat="1" ht="69" customHeight="1">
      <c r="A38" s="49"/>
      <c r="B38" s="65">
        <v>210</v>
      </c>
      <c r="C38" s="65" t="s">
        <v>2358</v>
      </c>
      <c r="D38" s="136" t="s">
        <v>4214</v>
      </c>
      <c r="E38" s="119" t="s">
        <v>2360</v>
      </c>
      <c r="F38" s="65" t="s">
        <v>2973</v>
      </c>
      <c r="G38" s="136" t="s">
        <v>4288</v>
      </c>
      <c r="H38" s="119" t="s">
        <v>2359</v>
      </c>
      <c r="I38" s="136">
        <v>1</v>
      </c>
      <c r="J38" s="119">
        <v>1</v>
      </c>
      <c r="K38" s="65"/>
      <c r="L38" s="65">
        <v>4</v>
      </c>
      <c r="M38" s="65">
        <v>30</v>
      </c>
      <c r="N38" s="65">
        <v>150000</v>
      </c>
      <c r="O38" s="65"/>
      <c r="P38" s="65"/>
      <c r="Q38" s="136" t="s">
        <v>4329</v>
      </c>
      <c r="R38" s="119" t="s">
        <v>2285</v>
      </c>
      <c r="S38" s="136" t="s">
        <v>4362</v>
      </c>
      <c r="T38" s="119" t="s">
        <v>3357</v>
      </c>
      <c r="U38" s="65"/>
      <c r="V38" s="65" t="s">
        <v>2297</v>
      </c>
      <c r="W38" s="49"/>
      <c r="X38" s="49"/>
      <c r="Y38" s="49"/>
      <c r="Z38" s="49" t="str">
        <f t="shared" si="0"/>
        <v>D6.scenario.defMeasures['mHTlowe'] = { mid:"210",  name:"mHTlowe",  title:"Cửa sổ sash để kính thấp-E khung nhựa",  easyness:"1",  refCons:"consACheat",  titleShort:"khung nhựa thấp E kính", level:"",  figNum:"4",  lifeTime:"30",  price:"150000",  roanShow:"",  standardType:"",  subsidy :"Nếu bạn muốn công việc cách nhiệt của toàn bộ ngôi nhà của cửa sổ, tùy thuộc vào áp dụng cho các chi phí xây dựng, tín dụng và tài sản thuế, có một hệ thống pháp khấu trừ thuế thu nhập phù hợp với dư nợ cho vay.",  advice:"thời gian làm nóng có thể bị ức chế về nhiều tỷ lệ của nhiệt để thoát khỏi cửa sổ và khăn quàng, làm thế nào để thoát khỏi cái nóng bằng cách thay thế kính đơn bình thường trong nửa kính hai lớp. Không chỉ tiết kiệm năng lượng, đó cũng là một lợi thế mà ngưng tụ là ít có khả năng tháng. Lạnh gió đến downwash từ cửa sổ cũng nới lỏng, cũng cải thiện sự thoải mái. Kể từ khi có một phương pháp phù hợp với ngôi nhà, hãy tham khảo như để xây dựng.",   lifestyle:"",   season:"wss"};</v>
      </c>
      <c r="AB38" s="20" t="str">
        <f t="shared" si="1"/>
        <v>$defMeasures['mHTlowe'] = [ 'mid'=&gt;"210",   'title'=&gt;"Cửa sổ sash để kính thấp-E khung nhựa",  'figNum'=&gt;"4",  'advice'=&gt;"thời gian làm nóng có thể bị ức chế về nhiều tỷ lệ của nhiệt để thoát khỏi cửa sổ và khăn quàng, làm thế nào để thoát khỏi cái nóng bằng cách thay thế kính đơn bình thường trong nửa kính hai lớp. Không chỉ tiết kiệm năng lượng, đó cũng là một lợi thế mà ngưng tụ là ít có khả năng tháng. Lạnh gió đến downwash từ cửa sổ cũng nới lỏng, cũng cải thiện sự thoải mái. Kể từ khi có một phương pháp phù hợp với ngôi nhà, hãy tham khảo như để xây dựng."];</v>
      </c>
      <c r="AD38" s="65" t="s">
        <v>3092</v>
      </c>
    </row>
    <row r="39" spans="1:30" s="20" customFormat="1" ht="69" customHeight="1">
      <c r="A39" s="49"/>
      <c r="B39" s="65">
        <v>211</v>
      </c>
      <c r="C39" s="65" t="s">
        <v>270</v>
      </c>
      <c r="D39" s="136" t="s">
        <v>4215</v>
      </c>
      <c r="E39" s="119" t="s">
        <v>1092</v>
      </c>
      <c r="F39" s="65" t="s">
        <v>2973</v>
      </c>
      <c r="G39" s="136" t="s">
        <v>4289</v>
      </c>
      <c r="H39" s="119" t="s">
        <v>1169</v>
      </c>
      <c r="I39" s="136">
        <v>2</v>
      </c>
      <c r="J39" s="119">
        <v>2</v>
      </c>
      <c r="K39" s="65">
        <v>5</v>
      </c>
      <c r="L39" s="65">
        <v>4</v>
      </c>
      <c r="M39" s="65">
        <v>30</v>
      </c>
      <c r="N39" s="65">
        <v>60000</v>
      </c>
      <c r="O39" s="65"/>
      <c r="P39" s="65"/>
      <c r="Q39" s="136" t="s">
        <v>4329</v>
      </c>
      <c r="R39" s="119" t="s">
        <v>2285</v>
      </c>
      <c r="S39" s="136" t="s">
        <v>4363</v>
      </c>
      <c r="T39" s="119" t="s">
        <v>4046</v>
      </c>
      <c r="U39" s="65"/>
      <c r="V39" s="65" t="s">
        <v>2297</v>
      </c>
      <c r="W39" s="49"/>
      <c r="X39" s="49"/>
      <c r="Y39" s="49"/>
      <c r="Z39" s="49" t="str">
        <f t="shared" si="0"/>
        <v>D6.scenario.defMeasures['mHTuchimado'] = { mid:"211",  name:"mHTuchimado",  title:"Gắn một cửa sổ bên trong",  easyness:"2",  refCons:"consACheat",  titleShort:"Cửa sổ bên trong", level:"5",  figNum:"4",  lifeTime:"30",  price:"60000",  roanShow:"",  standardType:"",  subsidy :"Nếu bạn muốn công việc cách nhiệt của toàn bộ ngôi nhà của cửa sổ, tùy thuộc vào áp dụng cho các chi phí xây dựng, tín dụng và tài sản thuế, có một hệ thống pháp khấu trừ thuế thu nhập phù hợp với dư nợ cho vay.",  advice:"Trong quá trình gia nhiệt thường là tỷ lệ nhiệt thoát ra từ các cửa sổ và khăn quàng, nó sẽ khó khăn hơn để thoát nhiệt bằng cách gắn các 'cửa sổ nội bộ', thêm vào bên trong cửa sổ hiện hành và sash. Cửa sổ bên trong là tương đối chi phí xây dựng rẻ hơn, làm việc trong khoảng một giờ để hoàn thành, nó cũng có hiệu quả để ngăn chặn sự ngưng tụ và tội phạm phòng chống. Vui lòng tham khảo, chẳng hạn như trong công ty xây dựng để biết thêm thông tin.",   lifestyle:"",   season:"wss"};</v>
      </c>
      <c r="AB39" s="20" t="str">
        <f t="shared" si="1"/>
        <v>$defMeasures['mHTuchimado'] = [ 'mid'=&gt;"211",   'title'=&gt;"Gắn một cửa sổ bên trong",  'figNum'=&gt;"4",  'advice'=&gt;"Trong quá trình gia nhiệt thường là tỷ lệ nhiệt thoát ra từ các cửa sổ và khăn quàng, nó sẽ khó khăn hơn để thoát nhiệt bằng cách gắn các 'cửa sổ nội bộ', thêm vào bên trong cửa sổ hiện hành và sash. Cửa sổ bên trong là tương đối chi phí xây dựng rẻ hơn, làm việc trong khoảng một giờ để hoàn thành, nó cũng có hiệu quả để ngăn chặn sự ngưng tụ và tội phạm phòng chống. Vui lòng tham khảo, chẳng hạn như trong công ty xây dựng để biết thêm thông tin."];</v>
      </c>
      <c r="AD39" s="65" t="s">
        <v>3093</v>
      </c>
    </row>
    <row r="40" spans="1:30" s="20" customFormat="1" ht="69" customHeight="1">
      <c r="A40" s="49"/>
      <c r="B40" s="65">
        <v>212</v>
      </c>
      <c r="C40" s="65" t="s">
        <v>3360</v>
      </c>
      <c r="D40" s="136" t="s">
        <v>4216</v>
      </c>
      <c r="E40" s="119" t="s">
        <v>3094</v>
      </c>
      <c r="F40" s="65" t="s">
        <v>2976</v>
      </c>
      <c r="G40" s="136" t="s">
        <v>4290</v>
      </c>
      <c r="H40" s="119" t="s">
        <v>3095</v>
      </c>
      <c r="I40" s="136">
        <v>1</v>
      </c>
      <c r="J40" s="119">
        <v>1</v>
      </c>
      <c r="K40" s="65"/>
      <c r="L40" s="65">
        <v>4</v>
      </c>
      <c r="M40" s="65">
        <v>30</v>
      </c>
      <c r="N40" s="65">
        <v>100000</v>
      </c>
      <c r="O40" s="65"/>
      <c r="P40" s="65"/>
      <c r="Q40" s="136" t="s">
        <v>4329</v>
      </c>
      <c r="R40" s="119" t="s">
        <v>2285</v>
      </c>
      <c r="S40" s="136" t="s">
        <v>4364</v>
      </c>
      <c r="T40" s="119" t="s">
        <v>3358</v>
      </c>
      <c r="U40" s="65"/>
      <c r="V40" s="65" t="s">
        <v>2297</v>
      </c>
      <c r="W40" s="49"/>
      <c r="X40" s="49"/>
      <c r="Y40" s="49"/>
      <c r="Z40" s="49" t="str">
        <f t="shared" si="0"/>
        <v>D6.scenario.defMeasures['mHTdoubleGlassAll'] = { mid:"212",  name:"mHTdoubleGlassAll",  title:"Thay thế kính cửa sổ của tất cả các phòng trong kính nhiều lớp",  easyness:"1",  refCons:"consHTsum",  titleShort:"Toàn bộ căn phòng bằng kính nhiều lớp", level:"",  figNum:"4",  lifeTime:"30",  price:"100000",  roanShow:"",  standardType:"",  subsidy :"Nếu bạn muốn công việc cách nhiệt của toàn bộ ngôi nhà của cửa sổ, tùy thuộc vào áp dụng cho các chi phí xây dựng, tín dụng và tài sản thuế, có một hệ thống pháp khấu trừ thuế thu nhập phù hợp với dư nợ cho vay.",  advice:"thời gian làm nóng có thể bị ức chế về nhiều tỷ lệ của nhiệt để thoát khỏi cửa sổ và khăn quàng, làm thế nào để thoát khỏi cái nóng bằng cách thay thế kính đơn bình thường trong nửa kính hai lớp. Không chỉ tiết kiệm năng lượng, đó cũng là một lợi thế mà ngưng tụ là ít có khả năng tháng. Du khách giảm bớt cũng gió lạnh sắp tới downwash từ cửa sổ, chẳng hạn như cải thiện hoặc sáng giá rét của mùa đông, cũng cải thiện sự thoải mái. Kể từ khi có một phương pháp phù hợp với ngôi nhà, hãy tham khảo như để xây dựng.",   lifestyle:"",   season:"wss"};</v>
      </c>
      <c r="AB40" s="20" t="str">
        <f t="shared" si="1"/>
        <v>$defMeasures['mHTdoubleGlassAll'] = [ 'mid'=&gt;"212",   'title'=&gt;"Thay thế kính cửa sổ của tất cả các phòng trong kính nhiều lớp",  'figNum'=&gt;"4",  'advice'=&gt;"thời gian làm nóng có thể bị ức chế về nhiều tỷ lệ của nhiệt để thoát khỏi cửa sổ và khăn quàng, làm thế nào để thoát khỏi cái nóng bằng cách thay thế kính đơn bình thường trong nửa kính hai lớp. Không chỉ tiết kiệm năng lượng, đó cũng là một lợi thế mà ngưng tụ là ít có khả năng tháng. Du khách giảm bớt cũng gió lạnh sắp tới downwash từ cửa sổ, chẳng hạn như cải thiện hoặc sáng giá rét của mùa đông, cũng cải thiện sự thoải mái. Kể từ khi có một phương pháp phù hợp với ngôi nhà, hãy tham khảo như để xây dựng."];</v>
      </c>
      <c r="AD40" s="65" t="s">
        <v>3091</v>
      </c>
    </row>
    <row r="41" spans="1:30" s="20" customFormat="1" ht="69" customHeight="1">
      <c r="A41" s="49"/>
      <c r="B41" s="65">
        <v>213</v>
      </c>
      <c r="C41" s="65" t="s">
        <v>3361</v>
      </c>
      <c r="D41" s="136" t="s">
        <v>4217</v>
      </c>
      <c r="E41" s="119" t="s">
        <v>1307</v>
      </c>
      <c r="F41" s="65" t="s">
        <v>2976</v>
      </c>
      <c r="G41" s="136" t="s">
        <v>4291</v>
      </c>
      <c r="H41" s="119" t="s">
        <v>1170</v>
      </c>
      <c r="I41" s="136">
        <v>1</v>
      </c>
      <c r="J41" s="119">
        <v>1</v>
      </c>
      <c r="K41" s="65"/>
      <c r="L41" s="65">
        <v>4</v>
      </c>
      <c r="M41" s="65">
        <v>30</v>
      </c>
      <c r="N41" s="65">
        <v>100000</v>
      </c>
      <c r="O41" s="65"/>
      <c r="P41" s="65"/>
      <c r="Q41" s="136" t="s">
        <v>4329</v>
      </c>
      <c r="R41" s="119" t="s">
        <v>2285</v>
      </c>
      <c r="S41" s="136" t="s">
        <v>4365</v>
      </c>
      <c r="T41" s="119" t="s">
        <v>4047</v>
      </c>
      <c r="U41" s="65"/>
      <c r="V41" s="65" t="s">
        <v>2297</v>
      </c>
      <c r="W41" s="49"/>
      <c r="X41" s="49"/>
      <c r="Y41" s="49"/>
      <c r="Z41" s="49" t="str">
        <f t="shared" si="0"/>
        <v>D6.scenario.defMeasures['mHTuchimadoAll'] = { mid:"213",  name:"mHTuchimadoAll",  title:"Gắn một Uchimado cho tất cả các căn phòng",  easyness:"1",  refCons:"consHTsum",  titleShort:"Cửa sổ bên trong toàn bộ phòng", level:"",  figNum:"4",  lifeTime:"30",  price:"100000",  roanShow:"",  standardType:"",  subsidy :"Nếu bạn muốn công việc cách nhiệt của toàn bộ ngôi nhà của cửa sổ, tùy thuộc vào áp dụng cho các chi phí xây dựng, tín dụng và tài sản thuế, có một hệ thống pháp khấu trừ thuế thu nhập phù hợp với dư nợ cho vay.",  advice:"Trong quá trình gia nhiệt thường là tỷ lệ nhiệt thoát ra từ các cửa sổ và khăn quàng, nó sẽ khó khăn hơn để thoát nhiệt bằng cách gắn các 'cửa sổ nội bộ', thêm vào bên trong cửa sổ hiện hành và sash. Cửa sổ bên trong là tương đối chi phí xây dựng rẻ hơn, làm việc trong khoảng một giờ để hoàn thành, nó cũng có hiệu quả để ngăn chặn sự ngưng tụ và tội phạm phòng chống. tổng gió lạnh et al đến downwash từ cửa sổ, chẳng hạn như cải thiện hoặc sáng giá rét của mùa đông, cũng cải thiện sự thoải mái. Vui lòng tham khảo, chẳng hạn như trong công ty xây dựng để biết thêm thông tin.",   lifestyle:"",   season:"wss"};</v>
      </c>
      <c r="AB41" s="20" t="str">
        <f t="shared" si="1"/>
        <v>$defMeasures['mHTuchimadoAll'] = [ 'mid'=&gt;"213",   'title'=&gt;"Gắn một Uchimado cho tất cả các căn phòng",  'figNum'=&gt;"4",  'advice'=&gt;"Trong quá trình gia nhiệt thường là tỷ lệ nhiệt thoát ra từ các cửa sổ và khăn quàng, nó sẽ khó khăn hơn để thoát nhiệt bằng cách gắn các 'cửa sổ nội bộ', thêm vào bên trong cửa sổ hiện hành và sash. Cửa sổ bên trong là tương đối chi phí xây dựng rẻ hơn, làm việc trong khoảng một giờ để hoàn thành, nó cũng có hiệu quả để ngăn chặn sự ngưng tụ và tội phạm phòng chống. tổng gió lạnh et al đến downwash từ cửa sổ, chẳng hạn như cải thiện hoặc sáng giá rét của mùa đông, cũng cải thiện sự thoải mái. Vui lòng tham khảo, chẳng hạn như trong công ty xây dựng để biết thêm thông tin."];</v>
      </c>
      <c r="AD41" s="65" t="s">
        <v>3092</v>
      </c>
    </row>
    <row r="42" spans="1:30" s="20" customFormat="1" ht="69" customHeight="1">
      <c r="A42" s="49"/>
      <c r="B42" s="65">
        <v>214</v>
      </c>
      <c r="C42" s="65" t="s">
        <v>3362</v>
      </c>
      <c r="D42" s="136" t="s">
        <v>4218</v>
      </c>
      <c r="E42" s="119" t="s">
        <v>2361</v>
      </c>
      <c r="F42" s="65" t="s">
        <v>2976</v>
      </c>
      <c r="G42" s="136" t="s">
        <v>4292</v>
      </c>
      <c r="H42" s="119" t="s">
        <v>3096</v>
      </c>
      <c r="I42" s="136">
        <v>1</v>
      </c>
      <c r="J42" s="119">
        <v>1</v>
      </c>
      <c r="K42" s="65"/>
      <c r="L42" s="65">
        <v>4</v>
      </c>
      <c r="M42" s="65">
        <v>30</v>
      </c>
      <c r="N42" s="65">
        <v>150000</v>
      </c>
      <c r="O42" s="65"/>
      <c r="P42" s="65"/>
      <c r="Q42" s="136" t="s">
        <v>4329</v>
      </c>
      <c r="R42" s="119" t="s">
        <v>2285</v>
      </c>
      <c r="S42" s="136" t="s">
        <v>4364</v>
      </c>
      <c r="T42" s="119" t="s">
        <v>3358</v>
      </c>
      <c r="U42" s="65"/>
      <c r="V42" s="65" t="s">
        <v>2297</v>
      </c>
      <c r="W42" s="49"/>
      <c r="X42" s="49"/>
      <c r="Y42" s="49"/>
      <c r="Z42" s="49" t="str">
        <f t="shared" si="0"/>
        <v>D6.scenario.defMeasures['mHTloweAll'] = { mid:"214",  name:"mHTloweAll",  title:"Cửa sổ sash của tất cả các phòng trong kính thấp-E khung nhựa",  easyness:"1",  refCons:"consHTsum",  titleShort:"Tất cả các phòng trong kính thấp-E khung nhựa", level:"",  figNum:"4",  lifeTime:"30",  price:"150000",  roanShow:"",  standardType:"",  subsidy :"Nếu bạn muốn công việc cách nhiệt của toàn bộ ngôi nhà của cửa sổ, tùy thuộc vào áp dụng cho các chi phí xây dựng, tín dụng và tài sản thuế, có một hệ thống pháp khấu trừ thuế thu nhập phù hợp với dư nợ cho vay.",  advice:"thời gian làm nóng có thể bị ức chế về nhiều tỷ lệ của nhiệt để thoát khỏi cửa sổ và khăn quàng, làm thế nào để thoát khỏi cái nóng bằng cách thay thế kính đơn bình thường trong nửa kính hai lớp. Không chỉ tiết kiệm năng lượng, đó cũng là một lợi thế mà ngưng tụ là ít có khả năng tháng. Du khách giảm bớt cũng gió lạnh sắp tới downwash từ cửa sổ, chẳng hạn như cải thiện hoặc sáng giá rét của mùa đông, cũng cải thiện sự thoải mái. Kể từ khi có một phương pháp phù hợp với ngôi nhà, hãy tham khảo như để xây dựng.",   lifestyle:"",   season:"wss"};</v>
      </c>
      <c r="AB42" s="20" t="str">
        <f t="shared" si="1"/>
        <v>$defMeasures['mHTloweAll'] = [ 'mid'=&gt;"214",   'title'=&gt;"Cửa sổ sash của tất cả các phòng trong kính thấp-E khung nhựa",  'figNum'=&gt;"4",  'advice'=&gt;"thời gian làm nóng có thể bị ức chế về nhiều tỷ lệ của nhiệt để thoát khỏi cửa sổ và khăn quàng, làm thế nào để thoát khỏi cái nóng bằng cách thay thế kính đơn bình thường trong nửa kính hai lớp. Không chỉ tiết kiệm năng lượng, đó cũng là một lợi thế mà ngưng tụ là ít có khả năng tháng. Du khách giảm bớt cũng gió lạnh sắp tới downwash từ cửa sổ, chẳng hạn như cải thiện hoặc sáng giá rét của mùa đông, cũng cải thiện sự thoải mái. Kể từ khi có một phương pháp phù hợp với ngôi nhà, hãy tham khảo như để xây dựng."];</v>
      </c>
      <c r="AD42" s="65" t="s">
        <v>3093</v>
      </c>
    </row>
    <row r="43" spans="1:30" s="20" customFormat="1" ht="69" customHeight="1">
      <c r="A43" s="49"/>
      <c r="B43" s="65">
        <v>215</v>
      </c>
      <c r="C43" s="65" t="s">
        <v>272</v>
      </c>
      <c r="D43" s="136" t="s">
        <v>4219</v>
      </c>
      <c r="E43" s="119" t="s">
        <v>271</v>
      </c>
      <c r="F43" s="65" t="s">
        <v>2973</v>
      </c>
      <c r="G43" s="136" t="s">
        <v>4293</v>
      </c>
      <c r="H43" s="119" t="s">
        <v>1764</v>
      </c>
      <c r="I43" s="136">
        <v>2</v>
      </c>
      <c r="J43" s="119">
        <v>2</v>
      </c>
      <c r="K43" s="65">
        <v>5</v>
      </c>
      <c r="L43" s="65">
        <v>1</v>
      </c>
      <c r="M43" s="65"/>
      <c r="N43" s="65"/>
      <c r="O43" s="65"/>
      <c r="P43" s="65"/>
      <c r="Q43" s="136"/>
      <c r="R43" s="119"/>
      <c r="S43" s="136" t="s">
        <v>4366</v>
      </c>
      <c r="T43" s="119" t="s">
        <v>4048</v>
      </c>
      <c r="U43" s="65">
        <v>1</v>
      </c>
      <c r="V43" s="65" t="s">
        <v>2297</v>
      </c>
      <c r="W43" s="49"/>
      <c r="X43" s="49"/>
      <c r="Y43" s="49"/>
      <c r="Z43" s="49" t="str">
        <f t="shared" si="0"/>
        <v>D6.scenario.defMeasures['mACfilter'] = { mid:"215",  name:"mACfilter",  title:"Làm sạch bộ lọc điều hòa không khí",  easyness:"2",  refCons:"consACheat",  titleShort:"làm sạch bộ lọc", level:"5",  figNum:"1",  lifeTime:"",  price:"",  roanShow:"",  standardType:"",  subsidy :"",  advice:"Điều hoà nhiệt độ là là mong muốn để lọc sạch mỗi khi bạn sử dụng một tháng. Khi mắt của bộ lọc bị tắc, quạt bị suy yếu, đặc biệt là sẽ giảm hiệu quả lớn trong hệ thống sưởi. Đặc biệt, trong phòng, bao gồm nhà bếp, xin vui lòng sạch siêng năng để dễ dàng gắn khói dầu. Trong một máy lạnh gần đây, và cũng tự động mô hình để làm sạch bộ lọc.",   lifestyle:"1",   season:"wss"};</v>
      </c>
      <c r="AB43" s="20" t="str">
        <f t="shared" si="1"/>
        <v>$defMeasures['mACfilter'] = [ 'mid'=&gt;"215",   'title'=&gt;"Làm sạch bộ lọc điều hòa không khí",  'figNum'=&gt;"1",  'advice'=&gt;"Điều hoà nhiệt độ là là mong muốn để lọc sạch mỗi khi bạn sử dụng một tháng. Khi mắt của bộ lọc bị tắc, quạt bị suy yếu, đặc biệt là sẽ giảm hiệu quả lớn trong hệ thống sưởi. Đặc biệt, trong phòng, bao gồm nhà bếp, xin vui lòng sạch siêng năng để dễ dàng gắn khói dầu. Trong một máy lạnh gần đây, và cũng tự động mô hình để làm sạch bộ lọc."];</v>
      </c>
      <c r="AD43" s="65" t="s">
        <v>3097</v>
      </c>
    </row>
    <row r="44" spans="1:30" s="20" customFormat="1" ht="69" customHeight="1">
      <c r="A44" s="49"/>
      <c r="B44" s="65">
        <v>216</v>
      </c>
      <c r="C44" s="65" t="s">
        <v>273</v>
      </c>
      <c r="D44" s="136" t="s">
        <v>4220</v>
      </c>
      <c r="E44" s="119" t="s">
        <v>11</v>
      </c>
      <c r="F44" s="65" t="s">
        <v>2973</v>
      </c>
      <c r="G44" s="136" t="s">
        <v>4294</v>
      </c>
      <c r="H44" s="119" t="s">
        <v>1765</v>
      </c>
      <c r="I44" s="136">
        <v>3</v>
      </c>
      <c r="J44" s="119">
        <v>3</v>
      </c>
      <c r="K44" s="65"/>
      <c r="L44" s="65">
        <v>3</v>
      </c>
      <c r="M44" s="65"/>
      <c r="N44" s="65"/>
      <c r="O44" s="65"/>
      <c r="P44" s="65"/>
      <c r="Q44" s="136"/>
      <c r="R44" s="119"/>
      <c r="S44" s="136" t="s">
        <v>4367</v>
      </c>
      <c r="T44" s="119" t="s">
        <v>4049</v>
      </c>
      <c r="U44" s="65">
        <v>1</v>
      </c>
      <c r="V44" s="65" t="s">
        <v>2297</v>
      </c>
      <c r="W44" s="49"/>
      <c r="X44" s="49"/>
      <c r="Y44" s="49"/>
      <c r="Z44" s="49" t="str">
        <f t="shared" si="0"/>
        <v>D6.scenario.defMeasures['mHTtime'] = { mid:"216",  name:"mHTtime",  title:"Ngắn thời gian sử dụng một giờ sưởi ấm",  easyness:"3",  refCons:"consACheat",  titleShort:"Sưởi 1 giờ rút ngắn", level:"",  figNum:"3",  lifeTime:"",  price:"",  roanShow:"",  standardType:"",  subsidy :"",  advice:"Sưởi là dễ bị với thời gian dài Tsukeppanashi. Cố gắng Dừng nhận được ấm áp hơn. Chẳng hạn như khi đi ngủ hoặc trước khi đi ra ngoài là một cách cũng dừng lại trong 30 phút trước đó. Bên cạnh đó, bởi vì nó là một sự lãng phí để làm nóng căn phòng đó không có ai, cố gắng cắt giảm càng nhiều càng tốt.",   lifestyle:"1",   season:"wss"};</v>
      </c>
      <c r="AB44" s="20" t="str">
        <f t="shared" si="1"/>
        <v>$defMeasures['mHTtime'] = [ 'mid'=&gt;"216",   'title'=&gt;"Ngắn thời gian sử dụng một giờ sưởi ấm",  'figNum'=&gt;"3",  'advice'=&gt;"Sưởi là dễ bị với thời gian dài Tsukeppanashi. Cố gắng Dừng nhận được ấm áp hơn. Chẳng hạn như khi đi ngủ hoặc trước khi đi ra ngoài là một cách cũng dừng lại trong 30 phút trước đó. Bên cạnh đó, bởi vì nó là một sự lãng phí để làm nóng căn phòng đó không có ai, cố gắng cắt giảm càng nhiều càng tốt."];</v>
      </c>
      <c r="AD44" s="65" t="s">
        <v>3124</v>
      </c>
    </row>
    <row r="45" spans="1:30" s="20" customFormat="1" ht="69" customHeight="1">
      <c r="A45" s="49"/>
      <c r="B45" s="65">
        <v>217</v>
      </c>
      <c r="C45" s="65" t="s">
        <v>274</v>
      </c>
      <c r="D45" s="136" t="s">
        <v>4221</v>
      </c>
      <c r="E45" s="119" t="s">
        <v>3098</v>
      </c>
      <c r="F45" s="65" t="s">
        <v>2973</v>
      </c>
      <c r="G45" s="136" t="s">
        <v>4295</v>
      </c>
      <c r="H45" s="119" t="s">
        <v>1766</v>
      </c>
      <c r="I45" s="136">
        <v>2</v>
      </c>
      <c r="J45" s="119">
        <v>2</v>
      </c>
      <c r="K45" s="65"/>
      <c r="L45" s="65">
        <v>3</v>
      </c>
      <c r="M45" s="65"/>
      <c r="N45" s="65"/>
      <c r="O45" s="65"/>
      <c r="P45" s="65"/>
      <c r="Q45" s="136"/>
      <c r="R45" s="119"/>
      <c r="S45" s="136" t="s">
        <v>4368</v>
      </c>
      <c r="T45" s="119" t="s">
        <v>3104</v>
      </c>
      <c r="U45" s="65">
        <v>1</v>
      </c>
      <c r="V45" s="65" t="s">
        <v>2297</v>
      </c>
      <c r="W45" s="49"/>
      <c r="X45" s="49"/>
      <c r="Y45" s="49"/>
      <c r="Z45" s="49" t="str">
        <f t="shared" si="0"/>
        <v>D6.scenario.defMeasures['mHTpartialHeating'] = { mid:"217",  name:"mHTpartialHeating",  title:"Bằng cách sử dụng kotatsu và thảm nóng, tránh làm nóng phòng",  easyness:"2",  refCons:"consACheat",  titleShort:"kotatsu thảm", level:"",  figNum:"3",  lifeTime:"",  price:"",  roanShow:"",  standardType:"",  subsidy :"",  advice:"Phần sưởi ấm, như kotatsu và thảm nóng, vì vậy ấm duy nhất gần với cơ thể, tiêu thụ năng lượng thấp. Cũng hạ thấp nhiệt độ đã đặt của căn phòng nóng lớn, bạn có thể duy trì sự thoải mái cùng. Đặc biệt, hoặc là cấu trúc ngoài trời, trường hợp của cầu thang cấu trúc từ phòng sưởi ấm được theo sau ở tầng trên, không khí thật đau ấm có thể gây mất tích trong trần nhà, hiệu quả để làm ấm căn phòng sẽ tồi tệ hơn. Trong trường hợp này, hãy thử làm nóng cũng xem xét để làm ấm bàn chân. Hoặc mặc vớ, nó cũng có tác dụng đến ăn mặc quá diêm dúa. Nếu bạn muốn sử dụng &lt;br&gt; kotatsu và thảm nóng, hoặc che phủ bằng tấm cách điện giữa sàn nhà, và cũng trong chăn dày của kotatsu, nó sẽ làm giảm tiêu thụ điện năng nhiều hơn nữa.",   lifestyle:"1",   season:"wss"};</v>
      </c>
      <c r="AB45" s="20" t="str">
        <f t="shared" si="1"/>
        <v>$defMeasures['mHTpartialHeating'] = [ 'mid'=&gt;"217",   'title'=&gt;"Bằng cách sử dụng kotatsu và thảm nóng, tránh làm nóng phòng",  'figNum'=&gt;"3",  'advice'=&gt;"Phần sưởi ấm, như kotatsu và thảm nóng, vì vậy ấm duy nhất gần với cơ thể, tiêu thụ năng lượng thấp. Cũng hạ thấp nhiệt độ đã đặt của căn phòng nóng lớn, bạn có thể duy trì sự thoải mái cùng. Đặc biệt, hoặc là cấu trúc ngoài trời, trường hợp của cầu thang cấu trúc từ phòng sưởi ấm được theo sau ở tầng trên, không khí thật đau ấm có thể gây mất tích trong trần nhà, hiệu quả để làm ấm căn phòng sẽ tồi tệ hơn. Trong trường hợp này, hãy thử làm nóng cũng xem xét để làm ấm bàn chân. Hoặc mặc vớ, nó cũng có tác dụng đến ăn mặc quá diêm dúa. Nếu bạn muốn sử dụng &lt;br&gt; kotatsu và thảm nóng, hoặc che phủ bằng tấm cách điện giữa sàn nhà, và cũng trong chăn dày của kotatsu, nó sẽ làm giảm tiêu thụ điện năng nhiều hơn nữa."];</v>
      </c>
      <c r="AD45" s="65" t="s">
        <v>3103</v>
      </c>
    </row>
    <row r="46" spans="1:30" s="20" customFormat="1" ht="69" customHeight="1">
      <c r="A46" s="49"/>
      <c r="B46" s="65">
        <v>218</v>
      </c>
      <c r="C46" s="65" t="s">
        <v>3100</v>
      </c>
      <c r="D46" s="136" t="s">
        <v>4222</v>
      </c>
      <c r="E46" s="119" t="s">
        <v>3099</v>
      </c>
      <c r="F46" s="65" t="s">
        <v>2741</v>
      </c>
      <c r="G46" s="136" t="s">
        <v>4296</v>
      </c>
      <c r="H46" s="119" t="s">
        <v>3101</v>
      </c>
      <c r="I46" s="136">
        <v>2</v>
      </c>
      <c r="J46" s="119">
        <v>2</v>
      </c>
      <c r="K46" s="65"/>
      <c r="L46" s="65">
        <v>3</v>
      </c>
      <c r="M46" s="65"/>
      <c r="N46" s="65"/>
      <c r="O46" s="65"/>
      <c r="P46" s="65"/>
      <c r="Q46" s="136"/>
      <c r="R46" s="119"/>
      <c r="S46" s="136" t="s">
        <v>4369</v>
      </c>
      <c r="T46" s="119" t="s">
        <v>3102</v>
      </c>
      <c r="U46" s="65">
        <v>1</v>
      </c>
      <c r="V46" s="65" t="s">
        <v>2297</v>
      </c>
      <c r="W46" s="49"/>
      <c r="X46" s="49"/>
      <c r="Y46" s="49"/>
      <c r="Z46" s="49" t="str">
        <f t="shared" si="0"/>
        <v>D6.scenario.defMeasures['mHTceiling'] = { mid:"218",  name:"mHTceiling",  title:"Khuấy trần của không khí ấm áp tại thời điểm nóng",  easyness:"2",  refCons:"consACheat",  titleShort:"người đưa tin", level:"",  figNum:"3",  lifeTime:"",  price:"",  roanShow:"",  standardType:"",  subsidy :"",  advice:"Và có một hệ thống sưởi phòng, có rất nhiều mà nhiệt độ gần 5 ~ 10 ℃ tốt hơn về trần hơn sàn nhà là cao hơn. Hoặc khuấy, chẳng hạn như một fan hâm mộ, mà khuấy động bởi người lưu hành và quạt lên, nó có thể mang lại không khí ấm áp xuống sàn nhà, thoải mái chi tiêu. Hoặc mặc vớ, nó cũng có tác dụng đến ăn mặc quá diêm dúa.",   lifestyle:"1",   season:"wss"};</v>
      </c>
      <c r="AB46" s="20" t="str">
        <f t="shared" si="1"/>
        <v>$defMeasures['mHTceiling'] = [ 'mid'=&gt;"218",   'title'=&gt;"Khuấy trần của không khí ấm áp tại thời điểm nóng",  'figNum'=&gt;"3",  'advice'=&gt;"Và có một hệ thống sưởi phòng, có rất nhiều mà nhiệt độ gần 5 ~ 10 ℃ tốt hơn về trần hơn sàn nhà là cao hơn. Hoặc khuấy, chẳng hạn như một fan hâm mộ, mà khuấy động bởi người lưu hành và quạt lên, nó có thể mang lại không khí ấm áp xuống sàn nhà, thoải mái chi tiêu. Hoặc mặc vớ, nó cũng có tác dụng đến ăn mặc quá diêm dúa."];</v>
      </c>
      <c r="AD46" s="65" t="s">
        <v>3105</v>
      </c>
    </row>
    <row r="47" spans="1:30" s="20" customFormat="1" ht="69" customHeight="1">
      <c r="A47" s="49"/>
      <c r="B47" s="65">
        <v>219</v>
      </c>
      <c r="C47" s="65" t="s">
        <v>275</v>
      </c>
      <c r="D47" s="136" t="s">
        <v>4223</v>
      </c>
      <c r="E47" s="119" t="s">
        <v>1308</v>
      </c>
      <c r="F47" s="65" t="s">
        <v>2973</v>
      </c>
      <c r="G47" s="136" t="s">
        <v>4297</v>
      </c>
      <c r="H47" s="119" t="s">
        <v>1171</v>
      </c>
      <c r="I47" s="136">
        <v>2</v>
      </c>
      <c r="J47" s="119">
        <v>2</v>
      </c>
      <c r="K47" s="65">
        <v>5</v>
      </c>
      <c r="L47" s="65">
        <v>3</v>
      </c>
      <c r="M47" s="65"/>
      <c r="N47" s="65"/>
      <c r="O47" s="65"/>
      <c r="P47" s="65"/>
      <c r="Q47" s="136"/>
      <c r="R47" s="119"/>
      <c r="S47" s="136" t="s">
        <v>4370</v>
      </c>
      <c r="T47" s="119" t="s">
        <v>4050</v>
      </c>
      <c r="U47" s="65">
        <v>1</v>
      </c>
      <c r="V47" s="65" t="s">
        <v>2297</v>
      </c>
      <c r="W47" s="49"/>
      <c r="X47" s="49"/>
      <c r="Y47" s="49"/>
      <c r="Z47" s="49" t="str">
        <f t="shared" si="0"/>
        <v>D6.scenario.defMeasures['mHTareaLimit'] = { mid:"219",  name:"mHTareaLimit",  title:"Đóng cửa phòng và cám tại thời điểm sưởi ấm, để giảm phạm vi sưởi ấm",  easyness:"2",  refCons:"consACheat",  titleShort:"phạm vi sưởi ấm", level:"5",  figNum:"3",  lifeTime:"",  price:"",  roanShow:"",  standardType:"",  subsidy :"",  advice:"phòng lớn để làm nóng một đòi hỏi rất nhiều năng lượng. Khi căn phòng riêng biệt, chẳng hạn như trong cám lúa mì và cửa ra vào, bạn ấm lên có thể là một thiết bị sưởi ấm nhỏ. Nếu trần nhà, chẳng hạn như cao cấu trúc ngoài trời, mặt khác, sẽ đòi hỏi rất nhiều nhiệt.",   lifestyle:"1",   season:"wss"};</v>
      </c>
      <c r="AB47" s="20" t="str">
        <f t="shared" si="1"/>
        <v>$defMeasures['mHTareaLimit'] = [ 'mid'=&gt;"219",   'title'=&gt;"Đóng cửa phòng và cám tại thời điểm sưởi ấm, để giảm phạm vi sưởi ấm",  'figNum'=&gt;"3",  'advice'=&gt;"phòng lớn để làm nóng một đòi hỏi rất nhiều năng lượng. Khi căn phòng riêng biệt, chẳng hạn như trong cám lúa mì và cửa ra vào, bạn ấm lên có thể là một thiết bị sưởi ấm nhỏ. Nếu trần nhà, chẳng hạn như cao cấu trúc ngoài trời, mặt khác, sẽ đòi hỏi rất nhiều nhiệt."];</v>
      </c>
      <c r="AD47" s="65" t="s">
        <v>3106</v>
      </c>
    </row>
    <row r="48" spans="1:30" s="20" customFormat="1" ht="69" customHeight="1">
      <c r="A48" s="49"/>
      <c r="B48" s="65">
        <v>220</v>
      </c>
      <c r="C48" s="65" t="s">
        <v>2126</v>
      </c>
      <c r="D48" s="136" t="s">
        <v>4224</v>
      </c>
      <c r="E48" s="119" t="s">
        <v>113</v>
      </c>
      <c r="F48" s="65" t="s">
        <v>2976</v>
      </c>
      <c r="G48" s="136" t="s">
        <v>4298</v>
      </c>
      <c r="H48" s="119" t="s">
        <v>1767</v>
      </c>
      <c r="I48" s="136">
        <v>3</v>
      </c>
      <c r="J48" s="119">
        <v>3</v>
      </c>
      <c r="K48" s="65"/>
      <c r="L48" s="65">
        <v>3</v>
      </c>
      <c r="M48" s="65"/>
      <c r="N48" s="65"/>
      <c r="O48" s="65"/>
      <c r="P48" s="65"/>
      <c r="Q48" s="136"/>
      <c r="R48" s="119"/>
      <c r="S48" s="136" t="s">
        <v>4371</v>
      </c>
      <c r="T48" s="119" t="s">
        <v>4051</v>
      </c>
      <c r="U48" s="65">
        <v>1</v>
      </c>
      <c r="V48" s="65" t="s">
        <v>2297</v>
      </c>
      <c r="W48" s="49"/>
      <c r="X48" s="49"/>
      <c r="Y48" s="49"/>
      <c r="Z48" s="49" t="str">
        <f t="shared" si="0"/>
        <v>D6.scenario.defMeasures['mHTdanran'] = { mid:"220",  name:"mHTdanran",  title:"Để chi tiêu trong một căn phòng trong Hearthstone gia đình",  easyness:"3",  refCons:"consHTsum",  titleShort:"Gia đình Hearthstone", level:"",  figNum:"3",  lifeTime:"",  price:"",  roanShow:"",  standardType:"",  subsidy :"",  advice:"Khi các thành viên gia đình chi tiêu trong một căn phòng riêng biệt, bạn phải có một hệ thống sưởi và ánh sáng, tương ứng. Bằng cách chi tiêu với nhau trong căn phòng, bạn có thể giảm cả ánh sáng và sưởi ấm. Trong khi bằng mọi cách tận hưởng thời gian của sum họp, hãy cố gắng bảo tồn năng lượng.",   lifestyle:"1",   season:"wss"};</v>
      </c>
      <c r="AB48" s="20" t="str">
        <f t="shared" si="1"/>
        <v>$defMeasures['mHTdanran'] = [ 'mid'=&gt;"220",   'title'=&gt;"Để chi tiêu trong một căn phòng trong Hearthstone gia đình",  'figNum'=&gt;"3",  'advice'=&gt;"Khi các thành viên gia đình chi tiêu trong một căn phòng riêng biệt, bạn phải có một hệ thống sưởi và ánh sáng, tương ứng. Bằng cách chi tiêu với nhau trong căn phòng, bạn có thể giảm cả ánh sáng và sưởi ấm. Trong khi bằng mọi cách tận hưởng thời gian của sum họp, hãy cố gắng bảo tồn năng lượng."];</v>
      </c>
      <c r="AD48" s="65" t="s">
        <v>3108</v>
      </c>
    </row>
    <row r="49" spans="1:30" s="20" customFormat="1" ht="69" customHeight="1">
      <c r="A49" s="49"/>
      <c r="B49" s="65">
        <v>221</v>
      </c>
      <c r="C49" s="65" t="s">
        <v>1768</v>
      </c>
      <c r="D49" s="136" t="s">
        <v>4225</v>
      </c>
      <c r="E49" s="119" t="s">
        <v>3107</v>
      </c>
      <c r="F49" s="65" t="s">
        <v>2973</v>
      </c>
      <c r="G49" s="136" t="s">
        <v>4299</v>
      </c>
      <c r="H49" s="119" t="s">
        <v>1769</v>
      </c>
      <c r="I49" s="136">
        <v>1</v>
      </c>
      <c r="J49" s="119">
        <v>1</v>
      </c>
      <c r="K49" s="65"/>
      <c r="L49" s="65">
        <v>3</v>
      </c>
      <c r="M49" s="65">
        <v>20</v>
      </c>
      <c r="N49" s="65"/>
      <c r="O49" s="65"/>
      <c r="P49" s="65"/>
      <c r="Q49" s="136"/>
      <c r="R49" s="119"/>
      <c r="S49" s="136" t="s">
        <v>4372</v>
      </c>
      <c r="T49" s="119" t="s">
        <v>3109</v>
      </c>
      <c r="U49" s="65"/>
      <c r="V49" s="65" t="s">
        <v>2297</v>
      </c>
      <c r="W49" s="49"/>
      <c r="X49" s="49"/>
      <c r="Y49" s="49"/>
      <c r="Z49" s="49" t="str">
        <f t="shared" si="0"/>
        <v>D6.scenario.defMeasures['mHTbiomass'] = { mid:"221",  name:"mHTbiomass",  title:"Để giới thiệu một bếp củi (bếp pellet)",  easyness:"1",  refCons:"consACheat",  titleShort:"bếp củi viên", level:"",  figNum:"3",  lifeTime:"20",  price:"",  roanShow:"",  standardType:"",  subsidy :"",  advice:"Với một bếp củi hoặc bếp viên, bạn có thể giảm lượng khí thải carbon dioxide vì nó không sử dụng nhiên liệu hóa thạch như dầu mỏ và khí đốt. Là nhiên liệu làm nóng từ những ngày xa xưa, mà là trong một make thời trang, chẳng hạn như lò sưởi, đang ngày càng trường hợp được giới thiệu cũng ở các khu vực đô thị. Pellet bếp, để tự động cung cấp nhiên liệu, cũng là lợi thế của không tốn nhiều thời gian. Để cài đặt và lắp đặt ống khói, bạn sẽ cần phải công trình xây dựng.",   lifestyle:"",   season:"wss"};</v>
      </c>
      <c r="AB49" s="20" t="str">
        <f t="shared" si="1"/>
        <v>$defMeasures['mHTbiomass'] = [ 'mid'=&gt;"221",   'title'=&gt;"Để giới thiệu một bếp củi (bếp pellet)",  'figNum'=&gt;"3",  'advice'=&gt;"Với một bếp củi hoặc bếp viên, bạn có thể giảm lượng khí thải carbon dioxide vì nó không sử dụng nhiên liệu hóa thạch như dầu mỏ và khí đốt. Là nhiên liệu làm nóng từ những ngày xa xưa, mà là trong một make thời trang, chẳng hạn như lò sưởi, đang ngày càng trường hợp được giới thiệu cũng ở các khu vực đô thị. Pellet bếp, để tự động cung cấp nhiên liệu, cũng là lợi thế của không tốn nhiều thời gian. Để cài đặt và lắp đặt ống khói, bạn sẽ cần phải công trình xây dựng."];</v>
      </c>
      <c r="AD49" s="65" t="s">
        <v>3110</v>
      </c>
    </row>
    <row r="50" spans="1:30" s="20" customFormat="1" ht="69" customHeight="1">
      <c r="A50" s="49"/>
      <c r="B50" s="65">
        <v>222</v>
      </c>
      <c r="C50" s="65" t="s">
        <v>276</v>
      </c>
      <c r="D50" s="136" t="s">
        <v>4226</v>
      </c>
      <c r="E50" s="119" t="s">
        <v>157</v>
      </c>
      <c r="F50" s="65" t="s">
        <v>2976</v>
      </c>
      <c r="G50" s="136" t="s">
        <v>4300</v>
      </c>
      <c r="H50" s="119" t="s">
        <v>1770</v>
      </c>
      <c r="I50" s="136">
        <v>2</v>
      </c>
      <c r="J50" s="119">
        <v>2</v>
      </c>
      <c r="K50" s="65">
        <v>5</v>
      </c>
      <c r="L50" s="65">
        <v>3</v>
      </c>
      <c r="M50" s="65"/>
      <c r="N50" s="65"/>
      <c r="O50" s="65"/>
      <c r="P50" s="65"/>
      <c r="Q50" s="136"/>
      <c r="R50" s="119"/>
      <c r="S50" s="136" t="s">
        <v>4373</v>
      </c>
      <c r="T50" s="119" t="s">
        <v>4087</v>
      </c>
      <c r="U50" s="65">
        <v>1</v>
      </c>
      <c r="V50" s="65" t="s">
        <v>2297</v>
      </c>
      <c r="W50" s="49"/>
      <c r="X50" s="49"/>
      <c r="Y50" s="49"/>
      <c r="Z50" s="49" t="str">
        <f t="shared" si="0"/>
        <v>D6.scenario.defMeasures['mHTcentralNotUse'] = { mid:"222",  name:"mHTcentralNotUse",  title:"Giảm nhiệt độ đã đặt phòng không được sử dụng trong lò sưởi trung tâm",  easyness:"2",  refCons:"consHTsum",  titleShort:"Làm nóng nhiệt độ của phòng chưa sử dụng", level:"5",  figNum:"3",  lifeTime:"",  price:"",  roanShow:"",  standardType:"",  subsidy :"",  advice:"Nếu bạn là một người sưởi ấm trung tâm, nó được cho phép để làm ấm phòng không sử dụng. Nếu chúng ta sẽ ngừng quá trình gia nhiệt của căn phòng không được sử dụng và có một vấn đề, chẳng hạn như ngưng tụ và đóng băng, xin vui lòng ít tập làm nóng đến một mức độ nào đó không xảy ra. Nhiệt độ mà tại đó các mục tiêu của các thiết lập hệ thống sưởi là 20 ℃.",   lifestyle:"1",   season:"wss"};</v>
      </c>
      <c r="AB50" s="20" t="str">
        <f t="shared" si="1"/>
        <v>$defMeasures['mHTcentralNotUse'] = [ 'mid'=&gt;"222",   'title'=&gt;"Giảm nhiệt độ đã đặt phòng không được sử dụng trong lò sưởi trung tâm",  'figNum'=&gt;"3",  'advice'=&gt;"Nếu bạn là một người sưởi ấm trung tâm, nó được cho phép để làm ấm phòng không sử dụng. Nếu chúng ta sẽ ngừng quá trình gia nhiệt của căn phòng không được sử dụng và có một vấn đề, chẳng hạn như ngưng tụ và đóng băng, xin vui lòng ít tập làm nóng đến một mức độ nào đó không xảy ra. Nhiệt độ mà tại đó các mục tiêu của các thiết lập hệ thống sưởi là 20 ℃."];</v>
      </c>
      <c r="AD50" s="65" t="s">
        <v>3111</v>
      </c>
    </row>
    <row r="51" spans="1:30" s="20" customFormat="1" ht="69" customHeight="1">
      <c r="A51" s="49"/>
      <c r="B51" s="65">
        <v>223</v>
      </c>
      <c r="C51" s="65" t="s">
        <v>2354</v>
      </c>
      <c r="D51" s="136" t="s">
        <v>4227</v>
      </c>
      <c r="E51" s="119" t="s">
        <v>2355</v>
      </c>
      <c r="F51" s="65" t="s">
        <v>2976</v>
      </c>
      <c r="G51" s="136" t="s">
        <v>4301</v>
      </c>
      <c r="H51" s="119" t="s">
        <v>2356</v>
      </c>
      <c r="I51" s="136">
        <v>1</v>
      </c>
      <c r="J51" s="119">
        <v>1</v>
      </c>
      <c r="K51" s="65"/>
      <c r="L51" s="65">
        <v>3</v>
      </c>
      <c r="M51" s="65">
        <v>20</v>
      </c>
      <c r="N51" s="65"/>
      <c r="O51" s="65"/>
      <c r="P51" s="65"/>
      <c r="Q51" s="136"/>
      <c r="R51" s="119"/>
      <c r="S51" s="136" t="s">
        <v>4374</v>
      </c>
      <c r="T51" s="119" t="s">
        <v>4088</v>
      </c>
      <c r="U51" s="65"/>
      <c r="V51" s="65" t="s">
        <v>2357</v>
      </c>
      <c r="W51" s="49"/>
      <c r="X51" s="49"/>
      <c r="Y51" s="49"/>
      <c r="Z51" s="49" t="str">
        <f t="shared" si="0"/>
        <v>D6.scenario.defMeasures['mHTkanki'] = { mid:"223",  name:"mHTkanki",  title:"Cài đặt một hệ thống trao đổi thông gió nhiệt tổng",  easyness:"1",  refCons:"consHTsum",  titleShort:"Tổng số thông gió trao đổi nhiệt", level:"",  figNum:"3",  lifeTime:"20",  price:"",  roanShow:"",  standardType:"",  subsidy :"",  advice:"Ngôi nhà mới đã được ủy thác sự ra đời của thiết bị thông gió, nhưng khi bạn là người sưởi ấm, bạn vứt bỏ không khí ấm áp để ngoài trời. Trong toàn bộ hệ thống thông gió trao đổi nhiệt có thể được sử dụng để thu hồi nhiệt, bạn có thể giảm lượng nhiệt bị loại bỏ.",   lifestyle:"",   season:"wss"};</v>
      </c>
      <c r="AB51" s="20" t="str">
        <f t="shared" si="1"/>
        <v>$defMeasures['mHTkanki'] = [ 'mid'=&gt;"223",   'title'=&gt;"Cài đặt một hệ thống trao đổi thông gió nhiệt tổng",  'figNum'=&gt;"3",  'advice'=&gt;"Ngôi nhà mới đã được ủy thác sự ra đời của thiết bị thông gió, nhưng khi bạn là người sưởi ấm, bạn vứt bỏ không khí ấm áp để ngoài trời. Trong toàn bộ hệ thống thông gió trao đổi nhiệt có thể được sử dụng để thu hồi nhiệt, bạn có thể giảm lượng nhiệt bị loại bỏ."];</v>
      </c>
      <c r="AD51" s="65" t="s">
        <v>3112</v>
      </c>
    </row>
    <row r="52" spans="1:30" s="20" customFormat="1" ht="69" customHeight="1">
      <c r="A52" s="49"/>
      <c r="B52" s="65">
        <v>301</v>
      </c>
      <c r="C52" s="65" t="s">
        <v>1248</v>
      </c>
      <c r="D52" s="136" t="s">
        <v>4228</v>
      </c>
      <c r="E52" s="119" t="s">
        <v>1247</v>
      </c>
      <c r="F52" s="65" t="s">
        <v>2979</v>
      </c>
      <c r="G52" s="136" t="s">
        <v>4302</v>
      </c>
      <c r="H52" s="119" t="s">
        <v>1249</v>
      </c>
      <c r="I52" s="136">
        <v>2</v>
      </c>
      <c r="J52" s="119">
        <v>2</v>
      </c>
      <c r="K52" s="65"/>
      <c r="L52" s="65">
        <v>17</v>
      </c>
      <c r="M52" s="65"/>
      <c r="N52" s="65"/>
      <c r="O52" s="65"/>
      <c r="P52" s="65"/>
      <c r="Q52" s="136"/>
      <c r="R52" s="119"/>
      <c r="S52" s="136" t="s">
        <v>4375</v>
      </c>
      <c r="T52" s="119" t="s">
        <v>4089</v>
      </c>
      <c r="U52" s="65">
        <v>1</v>
      </c>
      <c r="V52" s="65" t="s">
        <v>2297</v>
      </c>
      <c r="W52" s="49"/>
      <c r="X52" s="49"/>
      <c r="Y52" s="49"/>
      <c r="Z52" s="49" t="str">
        <f t="shared" si="0"/>
        <v>D6.scenario.defMeasures['mPTstopPot'] = { mid:"301",  name:"mPTstopPot",  title:"Không để làm ấm trong một nồi điện",  easyness:"2",  refCons:"consCKpot",  titleShort:"Không nồi giữ ấm", level:"",  figNum:"17",  lifeTime:"",  price:"",  roanShow:"",  standardType:"",  subsidy :"",  advice:"Trong một ấm đun nước điện, bạn sẽ muốn và rất nhiều điện năng tiêu thụ cho một vật liệu cách nhiệt thời gian dài. Hoặc với nước đun sôi, nếu cần thiết, hãy cố gắng tận dụng các phích mà không sử dụng điện.",   lifestyle:"1",   season:"wss"};</v>
      </c>
      <c r="AB52" s="20" t="str">
        <f t="shared" si="1"/>
        <v>$defMeasures['mPTstopPot'] = [ 'mid'=&gt;"301",   'title'=&gt;"Không để làm ấm trong một nồi điện",  'figNum'=&gt;"17",  'advice'=&gt;"Trong một ấm đun nước điện, bạn sẽ muốn và rất nhiều điện năng tiêu thụ cho một vật liệu cách nhiệt thời gian dài. Hoặc với nước đun sôi, nếu cần thiết, hãy cố gắng tận dụng các phích mà không sử dụng điện."];</v>
      </c>
      <c r="AD52" s="65" t="s">
        <v>3113</v>
      </c>
    </row>
    <row r="53" spans="1:30" s="20" customFormat="1" ht="69" customHeight="1">
      <c r="A53" s="49"/>
      <c r="B53" s="65">
        <v>302</v>
      </c>
      <c r="C53" s="65" t="s">
        <v>1251</v>
      </c>
      <c r="D53" s="136" t="s">
        <v>4229</v>
      </c>
      <c r="E53" s="119" t="s">
        <v>1250</v>
      </c>
      <c r="F53" s="65" t="s">
        <v>2979</v>
      </c>
      <c r="G53" s="136" t="s">
        <v>4303</v>
      </c>
      <c r="H53" s="119" t="s">
        <v>1252</v>
      </c>
      <c r="I53" s="136">
        <v>3</v>
      </c>
      <c r="J53" s="119">
        <v>3</v>
      </c>
      <c r="K53" s="65"/>
      <c r="L53" s="65">
        <v>17</v>
      </c>
      <c r="M53" s="65"/>
      <c r="N53" s="65"/>
      <c r="O53" s="65"/>
      <c r="P53" s="65"/>
      <c r="Q53" s="136"/>
      <c r="R53" s="119"/>
      <c r="S53" s="136" t="s">
        <v>4376</v>
      </c>
      <c r="T53" s="119" t="s">
        <v>4090</v>
      </c>
      <c r="U53" s="65">
        <v>1</v>
      </c>
      <c r="V53" s="65" t="s">
        <v>2297</v>
      </c>
      <c r="W53" s="49"/>
      <c r="X53" s="49"/>
      <c r="Y53" s="49"/>
      <c r="Z53" s="49" t="str">
        <f t="shared" si="0"/>
        <v>D6.scenario.defMeasures['mPTstopPotNight'] = { mid:"302",  name:"mPTstopPotNight",  title:"Dừng sự ấm áp của một ấm điện để đi ra ngoài trong hoặc vào ban đêm",  easyness:"3",  refCons:"consCKpot",  titleShort:"Ban đêm ấm áp Dừng", level:"",  figNum:"17",  lifeTime:"",  price:"",  roanShow:"",  standardType:"",  subsidy :"",  advice:"Chẳng hạn như đi ra ngoài vào thời điểm đó hoặc vào ban đêm, khi một thời gian dài không sử dụng nước nóng, bạn có thể làm giảm sức mạnh vật liệu cách nhiệt mà bạn ngăn chặn sự ấm đun nước điện. Và nồi cơm điện, chẳng hạn như vật liệu cách nhiệt của ghế nhà vệ sinh cũng có, tốt hơn sẽ là năng lượng tiết kiệm được dừng lại trong cùng một cách.",   lifestyle:"1",   season:"wss"};</v>
      </c>
      <c r="AB53" s="20" t="str">
        <f t="shared" si="1"/>
        <v>$defMeasures['mPTstopPotNight'] = [ 'mid'=&gt;"302",   'title'=&gt;"Dừng sự ấm áp của một ấm điện để đi ra ngoài trong hoặc vào ban đêm",  'figNum'=&gt;"17",  'advice'=&gt;"Chẳng hạn như đi ra ngoài vào thời điểm đó hoặc vào ban đêm, khi một thời gian dài không sử dụng nước nóng, bạn có thể làm giảm sức mạnh vật liệu cách nhiệt mà bạn ngăn chặn sự ấm đun nước điện. Và nồi cơm điện, chẳng hạn như vật liệu cách nhiệt của ghế nhà vệ sinh cũng có, tốt hơn sẽ là năng lượng tiết kiệm được dừng lại trong cùng một cách."];</v>
      </c>
      <c r="AD53" s="65" t="s">
        <v>3114</v>
      </c>
    </row>
    <row r="54" spans="1:30" s="20" customFormat="1" ht="69" customHeight="1">
      <c r="A54" s="49"/>
      <c r="B54" s="65">
        <v>303</v>
      </c>
      <c r="C54" s="65" t="s">
        <v>2294</v>
      </c>
      <c r="D54" s="136" t="s">
        <v>4230</v>
      </c>
      <c r="E54" s="119" t="s">
        <v>230</v>
      </c>
      <c r="F54" s="65" t="s">
        <v>2980</v>
      </c>
      <c r="G54" s="136" t="s">
        <v>4304</v>
      </c>
      <c r="H54" s="119" t="s">
        <v>1253</v>
      </c>
      <c r="I54" s="136">
        <v>3</v>
      </c>
      <c r="J54" s="119">
        <v>3</v>
      </c>
      <c r="K54" s="65"/>
      <c r="L54" s="65">
        <v>18</v>
      </c>
      <c r="M54" s="65"/>
      <c r="N54" s="65"/>
      <c r="O54" s="65"/>
      <c r="P54" s="65"/>
      <c r="Q54" s="136"/>
      <c r="R54" s="119"/>
      <c r="S54" s="136" t="s">
        <v>4377</v>
      </c>
      <c r="T54" s="119" t="s">
        <v>4091</v>
      </c>
      <c r="U54" s="65">
        <v>1</v>
      </c>
      <c r="V54" s="65" t="s">
        <v>2297</v>
      </c>
      <c r="W54" s="49"/>
      <c r="X54" s="49"/>
      <c r="Y54" s="49"/>
      <c r="Z54" s="49" t="str">
        <f t="shared" si="0"/>
        <v>D6.scenario.defMeasures['mPTstopRiceCooker'] = { mid:"303",  name:"mPTstopRiceCooker",  title:"Thoát khỏi sự ấm áp của nồi cơm điện",  easyness:"3",  refCons:"consCKrice",  titleShort:"jar ấm áp", level:"",  figNum:"18",  lifeTime:"",  price:"",  roanShow:"",  standardType:"",  subsidy :"",  advice:"Để ăn cơm ấm áp, so với các vật liệu cách nhiệt trong nồi cơm điện, nên lại hâm nóng trong lò vi sóng lò nướng ngay trước khi ăn sẽ tiết kiệm năng lượng. Khi ủ ở nhiệt độ cao trong một thời gian dài của thời gian, đôi khi gạo được đổi màu, bạn có thể ăn ngon là tốt hơn để chúng ở nhiệt độ phòng.",   lifestyle:"1",   season:"wss"};</v>
      </c>
      <c r="AB54" s="20" t="str">
        <f t="shared" si="1"/>
        <v>$defMeasures['mPTstopRiceCooker'] = [ 'mid'=&gt;"303",   'title'=&gt;"Thoát khỏi sự ấm áp của nồi cơm điện",  'figNum'=&gt;"18",  'advice'=&gt;"Để ăn cơm ấm áp, so với các vật liệu cách nhiệt trong nồi cơm điện, nên lại hâm nóng trong lò vi sóng lò nướng ngay trước khi ăn sẽ tiết kiệm năng lượng. Khi ủ ở nhiệt độ cao trong một thời gian dài của thời gian, đôi khi gạo được đổi màu, bạn có thể ăn ngon là tốt hơn để chúng ở nhiệt độ phòng."];</v>
      </c>
      <c r="AD54" s="65" t="s">
        <v>3115</v>
      </c>
    </row>
    <row r="55" spans="1:30" s="20" customFormat="1" ht="69" customHeight="1">
      <c r="A55" s="49"/>
      <c r="B55" s="65">
        <v>304</v>
      </c>
      <c r="C55" s="65" t="s">
        <v>1255</v>
      </c>
      <c r="D55" s="136" t="s">
        <v>4231</v>
      </c>
      <c r="E55" s="119" t="s">
        <v>1254</v>
      </c>
      <c r="F55" s="65" t="s">
        <v>2979</v>
      </c>
      <c r="G55" s="136" t="s">
        <v>4305</v>
      </c>
      <c r="H55" s="119" t="s">
        <v>1256</v>
      </c>
      <c r="I55" s="136">
        <v>2</v>
      </c>
      <c r="J55" s="119">
        <v>2</v>
      </c>
      <c r="K55" s="65"/>
      <c r="L55" s="65">
        <v>17</v>
      </c>
      <c r="M55" s="65"/>
      <c r="N55" s="65"/>
      <c r="O55" s="65"/>
      <c r="P55" s="65" t="s">
        <v>1178</v>
      </c>
      <c r="Q55" s="136"/>
      <c r="R55" s="119"/>
      <c r="S55" s="136" t="s">
        <v>4378</v>
      </c>
      <c r="T55" s="119" t="s">
        <v>4092</v>
      </c>
      <c r="U55" s="65"/>
      <c r="V55" s="65" t="s">
        <v>2297</v>
      </c>
      <c r="W55" s="49"/>
      <c r="X55" s="49"/>
      <c r="Y55" s="49"/>
      <c r="Z55" s="49" t="str">
        <f t="shared" si="0"/>
        <v>D6.scenario.defMeasures['mPTreplacePot'] = { mid:"304",  name:"mPTreplacePot",  title:"Kaikaeru đến một ấm đun nước điện tiết kiệm năng lượng",  easyness:"2",  refCons:"consCKpot",  titleShort:"Tiết kiệm năng lượng ấm đun nước điện", level:"",  figNum:"17",  lifeTime:"",  price:"",  roanShow:"",  standardType:"既存型",  subsidy :"",  advice:"Có một ấm đun nước điện, đó là vật liệu cách nhiệt, chẳng hạn như một phích, bạn có thể giảm mức tiêu thụ điện của vật liệu cách nhiệt. Vì nó đã không giữ điện năng tiêu thụ ấm áp trong danh mục được hiển thị, hãy chọn để làm điều này như một tài liệu tham khảo.",   lifestyle:"",   season:"wss"};</v>
      </c>
      <c r="AB55" s="20" t="str">
        <f t="shared" si="1"/>
        <v>$defMeasures['mPTreplacePot'] = [ 'mid'=&gt;"304",   'title'=&gt;"Kaikaeru đến một ấm đun nước điện tiết kiệm năng lượng",  'figNum'=&gt;"17",  'advice'=&gt;"Có một ấm đun nước điện, đó là vật liệu cách nhiệt, chẳng hạn như một phích, bạn có thể giảm mức tiêu thụ điện của vật liệu cách nhiệt. Vì nó đã không giữ điện năng tiêu thụ ấm áp trong danh mục được hiển thị, hãy chọn để làm điều này như một tài liệu tham khảo."];</v>
      </c>
      <c r="AD55" s="65" t="s">
        <v>3116</v>
      </c>
    </row>
    <row r="56" spans="1:30" s="20" customFormat="1" ht="69" customHeight="1">
      <c r="A56" s="49"/>
      <c r="B56" s="65">
        <v>305</v>
      </c>
      <c r="C56" s="65" t="s">
        <v>2276</v>
      </c>
      <c r="D56" s="136" t="s">
        <v>4232</v>
      </c>
      <c r="E56" s="119" t="s">
        <v>651</v>
      </c>
      <c r="F56" s="65" t="s">
        <v>2981</v>
      </c>
      <c r="G56" s="136" t="s">
        <v>4306</v>
      </c>
      <c r="H56" s="119" t="s">
        <v>652</v>
      </c>
      <c r="I56" s="136">
        <v>2</v>
      </c>
      <c r="J56" s="119">
        <v>2</v>
      </c>
      <c r="K56" s="65"/>
      <c r="L56" s="65">
        <v>14</v>
      </c>
      <c r="M56" s="65"/>
      <c r="N56" s="65"/>
      <c r="O56" s="65"/>
      <c r="P56" s="65"/>
      <c r="Q56" s="136"/>
      <c r="R56" s="119"/>
      <c r="S56" s="136" t="s">
        <v>4379</v>
      </c>
      <c r="T56" s="119" t="s">
        <v>4093</v>
      </c>
      <c r="U56" s="65">
        <v>1</v>
      </c>
      <c r="V56" s="65" t="s">
        <v>2297</v>
      </c>
      <c r="W56" s="49"/>
      <c r="X56" s="49"/>
      <c r="Y56" s="49"/>
      <c r="Z56" s="49" t="str">
        <f t="shared" si="0"/>
        <v>D6.scenario.defMeasures['mCKflame'] = { mid:"305",  name:"mCKflame",  title:"Vì vậy mà không ngọn lửa không Nhô ra từ nồi",  easyness:"2",  refCons:"consCKcook",  titleShort:"điều chỉnh ngọn lửa nấu ăn", level:"",  figNum:"14",  lifeTime:"",  price:"",  roanShow:"",  standardType:"",  subsidy :"",  advice:"Ngọn lửa nhô ra từ đáy chảo, chỉ khí là lãng phí, không giảm thời gian nấu ăn. Hãy sử dụng để điều chỉnh đến mức mà những ngọn lửa không nhô ra từ đáy chảo. Thêm vào đó, bằng cách đặt ra cho việc thiết lập tốt nấu ăn, bạn có thể giảm tiêu thụ gas.",   lifestyle:"1",   season:"wss"};</v>
      </c>
      <c r="AB56" s="20" t="str">
        <f t="shared" si="1"/>
        <v>$defMeasures['mCKflame'] = [ 'mid'=&gt;"305",   'title'=&gt;"Vì vậy mà không ngọn lửa không Nhô ra từ nồi",  'figNum'=&gt;"14",  'advice'=&gt;"Ngọn lửa nhô ra từ đáy chảo, chỉ khí là lãng phí, không giảm thời gian nấu ăn. Hãy sử dụng để điều chỉnh đến mức mà những ngọn lửa không nhô ra từ đáy chảo. Thêm vào đó, bằng cách đặt ra cho việc thiết lập tốt nấu ăn, bạn có thể giảm tiêu thụ gas."];</v>
      </c>
      <c r="AD56" s="65" t="s">
        <v>3119</v>
      </c>
    </row>
    <row r="57" spans="1:30" s="20" customFormat="1" ht="69" customHeight="1">
      <c r="A57" s="49"/>
      <c r="B57" s="65">
        <v>401</v>
      </c>
      <c r="C57" s="65" t="s">
        <v>2131</v>
      </c>
      <c r="D57" s="136" t="s">
        <v>4233</v>
      </c>
      <c r="E57" s="119" t="s">
        <v>2296</v>
      </c>
      <c r="F57" s="65" t="s">
        <v>2115</v>
      </c>
      <c r="G57" s="136" t="s">
        <v>4307</v>
      </c>
      <c r="H57" s="119" t="s">
        <v>653</v>
      </c>
      <c r="I57" s="136">
        <v>2</v>
      </c>
      <c r="J57" s="119">
        <v>2</v>
      </c>
      <c r="K57" s="65"/>
      <c r="L57" s="65">
        <v>16</v>
      </c>
      <c r="M57" s="65"/>
      <c r="N57" s="65"/>
      <c r="O57" s="65"/>
      <c r="P57" s="65"/>
      <c r="Q57" s="136"/>
      <c r="R57" s="119"/>
      <c r="S57" s="136" t="s">
        <v>4380</v>
      </c>
      <c r="T57" s="119" t="s">
        <v>4094</v>
      </c>
      <c r="U57" s="65">
        <v>1</v>
      </c>
      <c r="V57" s="65" t="s">
        <v>2297</v>
      </c>
      <c r="W57" s="49"/>
      <c r="X57" s="49"/>
      <c r="Y57" s="49"/>
      <c r="Z57" s="49" t="str">
        <f t="shared" si="0"/>
        <v>D6.scenario.defMeasures['mDRsolar'] = { mid:"401",  name:"mDRsolar",  title:"Để phơi khô trên một ngày đẹp trời mà không có một máy sấy quần áo và chức năng sấy khô",  easyness:"2",  refCons:"consDRsum",  titleShort:"Mặt trời", level:"",  figNum:"16",  lifeTime:"",  price:"",  roanShow:"",  standardType:"",  subsidy :"",  advice:"chức năng sấy khô quần áo rất thuận tiện, phải mất 10 lần năng lượng hơn trong việc giặt ủi. Càng nhiều càng tốt để làm khô dưới ánh mặt trời, đó là tiết kiệm năng lượng không sử dụng một chức năng sấy khô.",   lifestyle:"1",   season:"wss"};</v>
      </c>
      <c r="AB57" s="20" t="str">
        <f t="shared" si="1"/>
        <v>$defMeasures['mDRsolar'] = [ 'mid'=&gt;"401",   'title'=&gt;"Để phơi khô trên một ngày đẹp trời mà không có một máy sấy quần áo và chức năng sấy khô",  'figNum'=&gt;"16",  'advice'=&gt;"chức năng sấy khô quần áo rất thuận tiện, phải mất 10 lần năng lượng hơn trong việc giặt ủi. Càng nhiều càng tốt để làm khô dưới ánh mặt trời, đó là tiết kiệm năng lượng không sử dụng một chức năng sấy khô."];</v>
      </c>
      <c r="AD57" s="65" t="s">
        <v>3118</v>
      </c>
    </row>
    <row r="58" spans="1:30" s="20" customFormat="1" ht="69" customHeight="1">
      <c r="A58" s="49"/>
      <c r="B58" s="65">
        <v>402</v>
      </c>
      <c r="C58" s="65" t="s">
        <v>655</v>
      </c>
      <c r="D58" s="136" t="s">
        <v>4234</v>
      </c>
      <c r="E58" s="119" t="s">
        <v>654</v>
      </c>
      <c r="F58" s="65" t="s">
        <v>2115</v>
      </c>
      <c r="G58" s="136" t="s">
        <v>4308</v>
      </c>
      <c r="H58" s="119" t="s">
        <v>656</v>
      </c>
      <c r="I58" s="136">
        <v>1</v>
      </c>
      <c r="J58" s="119">
        <v>1</v>
      </c>
      <c r="K58" s="65"/>
      <c r="L58" s="65">
        <v>16</v>
      </c>
      <c r="M58" s="65">
        <v>10</v>
      </c>
      <c r="N58" s="65">
        <v>140000</v>
      </c>
      <c r="O58" s="65"/>
      <c r="P58" s="65"/>
      <c r="Q58" s="136"/>
      <c r="R58" s="119"/>
      <c r="S58" s="136" t="s">
        <v>4381</v>
      </c>
      <c r="T58" s="119" t="s">
        <v>4052</v>
      </c>
      <c r="U58" s="65"/>
      <c r="V58" s="65" t="s">
        <v>2297</v>
      </c>
      <c r="W58" s="49"/>
      <c r="X58" s="49"/>
      <c r="Y58" s="49"/>
      <c r="Z58" s="49" t="str">
        <f t="shared" si="0"/>
        <v>D6.scenario.defMeasures['mDRheatPump'] = { mid:"402",  name:"mDRheatPump",  title:"Kaikaeru trong máy giặt mà lon quần áo khô của bơm nhiệt",  easyness:"1",  refCons:"consDRsum",  titleShort:"Nhiệt bơm khô", level:"",  figNum:"16",  lifeTime:"10",  price:"140000",  roanShow:"",  standardType:"",  subsidy :"",  advice:"Trong số các máy sấy quần áo và các chức năng sấy khô với một chiếc máy giặt, một trong những máy bơm nhiệt, năng lượng tiêu thụ so với máy sấy khô thông thường bạn cần khoảng một nửa. Vâng, nếu bạn sử dụng một chức năng sấy khô cũng đã làm việc rất nhiều làm giảm lượng chi phí tiện ích. Tuy nhiên, kể từ khi chức năng sấy khô tự sử dụng rất nhiều năng lượng, nó là khuyến khích không sử dụng càng nhiều càng tốt chức năng làm khô càng tốt.",   lifestyle:"",   season:"wss"};</v>
      </c>
      <c r="AB58" s="20" t="str">
        <f t="shared" si="1"/>
        <v>$defMeasures['mDRheatPump'] = [ 'mid'=&gt;"402",   'title'=&gt;"Kaikaeru trong máy giặt mà lon quần áo khô của bơm nhiệt",  'figNum'=&gt;"16",  'advice'=&gt;"Trong số các máy sấy quần áo và các chức năng sấy khô với một chiếc máy giặt, một trong những máy bơm nhiệt, năng lượng tiêu thụ so với máy sấy khô thông thường bạn cần khoảng một nửa. Vâng, nếu bạn sử dụng một chức năng sấy khô cũng đã làm việc rất nhiều làm giảm lượng chi phí tiện ích. Tuy nhiên, kể từ khi chức năng sấy khô tự sử dụng rất nhiều năng lượng, nó là khuyến khích không sử dụng càng nhiều càng tốt chức năng làm khô càng tốt."];</v>
      </c>
      <c r="AD58" s="65" t="s">
        <v>3117</v>
      </c>
    </row>
    <row r="59" spans="1:30" s="20" customFormat="1" ht="69" customHeight="1">
      <c r="A59" s="49"/>
      <c r="B59" s="65">
        <v>501</v>
      </c>
      <c r="C59" s="65" t="s">
        <v>3143</v>
      </c>
      <c r="D59" s="136" t="s">
        <v>4235</v>
      </c>
      <c r="E59" s="119" t="s">
        <v>2341</v>
      </c>
      <c r="F59" s="65" t="s">
        <v>1902</v>
      </c>
      <c r="G59" s="136" t="s">
        <v>4309</v>
      </c>
      <c r="H59" s="119" t="s">
        <v>2342</v>
      </c>
      <c r="I59" s="136">
        <v>4</v>
      </c>
      <c r="J59" s="119">
        <v>4</v>
      </c>
      <c r="K59" s="65"/>
      <c r="L59" s="65">
        <v>6</v>
      </c>
      <c r="M59" s="65">
        <v>20</v>
      </c>
      <c r="N59" s="65"/>
      <c r="O59" s="65"/>
      <c r="P59" s="65" t="s">
        <v>2067</v>
      </c>
      <c r="Q59" s="136"/>
      <c r="R59" s="119"/>
      <c r="S59" s="136" t="s">
        <v>4382</v>
      </c>
      <c r="T59" s="119" t="s">
        <v>4095</v>
      </c>
      <c r="U59" s="65"/>
      <c r="V59" s="65" t="s">
        <v>2297</v>
      </c>
      <c r="W59" s="49"/>
      <c r="X59" s="49"/>
      <c r="Y59" s="49"/>
      <c r="Z59" s="49" t="str">
        <f t="shared" si="0"/>
        <v>D6.scenario.defMeasures['mLIceilingLED'] = { mid:"501",  name:"mLIceilingLED",  title:"Thay thế đồ đạc đèn huỳnh quang với ánh sáng trần LED",  easyness:"4",  refCons:"consLI",  titleShort:"LED ánh sáng", level:"",  figNum:"6",  lifeTime:"20",  price:"",  roanShow:"",  standardType:"蛍光灯",  subsidy :"",  advice:"hiệu suất tiết kiệm năng lượng LED là cao, và lâu dài. Không giống như đèn huỳnh quang, vì côn trùng vào trang bìa của các đèn không bật, bạn có thể tiết kiệm công sức thậm chí làm sạch. Thay thế từ thiết bị chiếu sáng, nhưng kể từ khi có một ổ cắm, bạn thường có thể thay thế mình mà không hỏi đến cửa hàng điện. Ngoài ra để điều chỉnh, chẳng hạn như màu của ánh sáng, hoặc bạn có thể điều chỉnh độ sáng mịn.",   lifestyle:"",   season:"wss"};</v>
      </c>
      <c r="AB59" s="20" t="str">
        <f t="shared" si="1"/>
        <v>$defMeasures['mLIceilingLED'] = [ 'mid'=&gt;"501",   'title'=&gt;"Thay thế đồ đạc đèn huỳnh quang với ánh sáng trần LED",  'figNum'=&gt;"6",  'advice'=&gt;"hiệu suất tiết kiệm năng lượng LED là cao, và lâu dài. Không giống như đèn huỳnh quang, vì côn trùng vào trang bìa của các đèn không bật, bạn có thể tiết kiệm công sức thậm chí làm sạch. Thay thế từ thiết bị chiếu sáng, nhưng kể từ khi có một ổ cắm, bạn thường có thể thay thế mình mà không hỏi đến cửa hàng điện. Ngoài ra để điều chỉnh, chẳng hạn như màu của ánh sáng, hoặc bạn có thể điều chỉnh độ sáng mịn."];</v>
      </c>
      <c r="AD59" s="65" t="s">
        <v>3120</v>
      </c>
    </row>
    <row r="60" spans="1:30" s="20" customFormat="1" ht="69" customHeight="1">
      <c r="A60" s="49"/>
      <c r="B60" s="65">
        <v>502</v>
      </c>
      <c r="C60" s="65" t="s">
        <v>2132</v>
      </c>
      <c r="D60" s="136" t="s">
        <v>4236</v>
      </c>
      <c r="E60" s="119" t="s">
        <v>1094</v>
      </c>
      <c r="F60" s="65" t="s">
        <v>1902</v>
      </c>
      <c r="G60" s="136" t="s">
        <v>4310</v>
      </c>
      <c r="H60" s="119" t="s">
        <v>1778</v>
      </c>
      <c r="I60" s="136">
        <v>2</v>
      </c>
      <c r="J60" s="119">
        <v>2</v>
      </c>
      <c r="K60" s="65"/>
      <c r="L60" s="65">
        <v>5</v>
      </c>
      <c r="M60" s="65" t="s">
        <v>1840</v>
      </c>
      <c r="N60" s="65">
        <v>2000</v>
      </c>
      <c r="O60" s="65"/>
      <c r="P60" s="65" t="s">
        <v>1176</v>
      </c>
      <c r="Q60" s="136"/>
      <c r="R60" s="119"/>
      <c r="S60" s="136" t="s">
        <v>4383</v>
      </c>
      <c r="T60" s="119" t="s">
        <v>4096</v>
      </c>
      <c r="U60" s="65"/>
      <c r="V60" s="65" t="s">
        <v>2297</v>
      </c>
      <c r="W60" s="49"/>
      <c r="X60" s="49"/>
      <c r="Y60" s="49"/>
      <c r="Z60" s="49" t="str">
        <f t="shared" si="0"/>
        <v>D6.scenario.defMeasures['mLILED'] = { mid:"502",  name:"mLILED",  title:"Thay thế đèn LED",  easyness:"2",  refCons:"consLI",  titleShort:"bóng đèn LED", level:"",  figNum:"5",  lifeTime:"40000h",  price:"2000",  roanShow:"",  standardType:"電球",  subsidy :"",  advice:"bóng đèn LED, và sử dụng các ổ cắm giống như bóng đèn sợi đốt, bạn có thể thay thế nó khi bóng đèn bị phá vỡ. Việc tiêu thụ điện có thể giảm 80%, cuộc sống sẽ có nhiều hơn 40 lần.",   lifestyle:"",   season:"wss"};</v>
      </c>
      <c r="AB60" s="20" t="str">
        <f t="shared" si="1"/>
        <v>$defMeasures['mLILED'] = [ 'mid'=&gt;"502",   'title'=&gt;"Thay thế đèn LED",  'figNum'=&gt;"5",  'advice'=&gt;"bóng đèn LED, và sử dụng các ổ cắm giống như bóng đèn sợi đốt, bạn có thể thay thế nó khi bóng đèn bị phá vỡ. Việc tiêu thụ điện có thể giảm 80%, cuộc sống sẽ có nhiều hơn 40 lần."];</v>
      </c>
      <c r="AD60" s="65" t="s">
        <v>3121</v>
      </c>
    </row>
    <row r="61" spans="1:30" s="20" customFormat="1" ht="69" customHeight="1">
      <c r="A61" s="49"/>
      <c r="B61" s="65">
        <v>503</v>
      </c>
      <c r="C61" s="65" t="s">
        <v>1084</v>
      </c>
      <c r="D61" s="136" t="s">
        <v>4237</v>
      </c>
      <c r="E61" s="119" t="s">
        <v>1083</v>
      </c>
      <c r="F61" s="65" t="s">
        <v>1902</v>
      </c>
      <c r="G61" s="136" t="s">
        <v>4311</v>
      </c>
      <c r="H61" s="119" t="s">
        <v>1776</v>
      </c>
      <c r="I61" s="136">
        <v>2</v>
      </c>
      <c r="J61" s="119">
        <v>2</v>
      </c>
      <c r="K61" s="65"/>
      <c r="L61" s="65">
        <v>5</v>
      </c>
      <c r="M61" s="65">
        <v>10</v>
      </c>
      <c r="N61" s="65"/>
      <c r="O61" s="65"/>
      <c r="P61" s="65" t="s">
        <v>1176</v>
      </c>
      <c r="Q61" s="136"/>
      <c r="R61" s="119"/>
      <c r="S61" s="136" t="s">
        <v>4384</v>
      </c>
      <c r="T61" s="119" t="s">
        <v>4097</v>
      </c>
      <c r="U61" s="65"/>
      <c r="V61" s="65" t="s">
        <v>2297</v>
      </c>
      <c r="W61" s="49"/>
      <c r="X61" s="49"/>
      <c r="Y61" s="49"/>
      <c r="Z61" s="49" t="str">
        <f t="shared" si="0"/>
        <v>D6.scenario.defMeasures['mLIsensor'] = { mid:"503",  name:"mLIsensor",  title:"Thay thế con người nhạy cảm",  easyness:"2",  refCons:"consLI",  titleShort:"cảm biến ánh sáng", level:"",  figNum:"5",  lifeTime:"10",  price:"",  roanShow:"",  standardType:"電球",  subsidy :"",  advice:"Ánh sáng lối vào, và các loại cảm biến, cho ánh sáng bằng cách cảm nhận của nhân dân, hoạt động phòng chống tội phạm sẽ cao hơn. Thời gian được giảm đáng kể điện đang chảy, nó sẽ tiết kiệm năng lượng. Bên cạnh đó, hành lang như vậy là tốt nếu chỉ sáng khi đi qua một người, và việc lắp đặt ánh sáng của cảm biến con người, sẽ thiết thực và tiết kiệm năng lượng cũng có thể thắp sáng duy nhất khi đi qua một con người.",   lifestyle:"",   season:"wss"};</v>
      </c>
      <c r="AB61" s="20" t="str">
        <f t="shared" si="1"/>
        <v>$defMeasures['mLIsensor'] = [ 'mid'=&gt;"503",   'title'=&gt;"Thay thế con người nhạy cảm",  'figNum'=&gt;"5",  'advice'=&gt;"Ánh sáng lối vào, và các loại cảm biến, cho ánh sáng bằng cách cảm nhận của nhân dân, hoạt động phòng chống tội phạm sẽ cao hơn. Thời gian được giảm đáng kể điện đang chảy, nó sẽ tiết kiệm năng lượng. Bên cạnh đó, hành lang như vậy là tốt nếu chỉ sáng khi đi qua một người, và việc lắp đặt ánh sáng của cảm biến con người, sẽ thiết thực và tiết kiệm năng lượng cũng có thể thắp sáng duy nhất khi đi qua một con người."];</v>
      </c>
      <c r="AD61" s="65" t="s">
        <v>3122</v>
      </c>
    </row>
    <row r="62" spans="1:30" s="20" customFormat="1" ht="69" customHeight="1">
      <c r="A62" s="49"/>
      <c r="B62" s="65">
        <v>504</v>
      </c>
      <c r="C62" s="65" t="s">
        <v>1085</v>
      </c>
      <c r="D62" s="136" t="s">
        <v>4238</v>
      </c>
      <c r="E62" s="119" t="s">
        <v>1557</v>
      </c>
      <c r="F62" s="65" t="s">
        <v>2133</v>
      </c>
      <c r="G62" s="136" t="s">
        <v>4312</v>
      </c>
      <c r="H62" s="119" t="s">
        <v>1777</v>
      </c>
      <c r="I62" s="136">
        <v>3</v>
      </c>
      <c r="J62" s="119">
        <v>3</v>
      </c>
      <c r="K62" s="65"/>
      <c r="L62" s="65">
        <v>6</v>
      </c>
      <c r="M62" s="65"/>
      <c r="N62" s="65"/>
      <c r="O62" s="65"/>
      <c r="P62" s="65"/>
      <c r="Q62" s="136"/>
      <c r="R62" s="119"/>
      <c r="S62" s="136" t="s">
        <v>4385</v>
      </c>
      <c r="T62" s="119" t="s">
        <v>4098</v>
      </c>
      <c r="U62" s="65">
        <v>1</v>
      </c>
      <c r="V62" s="65" t="s">
        <v>2297</v>
      </c>
      <c r="W62" s="49"/>
      <c r="X62" s="49"/>
      <c r="Y62" s="49"/>
      <c r="Z62" s="49" t="str">
        <f t="shared" si="0"/>
        <v>D6.scenario.defMeasures['mLItime'] = { mid:"504",  name:"mLItime",  title:"Thời gian sử dụng chiếu sáng ngắn 1 giờ",  easyness:"3",  refCons:"consLI",  titleShort:"rút ngắn chiếu sáng", level:"",  figNum:"6",  lifeTime:"",  price:"",  roanShow:"",  standardType:"",  subsidy :"",  advice:"Bạn nhiều ánh sáng điện khi đưa vào lưu thông, nhưng vì nó là một phần nhỏ của một giây, bạn sẽ tiết kiệm năng lượng bằng cách dẫn đến thường xuyên để dập tắt. Điều quan trọng là để đưa thói quen nhất thiết phải tắt đèn khi bạn rời khỏi phòng. Ngoài ra, khi tiếp xúc với ánh sáng vào ban đêm, sẽ điên chu kỳ giấc ngủ, nó sẽ không tốt cho cơ thể.",   lifestyle:"1",   season:"wss"};</v>
      </c>
      <c r="AB62" s="20" t="str">
        <f t="shared" si="1"/>
        <v>$defMeasures['mLItime'] = [ 'mid'=&gt;"504",   'title'=&gt;"Thời gian sử dụng chiếu sáng ngắn 1 giờ",  'figNum'=&gt;"6",  'advice'=&gt;"Bạn nhiều ánh sáng điện khi đưa vào lưu thông, nhưng vì nó là một phần nhỏ của một giây, bạn sẽ tiết kiệm năng lượng bằng cách dẫn đến thường xuyên để dập tắt. Điều quan trọng là để đưa thói quen nhất thiết phải tắt đèn khi bạn rời khỏi phòng. Ngoài ra, khi tiếp xúc với ánh sáng vào ban đêm, sẽ điên chu kỳ giấc ngủ, nó sẽ không tốt cho cơ thể."];</v>
      </c>
      <c r="AD62" s="65" t="s">
        <v>3123</v>
      </c>
    </row>
    <row r="63" spans="1:30" s="20" customFormat="1" ht="69" customHeight="1">
      <c r="A63" s="49"/>
      <c r="B63" s="65">
        <v>505</v>
      </c>
      <c r="C63" s="65" t="s">
        <v>2372</v>
      </c>
      <c r="D63" s="136" t="s">
        <v>4239</v>
      </c>
      <c r="E63" s="119" t="s">
        <v>3125</v>
      </c>
      <c r="F63" s="65" t="s">
        <v>2133</v>
      </c>
      <c r="G63" s="136" t="s">
        <v>4313</v>
      </c>
      <c r="H63" s="119" t="s">
        <v>2373</v>
      </c>
      <c r="I63" s="136">
        <v>4</v>
      </c>
      <c r="J63" s="119">
        <v>4</v>
      </c>
      <c r="K63" s="65"/>
      <c r="L63" s="65">
        <v>6</v>
      </c>
      <c r="M63" s="65"/>
      <c r="N63" s="65"/>
      <c r="O63" s="65"/>
      <c r="P63" s="65"/>
      <c r="Q63" s="136"/>
      <c r="R63" s="119"/>
      <c r="S63" s="136" t="s">
        <v>4386</v>
      </c>
      <c r="T63" s="119" t="s">
        <v>4099</v>
      </c>
      <c r="U63" s="65">
        <v>1</v>
      </c>
      <c r="V63" s="65" t="s">
        <v>2297</v>
      </c>
      <c r="W63" s="49"/>
      <c r="X63" s="49"/>
      <c r="Y63" s="49"/>
      <c r="Z63" s="49" t="str">
        <f t="shared" si="0"/>
        <v>D6.scenario.defMeasures['mLIoff'] = { mid:"505",  name:"mLIoff",  title:"Tắt đèn khi bạn rời khỏi phòng",  easyness:"4",  refCons:"consLI",  titleShort:"thắp Tắt", level:"",  figNum:"6",  lifeTime:"",  price:"",  roanShow:"",  standardType:"",  subsidy :"",  advice:"Khi bạn rời khỏi phòng để đảm bảo bạn tắt thường xuyên được chiếu sáng. Nhiều người trong số điện chảy vào thời điểm đó đặt nó, vì nó là một phần nhỏ của một giây, cũng có kế hoạch quay trở lại sớm hơn, tốt hơn để tắt siêng năng chiếu sáng sẽ tiết kiệm năng lượng.",   lifestyle:"1",   season:"wss"};</v>
      </c>
      <c r="AB63" s="20" t="str">
        <f t="shared" si="1"/>
        <v>$defMeasures['mLIoff'] = [ 'mid'=&gt;"505",   'title'=&gt;"Tắt đèn khi bạn rời khỏi phòng",  'figNum'=&gt;"6",  'advice'=&gt;"Khi bạn rời khỏi phòng để đảm bảo bạn tắt thường xuyên được chiếu sáng. Nhiều người trong số điện chảy vào thời điểm đó đặt nó, vì nó là một phần nhỏ của một giây, cũng có kế hoạch quay trở lại sớm hơn, tốt hơn để tắt siêng năng chiếu sáng sẽ tiết kiệm năng lượng."];</v>
      </c>
      <c r="AD63" s="65" t="s">
        <v>2374</v>
      </c>
    </row>
    <row r="64" spans="1:30" s="20" customFormat="1" ht="69" customHeight="1">
      <c r="A64" s="49"/>
      <c r="B64" s="65">
        <v>601</v>
      </c>
      <c r="C64" s="65" t="s">
        <v>865</v>
      </c>
      <c r="D64" s="136" t="s">
        <v>4240</v>
      </c>
      <c r="E64" s="119" t="s">
        <v>996</v>
      </c>
      <c r="F64" s="65" t="s">
        <v>2109</v>
      </c>
      <c r="G64" s="136" t="s">
        <v>4314</v>
      </c>
      <c r="H64" s="119" t="s">
        <v>1179</v>
      </c>
      <c r="I64" s="136">
        <v>2</v>
      </c>
      <c r="J64" s="119">
        <v>2</v>
      </c>
      <c r="K64" s="65"/>
      <c r="L64" s="65">
        <v>7</v>
      </c>
      <c r="M64" s="65">
        <v>10</v>
      </c>
      <c r="N64" s="65">
        <v>40000</v>
      </c>
      <c r="O64" s="65"/>
      <c r="P64" s="65" t="s">
        <v>1175</v>
      </c>
      <c r="Q64" s="136"/>
      <c r="R64" s="119"/>
      <c r="S64" s="136" t="s">
        <v>4387</v>
      </c>
      <c r="T64" s="119" t="s">
        <v>4100</v>
      </c>
      <c r="U64" s="65"/>
      <c r="V64" s="65" t="s">
        <v>2297</v>
      </c>
      <c r="W64" s="49"/>
      <c r="X64" s="49"/>
      <c r="Y64" s="49"/>
      <c r="Z64" s="49" t="str">
        <f t="shared" si="0"/>
        <v>D6.scenario.defMeasures['mTVreplace'] = { mid:"601",  name:"mTVreplace",  title:"Kaikaeru với TV hiệu suất tiết kiệm năng lượng cao",  easyness:"2",  refCons:"consTV",  titleShort:"Tiết kiệm Eneterebi mua", level:"",  figNum:"7",  lifeTime:"10",  price:"40000",  roanShow:"",  standardType:"普及型",  subsidy :"",  advice:"Đối với truyền hình thực hiện tiết kiệm năng lượng được cải thiện, nó đã được bán sớm hơn so với gõ để trở thành điện năng tiêu thụ ít hơn một nửa chừng cùng kích thước. Trong over-the-counter, vì vậy hãy chọn càng nhiều càng hóa đơn tiền điện hàng năm có thể là TV giá rẻ.",   lifestyle:"",   season:"wss"};</v>
      </c>
      <c r="AB64" s="20" t="str">
        <f t="shared" si="1"/>
        <v>$defMeasures['mTVreplace'] = [ 'mid'=&gt;"601",   'title'=&gt;"Kaikaeru với TV hiệu suất tiết kiệm năng lượng cao",  'figNum'=&gt;"7",  'advice'=&gt;"Đối với truyền hình thực hiện tiết kiệm năng lượng được cải thiện, nó đã được bán sớm hơn so với gõ để trở thành điện năng tiêu thụ ít hơn một nửa chừng cùng kích thước. Trong over-the-counter, vì vậy hãy chọn càng nhiều càng hóa đơn tiền điện hàng năm có thể là TV giá rẻ."];</v>
      </c>
      <c r="AD64" s="65" t="s">
        <v>1180</v>
      </c>
    </row>
    <row r="65" spans="1:30" s="20" customFormat="1" ht="69" customHeight="1">
      <c r="A65" s="49"/>
      <c r="B65" s="65">
        <v>602</v>
      </c>
      <c r="C65" s="65" t="s">
        <v>866</v>
      </c>
      <c r="D65" s="136" t="s">
        <v>4241</v>
      </c>
      <c r="E65" s="119" t="s">
        <v>3368</v>
      </c>
      <c r="F65" s="65" t="s">
        <v>3372</v>
      </c>
      <c r="G65" s="136" t="s">
        <v>4315</v>
      </c>
      <c r="H65" s="119" t="s">
        <v>1779</v>
      </c>
      <c r="I65" s="136">
        <v>1</v>
      </c>
      <c r="J65" s="119">
        <v>1</v>
      </c>
      <c r="K65" s="65"/>
      <c r="L65" s="65">
        <v>7</v>
      </c>
      <c r="M65" s="65"/>
      <c r="N65" s="65"/>
      <c r="O65" s="65"/>
      <c r="P65" s="65"/>
      <c r="Q65" s="136"/>
      <c r="R65" s="119"/>
      <c r="S65" s="136" t="s">
        <v>4388</v>
      </c>
      <c r="T65" s="119" t="s">
        <v>4101</v>
      </c>
      <c r="U65" s="65">
        <v>1</v>
      </c>
      <c r="V65" s="65" t="s">
        <v>2297</v>
      </c>
      <c r="W65" s="49"/>
      <c r="X65" s="49"/>
      <c r="Y65" s="49"/>
      <c r="Z65" s="49" t="str">
        <f t="shared" si="0"/>
        <v>D6.scenario.defMeasures['mTVradio'] = { mid:"602",  name:"mTVradio",  title:"Nửa thời gian truyền hình đài",  easyness:"1",  refCons:"consTVsum",  titleShort:"radio", level:"",  figNum:"7",  lifeTime:"",  price:"",  roanShow:"",  standardType:"",  subsidy :"",  advice:"TV là bởi vì có một nhu cầu chiếu màn hình, bạn phải tiêu tốn điện năng tiêu thụ từ 10 đến 100 lần radio. Nếu bạn đã bật TV cho cô đơn là, để tiết kiệm năng lượng, hãy cố gắng đặt như radio hoặc CD.",   lifestyle:"1",   season:"wss"};</v>
      </c>
      <c r="AB65" s="20" t="str">
        <f t="shared" si="1"/>
        <v>$defMeasures['mTVradio'] = [ 'mid'=&gt;"602",   'title'=&gt;"Nửa thời gian truyền hình đài",  'figNum'=&gt;"7",  'advice'=&gt;"TV là bởi vì có một nhu cầu chiếu màn hình, bạn phải tiêu tốn điện năng tiêu thụ từ 10 đến 100 lần radio. Nếu bạn đã bật TV cho cô đơn là, để tiết kiệm năng lượng, hãy cố gắng đặt như radio hoặc CD."];</v>
      </c>
      <c r="AD65" s="65" t="s">
        <v>1780</v>
      </c>
    </row>
    <row r="66" spans="1:30" s="20" customFormat="1" ht="69" customHeight="1">
      <c r="A66" s="49"/>
      <c r="B66" s="65">
        <v>603</v>
      </c>
      <c r="C66" s="65" t="s">
        <v>867</v>
      </c>
      <c r="D66" s="136" t="s">
        <v>4242</v>
      </c>
      <c r="E66" s="119" t="s">
        <v>1556</v>
      </c>
      <c r="F66" s="65" t="s">
        <v>3373</v>
      </c>
      <c r="G66" s="136" t="s">
        <v>4316</v>
      </c>
      <c r="H66" s="119" t="s">
        <v>1781</v>
      </c>
      <c r="I66" s="136">
        <v>3</v>
      </c>
      <c r="J66" s="119">
        <v>3</v>
      </c>
      <c r="K66" s="65"/>
      <c r="L66" s="65">
        <v>7</v>
      </c>
      <c r="M66" s="65"/>
      <c r="N66" s="65"/>
      <c r="O66" s="65"/>
      <c r="P66" s="65"/>
      <c r="Q66" s="136"/>
      <c r="R66" s="119"/>
      <c r="S66" s="136" t="s">
        <v>4389</v>
      </c>
      <c r="T66" s="119" t="s">
        <v>4102</v>
      </c>
      <c r="U66" s="65">
        <v>1</v>
      </c>
      <c r="V66" s="65" t="s">
        <v>2297</v>
      </c>
      <c r="W66" s="49"/>
      <c r="X66" s="49"/>
      <c r="Y66" s="49"/>
      <c r="Z66" s="49" t="str">
        <f t="shared" si="0"/>
        <v>D6.scenario.defMeasures['mTVtime'] = { mid:"603",  name:"mTVtime",  title:"Trong một giờ một ngày rút ngắn thời gian truyền hình mặc",  easyness:"3",  refCons:"consTV",  titleShort:"TV rút ngắn", level:"",  figNum:"7",  lifeTime:"",  price:"",  roanShow:"",  standardType:"",  subsidy :"",  advice:"Trước đó xác định xem chương trình truyền hình, Cố gắng tắt TV khi bạn đã hoàn tất. Như bạn rời khỏi bật, nó sẽ sẽ xem xét cho chương trình tiếp theo vô tình. Cũng trong trường hợp của các trò chơi video, bởi vì nó là một thời gian dài để có xu hướng, chúng ta hãy cố gắng rút ngắn thời gian để sử dụng.",   lifestyle:"1",   season:"wss"};</v>
      </c>
      <c r="AB66" s="20" t="str">
        <f t="shared" si="1"/>
        <v>$defMeasures['mTVtime'] = [ 'mid'=&gt;"603",   'title'=&gt;"Trong một giờ một ngày rút ngắn thời gian truyền hình mặc",  'figNum'=&gt;"7",  'advice'=&gt;"Trước đó xác định xem chương trình truyền hình, Cố gắng tắt TV khi bạn đã hoàn tất. Như bạn rời khỏi bật, nó sẽ sẽ xem xét cho chương trình tiếp theo vô tình. Cũng trong trường hợp của các trò chơi video, bởi vì nó là một thời gian dài để có xu hướng, chúng ta hãy cố gắng rút ngắn thời gian để sử dụng."];</v>
      </c>
      <c r="AD66" s="65" t="s">
        <v>1782</v>
      </c>
    </row>
    <row r="67" spans="1:30" s="20" customFormat="1" ht="69" customHeight="1">
      <c r="A67" s="49"/>
      <c r="B67" s="65">
        <v>604</v>
      </c>
      <c r="C67" s="65" t="s">
        <v>2140</v>
      </c>
      <c r="D67" s="136" t="s">
        <v>4243</v>
      </c>
      <c r="E67" s="119" t="s">
        <v>1534</v>
      </c>
      <c r="F67" s="65" t="s">
        <v>2914</v>
      </c>
      <c r="G67" s="136" t="s">
        <v>4317</v>
      </c>
      <c r="H67" s="119" t="s">
        <v>1783</v>
      </c>
      <c r="I67" s="136">
        <v>2</v>
      </c>
      <c r="J67" s="119">
        <v>2</v>
      </c>
      <c r="K67" s="65"/>
      <c r="L67" s="65">
        <v>7</v>
      </c>
      <c r="M67" s="65"/>
      <c r="N67" s="65"/>
      <c r="O67" s="65"/>
      <c r="P67" s="65"/>
      <c r="Q67" s="136"/>
      <c r="R67" s="119"/>
      <c r="S67" s="136" t="s">
        <v>4390</v>
      </c>
      <c r="T67" s="119" t="s">
        <v>4053</v>
      </c>
      <c r="U67" s="65">
        <v>1</v>
      </c>
      <c r="V67" s="65" t="s">
        <v>2297</v>
      </c>
      <c r="W67" s="49"/>
      <c r="X67" s="49"/>
      <c r="Y67" s="49"/>
      <c r="Z67" s="49" t="str">
        <f t="shared" si="0"/>
        <v>D6.scenario.defMeasures['mTVbright'] = { mid:"604",  name:"mTVbright",  title:"Nó được điều chỉnh như vậy là không phải là một màn hình TV quá sáng",  easyness:"2",  refCons:"consTV",  titleShort:"điều chỉnh độ sáng truyền hình", level:"",  figNum:"7",  lifeTime:"",  price:"",  roanShow:"",  standardType:"",  subsidy :"",  advice:"Bạn phải có khả năng điều chỉnh độ sáng của màn hình TV. Bán hàng vào thời điểm đó là bộ sáng để, trong trạng thái này ánh sáng chói quá nhiều ở nhà, tiêu thụ điện năng cũng sẽ có nhiều. Bằng cách thận trọng thiết lập độ sáng, tiêu thụ điện năng khoảng 2-4 phần trăm nó sẽ bị giảm. Trong truyền hình mới, đó cũng là một loại tự động điều chỉnh các cảm biến.",   lifestyle:"1",   season:"wss"};</v>
      </c>
      <c r="AB67" s="20" t="str">
        <f t="shared" si="1"/>
        <v>$defMeasures['mTVbright'] = [ 'mid'=&gt;"604",   'title'=&gt;"Nó được điều chỉnh như vậy là không phải là một màn hình TV quá sáng",  'figNum'=&gt;"7",  'advice'=&gt;"Bạn phải có khả năng điều chỉnh độ sáng của màn hình TV. Bán hàng vào thời điểm đó là bộ sáng để, trong trạng thái này ánh sáng chói quá nhiều ở nhà, tiêu thụ điện năng cũng sẽ có nhiều. Bằng cách thận trọng thiết lập độ sáng, tiêu thụ điện năng khoảng 2-4 phần trăm nó sẽ bị giảm. Trong truyền hình mới, đó cũng là một loại tự động điều chỉnh các cảm biến."];</v>
      </c>
      <c r="AD67" s="65" t="s">
        <v>1784</v>
      </c>
    </row>
    <row r="68" spans="1:30" s="20" customFormat="1" ht="69" customHeight="1">
      <c r="A68" s="49"/>
      <c r="B68" s="65">
        <v>701</v>
      </c>
      <c r="C68" s="65" t="s">
        <v>1080</v>
      </c>
      <c r="D68" s="136" t="s">
        <v>4244</v>
      </c>
      <c r="E68" s="119" t="s">
        <v>1173</v>
      </c>
      <c r="F68" s="65" t="s">
        <v>2982</v>
      </c>
      <c r="G68" s="136" t="s">
        <v>4318</v>
      </c>
      <c r="H68" s="119" t="s">
        <v>1172</v>
      </c>
      <c r="I68" s="136">
        <v>2</v>
      </c>
      <c r="J68" s="119">
        <v>2</v>
      </c>
      <c r="K68" s="65"/>
      <c r="L68" s="65">
        <v>2</v>
      </c>
      <c r="M68" s="65">
        <v>10</v>
      </c>
      <c r="N68" s="65">
        <v>150000</v>
      </c>
      <c r="O68" s="65"/>
      <c r="P68" s="65" t="s">
        <v>1175</v>
      </c>
      <c r="Q68" s="136"/>
      <c r="R68" s="119"/>
      <c r="S68" s="136" t="s">
        <v>4391</v>
      </c>
      <c r="T68" s="119" t="s">
        <v>4054</v>
      </c>
      <c r="U68" s="65"/>
      <c r="V68" s="65" t="s">
        <v>2297</v>
      </c>
      <c r="W68" s="49"/>
      <c r="X68" s="49"/>
      <c r="Y68" s="49"/>
      <c r="Z68" s="49" t="str">
        <f t="shared" si="0"/>
        <v>D6.scenario.defMeasures['mRFreplace'] = { mid:"701",  name:"mRFreplace",  title:"Kaikaeru tủ lạnh tiết kiệm năng lượng",  easyness:"2",  refCons:"consRF",  titleShort:"Tiết kiệm năng lượng tủ lạnh", level:"",  figNum:"2",  lifeTime:"10",  price:"150000",  roanShow:"",  standardType:"普及型",  subsidy :"",  advice:"Có tủ lạnh tiết kiệm năng lượng sống trong điện của khoảng một nửa so với mô hình trước đó. Thời gian để lựa chọn, như số lượng ★ dấu ấn của một nhãn tiết kiệm năng lượng thống nhất lớn và, vui lòng chọn tiết kiệm năng lượng đề cập đến việc hiển thị các hóa đơn tiền điện hàng năm. Vào thời điểm Gai 換 là để đảm bảo bạn nhận được đưa ra khỏi tủ lạnh cũ trong hệ thống tái chế thiết bị nhà.",   lifestyle:"",   season:"wss"};</v>
      </c>
      <c r="AB68" s="20" t="str">
        <f t="shared" si="1"/>
        <v>$defMeasures['mRFreplace'] = [ 'mid'=&gt;"701",   'title'=&gt;"Kaikaeru tủ lạnh tiết kiệm năng lượng",  'figNum'=&gt;"2",  'advice'=&gt;"Có tủ lạnh tiết kiệm năng lượng sống trong điện của khoảng một nửa so với mô hình trước đó. Thời gian để lựa chọn, như số lượng ★ dấu ấn của một nhãn tiết kiệm năng lượng thống nhất lớn và, vui lòng chọn tiết kiệm năng lượng đề cập đến việc hiển thị các hóa đơn tiền điện hàng năm. Vào thời điểm Gai 換 là để đảm bảo bạn nhận được đưa ra khỏi tủ lạnh cũ trong hệ thống tái chế thiết bị nhà."];</v>
      </c>
      <c r="AD68" s="65" t="s">
        <v>1771</v>
      </c>
    </row>
    <row r="69" spans="1:30" s="20" customFormat="1" ht="69" customHeight="1">
      <c r="A69" s="49"/>
      <c r="B69" s="65">
        <v>702</v>
      </c>
      <c r="C69" s="65" t="s">
        <v>1081</v>
      </c>
      <c r="D69" s="136" t="s">
        <v>4245</v>
      </c>
      <c r="E69" s="119" t="s">
        <v>2286</v>
      </c>
      <c r="F69" s="65" t="s">
        <v>2982</v>
      </c>
      <c r="G69" s="136" t="s">
        <v>4319</v>
      </c>
      <c r="H69" s="119" t="s">
        <v>1772</v>
      </c>
      <c r="I69" s="136">
        <v>2</v>
      </c>
      <c r="J69" s="119">
        <v>2</v>
      </c>
      <c r="K69" s="65"/>
      <c r="L69" s="65">
        <v>2</v>
      </c>
      <c r="M69" s="65"/>
      <c r="N69" s="65"/>
      <c r="O69" s="65"/>
      <c r="P69" s="65"/>
      <c r="Q69" s="136"/>
      <c r="R69" s="119"/>
      <c r="S69" s="136" t="s">
        <v>4392</v>
      </c>
      <c r="T69" s="119" t="s">
        <v>4103</v>
      </c>
      <c r="U69" s="65">
        <v>1</v>
      </c>
      <c r="V69" s="65" t="s">
        <v>2297</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title:"Dừng một trong những tủ lạnh",  easyness:"2",  refCons:"consRF",  titleShort:"tủ lạnh dừng", level:"",  figNum:"2",  lifeTime:"",  price:"",  roanShow:"",  standardType:"",  subsidy :"",  advice:"Nếu bạn đang sử dụng tủ lạnh hai trở lên, hãy dừng lại một. Tiêu thụ càng nhiều điện và lớn ngay cả một tủ lạnh nhỏ. Nếu bạn không sử dụng để sử dụng bạn có thể cảm thấy như 'lãng phí', nhưng vì một tác động môi trường lớn chỉ để đưa điện sẽ xảy ra, không nên sử dụng là mong muốn.",   lifestyle:"1",   season:"wss"};</v>
      </c>
      <c r="AB69" s="20" t="str">
        <f t="shared" ref="AB69:AB78" si="3">"$defMeasures['"&amp;C69&amp;"'] = [ '"&amp;B$2&amp;"'=&gt;"""&amp;B69&amp;""",   '"&amp;D$2&amp;"'=&gt;"""&amp;CLEAN(SUBSTITUTE(D69,"""","'"))&amp;""",  '"&amp;L$2&amp;"'=&gt;"""&amp;L69&amp;""",  '"&amp;S$2&amp;"'=&gt;"""&amp;CLEAN(SUBSTITUTE(S69,"""","'"))&amp;"""];"</f>
        <v>$defMeasures['mRFstop'] = [ 'mid'=&gt;"702",   'title'=&gt;"Dừng một trong những tủ lạnh",  'figNum'=&gt;"2",  'advice'=&gt;"Nếu bạn đang sử dụng tủ lạnh hai trở lên, hãy dừng lại một. Tiêu thụ càng nhiều điện và lớn ngay cả một tủ lạnh nhỏ. Nếu bạn không sử dụng để sử dụng bạn có thể cảm thấy như 'lãng phí', nhưng vì một tác động môi trường lớn chỉ để đưa điện sẽ xảy ra, không nên sử dụng là mong muốn."];</v>
      </c>
      <c r="AD69" s="65" t="s">
        <v>1773</v>
      </c>
    </row>
    <row r="70" spans="1:30" s="20" customFormat="1" ht="69" customHeight="1">
      <c r="A70" s="49"/>
      <c r="B70" s="65">
        <v>703</v>
      </c>
      <c r="C70" s="65" t="s">
        <v>2134</v>
      </c>
      <c r="D70" s="136" t="s">
        <v>4246</v>
      </c>
      <c r="E70" s="119" t="s">
        <v>1627</v>
      </c>
      <c r="F70" s="65" t="s">
        <v>2982</v>
      </c>
      <c r="G70" s="136" t="s">
        <v>4320</v>
      </c>
      <c r="H70" s="119" t="s">
        <v>1774</v>
      </c>
      <c r="I70" s="136">
        <v>4</v>
      </c>
      <c r="J70" s="119">
        <v>4</v>
      </c>
      <c r="K70" s="65"/>
      <c r="L70" s="65">
        <v>2</v>
      </c>
      <c r="M70" s="65"/>
      <c r="N70" s="65"/>
      <c r="O70" s="65"/>
      <c r="P70" s="65"/>
      <c r="Q70" s="136"/>
      <c r="R70" s="119"/>
      <c r="S70" s="136" t="s">
        <v>4393</v>
      </c>
      <c r="T70" s="119" t="s">
        <v>4055</v>
      </c>
      <c r="U70" s="65">
        <v>1</v>
      </c>
      <c r="V70" s="65" t="s">
        <v>2297</v>
      </c>
      <c r="W70" s="49"/>
      <c r="X70" s="49"/>
      <c r="Y70" s="49"/>
      <c r="Z70" s="49" t="str">
        <f t="shared" si="2"/>
        <v>D6.scenario.defMeasures['mRFwall'] = { mid:"703",  name:"mRFwall",  title:"Thả tủ lạnh từ các bức tường",  easyness:"4",  refCons:"consRF",  titleShort:"vị trí tủ lạnh", level:"",  figNum:"2",  lifeTime:"",  price:"",  roanShow:"",  standardType:"",  subsidy :"",  advice:"Tủ lạnh là một tiêu chuẩn được phát hành khoảng 5cm từ các bức tường. Tủ lạnh có để thoát khỏi sức nóng từ hai bên và bề mặt trần, nhưng khi tiếp xúc với các bức tường là khó khăn để thoát khỏi cái nóng, điện năng tiêu thụ sẽ tăng lên khoảng 10%.",   lifestyle:"1",   season:"wss"};</v>
      </c>
      <c r="AB70" s="20" t="str">
        <f t="shared" si="3"/>
        <v>$defMeasures['mRFwall'] = [ 'mid'=&gt;"703",   'title'=&gt;"Thả tủ lạnh từ các bức tường",  'figNum'=&gt;"2",  'advice'=&gt;"Tủ lạnh là một tiêu chuẩn được phát hành khoảng 5cm từ các bức tường. Tủ lạnh có để thoát khỏi sức nóng từ hai bên và bề mặt trần, nhưng khi tiếp xúc với các bức tường là khó khăn để thoát khỏi cái nóng, điện năng tiêu thụ sẽ tăng lên khoảng 10%."];</v>
      </c>
      <c r="AD70" s="65" t="s">
        <v>2340</v>
      </c>
    </row>
    <row r="71" spans="1:30" s="20" customFormat="1" ht="69" customHeight="1">
      <c r="A71" s="49"/>
      <c r="B71" s="65">
        <v>704</v>
      </c>
      <c r="C71" s="65" t="s">
        <v>1082</v>
      </c>
      <c r="D71" s="136" t="s">
        <v>4247</v>
      </c>
      <c r="E71" s="119" t="s">
        <v>2287</v>
      </c>
      <c r="F71" s="65" t="s">
        <v>2982</v>
      </c>
      <c r="G71" s="136" t="s">
        <v>4321</v>
      </c>
      <c r="H71" s="119" t="s">
        <v>1775</v>
      </c>
      <c r="I71" s="136">
        <v>4</v>
      </c>
      <c r="J71" s="119">
        <v>4</v>
      </c>
      <c r="K71" s="65"/>
      <c r="L71" s="65">
        <v>2</v>
      </c>
      <c r="M71" s="65"/>
      <c r="N71" s="65"/>
      <c r="O71" s="65"/>
      <c r="P71" s="65"/>
      <c r="Q71" s="136"/>
      <c r="R71" s="119"/>
      <c r="S71" s="136" t="s">
        <v>4394</v>
      </c>
      <c r="T71" s="119" t="s">
        <v>4104</v>
      </c>
      <c r="U71" s="65">
        <v>1</v>
      </c>
      <c r="V71" s="65" t="s">
        <v>2297</v>
      </c>
      <c r="W71" s="49"/>
      <c r="X71" s="49"/>
      <c r="Y71" s="49"/>
      <c r="Z71" s="49" t="str">
        <f t="shared" si="2"/>
        <v>D6.scenario.defMeasures['mRFtemplature'] = { mid:"704",  name:"mRFtemplature",  title:"Để thiết lập nhiệt độ tủ lạnh bảo thủ",  easyness:"4",  refCons:"consRF",  titleShort:"nhiệt độ làm lạnh", level:"",  figNum:"2",  lifeTime:"",  price:"",  roanShow:"",  standardType:"",  subsidy :"",  advice:"Tủ lạnh có thể kiểm soát nhiệt độ. Thiết lập, Tsuyokara vào, mỗi kết quả đối với kẻ yếu, bạn có thể khoảng 10% năng lượng tiết kiệm từ bên trong. Bởi vì nỗi đau của những món ăn sẽ nhanh hơn một chút, hãy thử trong khi kiểm tra xem liệu có bất kỳ rắc rối.",   lifestyle:"1",   season:"wss"};</v>
      </c>
      <c r="AB71" s="20" t="str">
        <f t="shared" si="3"/>
        <v>$defMeasures['mRFtemplature'] = [ 'mid'=&gt;"704",   'title'=&gt;"Để thiết lập nhiệt độ tủ lạnh bảo thủ",  'figNum'=&gt;"2",  'advice'=&gt;"Tủ lạnh có thể kiểm soát nhiệt độ. Thiết lập, Tsuyokara vào, mỗi kết quả đối với kẻ yếu, bạn có thể khoảng 10% năng lượng tiết kiệm từ bên trong. Bởi vì nỗi đau của những món ăn sẽ nhanh hơn một chút, hãy thử trong khi kiểm tra xem liệu có bất kỳ rắc rối."];</v>
      </c>
      <c r="AD71" s="65" t="s">
        <v>2339</v>
      </c>
    </row>
    <row r="72" spans="1:30" s="20" customFormat="1" ht="69" customHeight="1">
      <c r="A72" s="49"/>
      <c r="B72" s="65">
        <v>801</v>
      </c>
      <c r="C72" s="65" t="s">
        <v>1265</v>
      </c>
      <c r="D72" s="136" t="s">
        <v>4248</v>
      </c>
      <c r="E72" s="119" t="s">
        <v>2289</v>
      </c>
      <c r="F72" s="65" t="s">
        <v>2116</v>
      </c>
      <c r="G72" s="136" t="s">
        <v>4322</v>
      </c>
      <c r="H72" s="119" t="s">
        <v>1267</v>
      </c>
      <c r="I72" s="136">
        <v>2</v>
      </c>
      <c r="J72" s="119">
        <v>2</v>
      </c>
      <c r="K72" s="65"/>
      <c r="L72" s="65">
        <v>21</v>
      </c>
      <c r="M72" s="65">
        <v>8</v>
      </c>
      <c r="N72" s="65">
        <v>1800000</v>
      </c>
      <c r="O72" s="65"/>
      <c r="P72" s="65" t="s">
        <v>1175</v>
      </c>
      <c r="Q72" s="136" t="s">
        <v>4330</v>
      </c>
      <c r="R72" s="119" t="s">
        <v>2290</v>
      </c>
      <c r="S72" s="136" t="s">
        <v>4395</v>
      </c>
      <c r="T72" s="119" t="s">
        <v>2291</v>
      </c>
      <c r="U72" s="65"/>
      <c r="V72" s="65" t="s">
        <v>2297</v>
      </c>
      <c r="W72" s="49"/>
      <c r="X72" s="49"/>
      <c r="Y72" s="49"/>
      <c r="Z72" s="49" t="str">
        <f t="shared" si="2"/>
        <v>D6.scenario.defMeasures['mCRreplace'] = { mid:"801",  name:"mCRreplace",  title:"Kaikaeru cho xe sinh thái",  easyness:"2",  refCons:"consCR",  titleShort:"thay thế xe", level:"",  figNum:"21",  lifeTime:"8",  price:"1800000",  roanShow:"",  standardType:"普及型",  subsidy :"Trong phần giới thiệu của sinh thái xe, lợi ích của việc "cắt giảm thuế" có thể thu được.",  advice:"Ngoài hybrid và xe điện, công nghệ được cải thiện, và những chiếc xe tiết kiệm nhiên liệu mà chỉ đòi hỏi về tiêu thụ nhiên liệu hiện có được một nửa đã được bán đã được phát triển. Vui lòng chọn trong việc xem xét mức tiêu thụ nhiên liệu tại thời điểm mua.",   lifestyle:"",   season:"wss"};</v>
      </c>
      <c r="AB72" s="20" t="str">
        <f t="shared" si="3"/>
        <v>$defMeasures['mCRreplace'] = [ 'mid'=&gt;"801",   'title'=&gt;"Kaikaeru cho xe sinh thái",  'figNum'=&gt;"21",  'advice'=&gt;"Ngoài hybrid và xe điện, công nghệ được cải thiện, và những chiếc xe tiết kiệm nhiên liệu mà chỉ đòi hỏi về tiêu thụ nhiên liệu hiện có được một nửa đã được bán đã được phát triển. Vui lòng chọn trong việc xem xét mức tiêu thụ nhiên liệu tại thời điểm mua."];</v>
      </c>
      <c r="AD72" s="65" t="s">
        <v>1266</v>
      </c>
    </row>
    <row r="73" spans="1:30" s="20" customFormat="1" ht="69" customHeight="1">
      <c r="A73" s="49"/>
      <c r="B73" s="65">
        <v>802</v>
      </c>
      <c r="C73" s="65" t="s">
        <v>2322</v>
      </c>
      <c r="D73" s="136" t="s">
        <v>4249</v>
      </c>
      <c r="E73" s="119" t="s">
        <v>2326</v>
      </c>
      <c r="F73" s="65" t="s">
        <v>2323</v>
      </c>
      <c r="G73" s="136" t="s">
        <v>4323</v>
      </c>
      <c r="H73" s="119" t="s">
        <v>2324</v>
      </c>
      <c r="I73" s="136">
        <v>1</v>
      </c>
      <c r="J73" s="119">
        <v>1</v>
      </c>
      <c r="K73" s="65"/>
      <c r="L73" s="65">
        <v>21</v>
      </c>
      <c r="M73" s="65">
        <v>7</v>
      </c>
      <c r="N73" s="65">
        <v>3000000</v>
      </c>
      <c r="O73" s="65"/>
      <c r="P73" s="65"/>
      <c r="Q73" s="136"/>
      <c r="R73" s="119"/>
      <c r="S73" s="136" t="s">
        <v>4396</v>
      </c>
      <c r="T73" s="119" t="s">
        <v>4105</v>
      </c>
      <c r="U73" s="65"/>
      <c r="V73" s="65" t="s">
        <v>2325</v>
      </c>
      <c r="W73" s="49"/>
      <c r="X73" s="49"/>
      <c r="Y73" s="49"/>
      <c r="Z73" s="49" t="str">
        <f t="shared" si="2"/>
        <v>D6.scenario.defMeasures['mCRreplaceElec'] = { mid:"802",  name:"mCRreplaceElec",  title:"Sự ra đời của xe điện",  easyness:"1",  refCons:"consCR",  titleShort:"xe điện", level:"",  figNum:"21",  lifeTime:"7",  price:"3000000",  roanShow:"",  standardType:"",  subsidy :"",  advice:"Xe điện, sử dụng điện đã bị buộc tội thay cho xăng, chạy bằng cách chuyển động cơ thay vì động cơ. hiệu quả cao hơn so với động cơ, đã được bán như một chiếc xe thực tế đủ. Tuy nhiên, các trạm thu phí vẫn còn ít, vì nó mất nhiều thời gian để phí, bạn cần phải sạc vào ban đêm. Tại châu Âu và Trung Quốc, nó đã thông qua một chính sách để chuyển sang xe điện từ công thức cơ xe tại cho đến khoảng năm 2040.",   lifestyle:"",   season:"wss"};</v>
      </c>
      <c r="AB73" s="20" t="str">
        <f t="shared" si="3"/>
        <v>$defMeasures['mCRreplaceElec'] = [ 'mid'=&gt;"802",   'title'=&gt;"Sự ra đời của xe điện",  'figNum'=&gt;"21",  'advice'=&gt;"Xe điện, sử dụng điện đã bị buộc tội thay cho xăng, chạy bằng cách chuyển động cơ thay vì động cơ. hiệu quả cao hơn so với động cơ, đã được bán như một chiếc xe thực tế đủ. Tuy nhiên, các trạm thu phí vẫn còn ít, vì nó mất nhiều thời gian để phí, bạn cần phải sạc vào ban đêm. Tại châu Âu và Trung Quốc, nó đã thông qua một chính sách để chuyển sang xe điện từ công thức cơ xe tại cho đến khoảng năm 2040."];</v>
      </c>
      <c r="AD73" s="65" t="s">
        <v>2338</v>
      </c>
    </row>
    <row r="74" spans="1:30" s="20" customFormat="1" ht="69" customHeight="1">
      <c r="A74" s="49"/>
      <c r="B74" s="65">
        <v>803</v>
      </c>
      <c r="C74" s="65" t="s">
        <v>283</v>
      </c>
      <c r="D74" s="136" t="s">
        <v>4250</v>
      </c>
      <c r="E74" s="119" t="s">
        <v>1270</v>
      </c>
      <c r="F74" s="65" t="s">
        <v>2288</v>
      </c>
      <c r="G74" s="136" t="s">
        <v>4324</v>
      </c>
      <c r="H74" s="119" t="s">
        <v>1268</v>
      </c>
      <c r="I74" s="136">
        <v>3</v>
      </c>
      <c r="J74" s="119">
        <v>3</v>
      </c>
      <c r="K74" s="65"/>
      <c r="L74" s="65">
        <v>21</v>
      </c>
      <c r="M74" s="65"/>
      <c r="N74" s="65"/>
      <c r="O74" s="65"/>
      <c r="P74" s="65"/>
      <c r="Q74" s="136"/>
      <c r="R74" s="119"/>
      <c r="S74" s="136" t="s">
        <v>4397</v>
      </c>
      <c r="T74" s="119" t="s">
        <v>4056</v>
      </c>
      <c r="U74" s="65">
        <v>1</v>
      </c>
      <c r="V74" s="65" t="s">
        <v>2297</v>
      </c>
      <c r="W74" s="49"/>
      <c r="X74" s="49"/>
      <c r="Y74" s="49"/>
      <c r="Z74" s="49" t="str">
        <f t="shared" si="2"/>
        <v>D6.scenario.defMeasures['mCRecoDrive'] = { mid:"803",  name:"mCRecoDrive",  title:"Gấu trong tâm trí, chẳng hạn như sinh thái lái xe chạy không tải dừng",  easyness:"3",  refCons:"consCRsum",  titleShort:"Eco-Drive", level:"",  figNum:"21",  lifeTime:"",  price:"",  roanShow:"",  standardType:"",  subsidy :"",  advice:"Ngoài các điểm dừng chạy không tải, bằng cách khởi động mềm tại thời điểm bắt đầu, bạn có thể cải thiện khoảng 10% lượng tiêu thụ nhiên liệu.",   lifestyle:"1",   season:"wss"};</v>
      </c>
      <c r="AB74" s="20" t="str">
        <f t="shared" si="3"/>
        <v>$defMeasures['mCRecoDrive'] = [ 'mid'=&gt;"803",   'title'=&gt;"Gấu trong tâm trí, chẳng hạn như sinh thái lái xe chạy không tải dừng",  'figNum'=&gt;"21",  'advice'=&gt;"Ngoài các điểm dừng chạy không tải, bằng cách khởi động mềm tại thời điểm bắt đầu, bạn có thể cải thiện khoảng 10% lượng tiêu thụ nhiên liệu."];</v>
      </c>
      <c r="AD74" s="65" t="s">
        <v>1269</v>
      </c>
    </row>
    <row r="75" spans="1:30" s="20" customFormat="1" ht="69" customHeight="1">
      <c r="A75" s="49"/>
      <c r="B75" s="65">
        <v>804</v>
      </c>
      <c r="C75" s="65" t="s">
        <v>2135</v>
      </c>
      <c r="D75" s="136" t="s">
        <v>4251</v>
      </c>
      <c r="E75" s="119" t="s">
        <v>2989</v>
      </c>
      <c r="F75" s="65" t="s">
        <v>2987</v>
      </c>
      <c r="G75" s="136" t="s">
        <v>4325</v>
      </c>
      <c r="H75" s="119" t="s">
        <v>3126</v>
      </c>
      <c r="I75" s="136">
        <v>2</v>
      </c>
      <c r="J75" s="119">
        <v>2</v>
      </c>
      <c r="K75" s="65"/>
      <c r="L75" s="65">
        <v>22</v>
      </c>
      <c r="M75" s="65"/>
      <c r="N75" s="65"/>
      <c r="O75" s="65"/>
      <c r="P75" s="65"/>
      <c r="Q75" s="136"/>
      <c r="R75" s="119"/>
      <c r="S75" s="136" t="s">
        <v>4398</v>
      </c>
      <c r="T75" s="119" t="s">
        <v>1841</v>
      </c>
      <c r="U75" s="65">
        <v>1</v>
      </c>
      <c r="V75" s="65" t="s">
        <v>2297</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title:"Để sử dụng xe lửa hoặc xe buýt, chẳng hạn như giao thông công cộng",  easyness:"2",  refCons:"consCRtrip",  titleShort:"giao thông công cộng", level:"",  figNum:"22",  lifeTime:"",  price:"",  roanShow:"",  standardType:"",  subsidy :"",  advice:"Trong trường hợp của khoảng 2km của khu phố, khi thời tiết tốt đẹp, hoặc sử dụng một chiếc xe đạp mà không có một chiếc xe, chúng ta hãy đi bộ của. Nó cũng sẽ vì lợi ích của sức khỏe.",   lifestyle:"1",   season:"wss"};</v>
      </c>
      <c r="AB75" s="20" t="str">
        <f t="shared" si="3"/>
        <v>$defMeasures['mCRtrain'] = [ 'mid'=&gt;"804",   'title'=&gt;"Để sử dụng xe lửa hoặc xe buýt, chẳng hạn như giao thông công cộng",  'figNum'=&gt;"22",  'advice'=&gt;"Trong trường hợp của khoảng 2km của khu phố, khi thời tiết tốt đẹp, hoặc sử dụng một chiếc xe đạp mà không có một chiếc xe, chúng ta hãy đi bộ của. Nó cũng sẽ vì lợi ích của sức khỏe."];</v>
      </c>
      <c r="AD75" s="65" t="s">
        <v>2337</v>
      </c>
    </row>
    <row r="76" spans="1:30" s="20" customFormat="1" ht="69" customHeight="1">
      <c r="A76" s="49"/>
      <c r="B76" s="65">
        <v>805</v>
      </c>
      <c r="C76" s="65" t="s">
        <v>3131</v>
      </c>
      <c r="D76" s="136" t="s">
        <v>4252</v>
      </c>
      <c r="E76" s="119" t="s">
        <v>3129</v>
      </c>
      <c r="F76" s="65" t="s">
        <v>2988</v>
      </c>
      <c r="G76" s="136" t="s">
        <v>4326</v>
      </c>
      <c r="H76" s="119" t="s">
        <v>3130</v>
      </c>
      <c r="I76" s="136">
        <v>1</v>
      </c>
      <c r="J76" s="119">
        <v>1</v>
      </c>
      <c r="K76" s="65"/>
      <c r="L76" s="65">
        <v>22</v>
      </c>
      <c r="M76" s="65"/>
      <c r="N76" s="65"/>
      <c r="O76" s="65"/>
      <c r="P76" s="65"/>
      <c r="Q76" s="136"/>
      <c r="R76" s="119"/>
      <c r="S76" s="136" t="s">
        <v>4399</v>
      </c>
      <c r="T76" s="119" t="s">
        <v>3359</v>
      </c>
      <c r="U76" s="65">
        <v>1</v>
      </c>
      <c r="V76" s="65" t="s">
        <v>2297</v>
      </c>
      <c r="W76" s="49"/>
      <c r="X76" s="49"/>
      <c r="Y76" s="49"/>
      <c r="Z76" s="49" t="str">
        <f t="shared" si="2"/>
        <v>D6.scenario.defMeasures['mCR20percent'] = { mid:"805",  name:"mCR20percent",  title:"Dừng xe bằng cách sử dụng 20%",  easyness:"1",  refCons:"consCRtrip",  titleShort:"sử dụng xe 20% xuống", level:"",  figNum:"22",  lifeTime:"",  price:"",  roanShow:"",  standardType:"",  subsidy :"",  advice:"sử dụng xe sẽ tiêu thụ rất nhiều năng lượng. Ý tưởng như không được sử dụng để làm loãng các ứng dụng cần thiết là rất quan trọng.",   lifestyle:"1",   season:"wss"};</v>
      </c>
      <c r="AB76" s="20" t="str">
        <f t="shared" si="3"/>
        <v>$defMeasures['mCR20percent'] = [ 'mid'=&gt;"805",   'title'=&gt;"Dừng xe bằng cách sử dụng 20%",  'figNum'=&gt;"22",  'advice'=&gt;"sử dụng xe sẽ tiêu thụ rất nhiều năng lượng. Ý tưởng như không được sử dụng để làm loãng các ứng dụng cần thiết là rất quan trọng."];</v>
      </c>
      <c r="AD76" s="65" t="s">
        <v>3132</v>
      </c>
    </row>
    <row r="77" spans="1:30" s="20" customFormat="1" ht="69" customHeight="1">
      <c r="A77" s="49"/>
      <c r="B77" s="65">
        <v>806</v>
      </c>
      <c r="C77" s="65" t="s">
        <v>3731</v>
      </c>
      <c r="D77" s="136" t="s">
        <v>4253</v>
      </c>
      <c r="E77" s="119" t="s">
        <v>2141</v>
      </c>
      <c r="F77" s="65" t="s">
        <v>2971</v>
      </c>
      <c r="G77" s="136" t="s">
        <v>4327</v>
      </c>
      <c r="H77" s="119" t="s">
        <v>2142</v>
      </c>
      <c r="I77" s="136">
        <v>2</v>
      </c>
      <c r="J77" s="119">
        <v>2</v>
      </c>
      <c r="K77" s="65"/>
      <c r="L77" s="65">
        <v>22</v>
      </c>
      <c r="M77" s="65"/>
      <c r="N77" s="65"/>
      <c r="O77" s="65"/>
      <c r="P77" s="65"/>
      <c r="Q77" s="136"/>
      <c r="R77" s="119"/>
      <c r="S77" s="136" t="s">
        <v>4398</v>
      </c>
      <c r="T77" s="119" t="s">
        <v>1841</v>
      </c>
      <c r="U77" s="65">
        <v>1</v>
      </c>
      <c r="V77" s="65" t="s">
        <v>2297</v>
      </c>
      <c r="W77" s="49"/>
      <c r="X77" s="49"/>
      <c r="Y77" s="49"/>
      <c r="Z77" s="49" t="str">
        <f t="shared" si="2"/>
        <v>D6.scenario.defMeasures['mCRwalk'] = { mid:"806",  name:"mCRwalk",  title:"Không phải là một chiếc xe trong trường hợp gần, đi bằng xe đạp hoặc đi bộ",  easyness:"2",  refCons:"consCRtrip",  titleShort:"Xe đạp hoặc đi bộ", level:"",  figNum:"22",  lifeTime:"",  price:"",  roanShow:"",  standardType:"",  subsidy :"",  advice:"Trong trường hợp của khoảng 2km của khu phố, khi thời tiết tốt đẹp, hoặc sử dụng một chiếc xe đạp mà không có một chiếc xe, chúng ta hãy đi bộ của. Nó cũng sẽ vì lợi ích của sức khỏe.",   lifestyle:"1",   season:"wss"};</v>
      </c>
      <c r="AB77" s="20" t="str">
        <f t="shared" si="3"/>
        <v>$defMeasures['mCRwalk'] = [ 'mid'=&gt;"806",   'title'=&gt;"Không phải là một chiếc xe trong trường hợp gần, đi bằng xe đạp hoặc đi bộ",  'figNum'=&gt;"22",  'advice'=&gt;"Trong trường hợp của khoảng 2km của khu phố, khi thời tiết tốt đẹp, hoặc sử dụng một chiếc xe đạp mà không có một chiếc xe, chúng ta hãy đi bộ của. Nó cũng sẽ vì lợi ích của sức khỏe."];</v>
      </c>
      <c r="AD77" s="65" t="s">
        <v>3128</v>
      </c>
    </row>
    <row r="78" spans="1:30" s="20" customFormat="1" ht="69" customHeight="1">
      <c r="A78" s="49"/>
      <c r="B78" s="65">
        <v>901</v>
      </c>
      <c r="C78" s="65" t="s">
        <v>2295</v>
      </c>
      <c r="D78" s="136" t="s">
        <v>4254</v>
      </c>
      <c r="E78" s="119" t="s">
        <v>1263</v>
      </c>
      <c r="F78" s="65" t="s">
        <v>2983</v>
      </c>
      <c r="G78" s="136" t="s">
        <v>4328</v>
      </c>
      <c r="H78" s="119" t="s">
        <v>1264</v>
      </c>
      <c r="I78" s="136">
        <v>3</v>
      </c>
      <c r="J78" s="119">
        <v>3</v>
      </c>
      <c r="K78" s="65"/>
      <c r="L78" s="65">
        <v>20</v>
      </c>
      <c r="M78" s="65"/>
      <c r="N78" s="65"/>
      <c r="O78" s="65"/>
      <c r="P78" s="65"/>
      <c r="Q78" s="136"/>
      <c r="R78" s="119"/>
      <c r="S78" s="136" t="s">
        <v>4400</v>
      </c>
      <c r="T78" s="119" t="s">
        <v>4106</v>
      </c>
      <c r="U78" s="65">
        <v>1</v>
      </c>
      <c r="V78" s="65" t="s">
        <v>2297</v>
      </c>
      <c r="W78" s="49"/>
      <c r="X78" s="49"/>
      <c r="Y78" s="49"/>
      <c r="Z78" s="49" t="str">
        <f t="shared" si="2"/>
        <v>D6.scenario.defMeasures['mPTstopPlug'] = { mid:"901",  name:"mPTstopPlug",  title:"Rút phích cắm ra khỏi ổ cắm trên tường, làm giảm sức mạnh chế độ chờ",  easyness:"3",  refCons:"consTotal",  titleShort:"điện dự phòng", level:"",  figNum:"20",  lifeTime:"",  price:"",  roanShow:"",  standardType:"",  subsidy :"",  advice:"TV và video, chẳng hạn như máy lạnh, nó có thể đã được tiêu thụ cũng điện khi không sử dụng. Khi không sử dụng trong một thời gian dài, bạn có thể giúp giảm bớt bằng cách loại bỏ các phích cắm ra khỏi ổ cắm trên tường. Đối với mô hình gần đây, làm giảm sức mạnh chờ, xin vui lòng làm việc về vụ việc ở phía trước của mô hình cũ trong hơn năm năm. Điều hòa nhiệt độ, chứ không phải là kéo ra khỏi ổ cắm điện trực tiếp, là dừng chân đầu tiên trên điều khiển từ xa, hãy ngắt kết nối nó từ hoạt động hoàn toàn dừng lại.",   lifestyle:"1",   season:"wss"};</v>
      </c>
      <c r="AB78" s="20" t="str">
        <f t="shared" si="3"/>
        <v>$defMeasures['mPTstopPlug'] = [ 'mid'=&gt;"901",   'title'=&gt;"Rút phích cắm ra khỏi ổ cắm trên tường, làm giảm sức mạnh chế độ chờ",  'figNum'=&gt;"20",  'advice'=&gt;"TV và video, chẳng hạn như máy lạnh, nó có thể đã được tiêu thụ cũng điện khi không sử dụng. Khi không sử dụng trong một thời gian dài, bạn có thể giúp giảm bớt bằng cách loại bỏ các phích cắm ra khỏi ổ cắm trên tường. Đối với mô hình gần đây, làm giảm sức mạnh chờ, xin vui lòng làm việc về vụ việc ở phía trước của mô hình cũ trong hơn năm năm. Điều hòa nhiệt độ, chứ không phải là kéo ra khỏi ổ cắm điện trực tiếp, là dừng chân đầu tiên trên điều khiển từ xa, hãy ngắt kết nối nó từ hoạt động hoàn toàn dừng lại."];</v>
      </c>
      <c r="AD78" s="65" t="s">
        <v>3127</v>
      </c>
    </row>
    <row r="79" spans="1:30" ht="54" customHeight="1"/>
    <row r="80"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zoomScale="80" zoomScaleNormal="80" workbookViewId="0">
      <pane xSplit="5" ySplit="3" topLeftCell="DO171" activePane="bottomRight" state="frozen"/>
      <selection pane="topRight" activeCell="F1" sqref="F1"/>
      <selection pane="bottomLeft" activeCell="A4" sqref="A4"/>
      <selection pane="bottomRight" activeCell="DT4" sqref="DO4:DT177"/>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3399</v>
      </c>
      <c r="B1" s="75"/>
      <c r="C1" s="137" t="s">
        <v>3538</v>
      </c>
      <c r="D1" s="75"/>
      <c r="F1" s="75"/>
      <c r="G1" s="75"/>
      <c r="N1" s="74" t="s">
        <v>1893</v>
      </c>
      <c r="O1" s="74" t="s">
        <v>1892</v>
      </c>
      <c r="P1" s="74" t="s">
        <v>1894</v>
      </c>
      <c r="V1" s="160" t="s">
        <v>3539</v>
      </c>
      <c r="W1" s="161"/>
      <c r="X1" s="161"/>
      <c r="Y1" s="161"/>
      <c r="Z1" s="161"/>
      <c r="AA1" s="161"/>
      <c r="AB1" s="161"/>
      <c r="CJ1" s="74" t="s">
        <v>3759</v>
      </c>
      <c r="DL1" s="189"/>
      <c r="DM1" s="189"/>
      <c r="DN1" s="189"/>
      <c r="DO1" s="189"/>
      <c r="DP1" s="189"/>
      <c r="DQ1" s="189"/>
      <c r="DR1" s="189"/>
      <c r="DS1" s="189"/>
      <c r="DT1" s="189"/>
    </row>
    <row r="2" spans="1:124">
      <c r="B2" s="144" t="s">
        <v>3370</v>
      </c>
      <c r="C2" s="144" t="s">
        <v>2152</v>
      </c>
      <c r="D2" s="144"/>
      <c r="E2" s="144" t="s">
        <v>1831</v>
      </c>
      <c r="F2" s="144" t="s">
        <v>2163</v>
      </c>
      <c r="G2" s="144"/>
      <c r="H2" s="144" t="s">
        <v>402</v>
      </c>
      <c r="I2" s="144"/>
      <c r="J2" s="144" t="s">
        <v>1895</v>
      </c>
      <c r="K2" s="144"/>
      <c r="L2" s="144" t="s">
        <v>1896</v>
      </c>
      <c r="M2" s="144" t="s">
        <v>1897</v>
      </c>
      <c r="N2" s="144" t="s">
        <v>1898</v>
      </c>
      <c r="O2" s="144" t="s">
        <v>2953</v>
      </c>
      <c r="P2" s="144" t="s">
        <v>1899</v>
      </c>
      <c r="Q2" s="144" t="s">
        <v>1900</v>
      </c>
      <c r="R2" s="144" t="s">
        <v>2275</v>
      </c>
      <c r="U2" s="110" t="s">
        <v>3435</v>
      </c>
      <c r="V2" s="135" t="s">
        <v>3436</v>
      </c>
      <c r="W2" s="110"/>
      <c r="X2" s="110"/>
      <c r="Y2" s="110"/>
      <c r="Z2" s="110"/>
      <c r="AA2" s="110"/>
      <c r="AB2" s="110"/>
      <c r="AC2" s="110"/>
      <c r="AD2" s="110"/>
      <c r="AE2" s="110"/>
      <c r="AF2" s="110"/>
      <c r="AG2" s="110"/>
      <c r="AH2" s="110"/>
      <c r="AI2" s="110"/>
      <c r="AJ2" s="110"/>
      <c r="AK2" s="110"/>
      <c r="AL2" s="123" t="s">
        <v>3394</v>
      </c>
      <c r="AM2" s="124"/>
      <c r="AN2" s="124"/>
      <c r="AO2" s="124"/>
      <c r="AP2" s="124"/>
      <c r="AQ2" s="124"/>
      <c r="AR2" s="124"/>
      <c r="AS2" s="124"/>
      <c r="AT2" s="124"/>
      <c r="AU2" s="124"/>
      <c r="AV2" s="124"/>
      <c r="AW2" s="124"/>
      <c r="AX2" s="124"/>
      <c r="AY2" s="124"/>
      <c r="AZ2" s="124"/>
      <c r="BA2" s="154"/>
      <c r="BC2" s="135" t="s">
        <v>3752</v>
      </c>
      <c r="BD2" s="110"/>
      <c r="BE2" s="110"/>
      <c r="BF2" s="110"/>
      <c r="BG2" s="110"/>
      <c r="BH2" s="110"/>
      <c r="BI2" s="110"/>
      <c r="BJ2" s="110"/>
      <c r="BK2" s="110"/>
      <c r="BL2" s="110"/>
      <c r="BM2" s="110"/>
      <c r="BN2" s="110"/>
      <c r="BO2" s="110"/>
      <c r="BP2" s="110"/>
      <c r="BQ2" s="110"/>
      <c r="BR2" s="110"/>
      <c r="BS2" s="128" t="s">
        <v>3395</v>
      </c>
      <c r="BT2" s="129"/>
      <c r="BU2" s="129"/>
      <c r="BV2" s="129"/>
      <c r="BW2" s="129"/>
      <c r="BX2" s="129"/>
      <c r="BY2" s="129"/>
      <c r="BZ2" s="129"/>
      <c r="CA2" s="129"/>
      <c r="CB2" s="129"/>
      <c r="CC2" s="129"/>
      <c r="CD2" s="129"/>
      <c r="CE2" s="129"/>
      <c r="CF2" s="129"/>
      <c r="CG2" s="129"/>
      <c r="CH2" s="130" t="s">
        <v>2456</v>
      </c>
      <c r="CJ2" s="164" t="s">
        <v>3763</v>
      </c>
      <c r="CK2" s="165"/>
      <c r="CL2" s="165"/>
      <c r="CM2" s="165"/>
      <c r="CN2" s="165"/>
      <c r="CO2" s="165"/>
      <c r="CP2" s="165"/>
      <c r="CQ2" s="166"/>
      <c r="CR2" s="167" t="s">
        <v>3757</v>
      </c>
      <c r="CS2" s="168"/>
      <c r="CT2" s="168"/>
      <c r="CU2" s="168"/>
      <c r="CV2" s="168"/>
      <c r="CW2" s="168"/>
      <c r="CX2" s="168"/>
      <c r="CY2" s="169"/>
      <c r="CZ2" s="170" t="s">
        <v>3758</v>
      </c>
      <c r="DA2" s="171"/>
      <c r="DB2" s="171"/>
      <c r="DC2" s="171"/>
      <c r="DD2" s="171"/>
      <c r="DE2" s="171"/>
      <c r="DF2" s="171"/>
      <c r="DG2" s="172"/>
      <c r="DL2" s="190"/>
      <c r="DM2" s="190"/>
      <c r="DN2" s="190" t="s">
        <v>3369</v>
      </c>
      <c r="DO2" s="189"/>
      <c r="DP2" s="189"/>
      <c r="DQ2" s="189"/>
      <c r="DR2" s="189"/>
      <c r="DS2" s="189"/>
      <c r="DT2" s="189"/>
    </row>
    <row r="3" spans="1:124" s="85" customFormat="1" ht="36.75" thickBot="1">
      <c r="B3" s="143" t="s">
        <v>3426</v>
      </c>
      <c r="C3" s="143" t="s">
        <v>3536</v>
      </c>
      <c r="D3" s="143" t="s">
        <v>3389</v>
      </c>
      <c r="E3" s="110" t="s">
        <v>3427</v>
      </c>
      <c r="F3" s="143" t="s">
        <v>3390</v>
      </c>
      <c r="G3" s="143" t="s">
        <v>3391</v>
      </c>
      <c r="H3" s="143" t="s">
        <v>3387</v>
      </c>
      <c r="I3" s="143" t="s">
        <v>3392</v>
      </c>
      <c r="J3" s="143" t="s">
        <v>3393</v>
      </c>
      <c r="K3" s="143" t="s">
        <v>3388</v>
      </c>
      <c r="L3" s="143" t="s">
        <v>3428</v>
      </c>
      <c r="M3" s="143" t="s">
        <v>3429</v>
      </c>
      <c r="N3" s="143" t="s">
        <v>3434</v>
      </c>
      <c r="O3" s="143" t="s">
        <v>3430</v>
      </c>
      <c r="P3" s="143" t="s">
        <v>3431</v>
      </c>
      <c r="Q3" s="143" t="s">
        <v>3432</v>
      </c>
      <c r="R3" s="143" t="s">
        <v>3433</v>
      </c>
      <c r="T3" s="77"/>
      <c r="U3" s="110" t="s">
        <v>3396</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3754</v>
      </c>
      <c r="CK3" s="111" t="s">
        <v>3753</v>
      </c>
      <c r="CL3" s="111" t="s">
        <v>3755</v>
      </c>
      <c r="CM3" s="111" t="s">
        <v>3753</v>
      </c>
      <c r="CN3" s="111" t="s">
        <v>3756</v>
      </c>
      <c r="CO3" s="111" t="s">
        <v>3753</v>
      </c>
      <c r="CP3" s="111" t="s">
        <v>3761</v>
      </c>
      <c r="CQ3" s="111" t="s">
        <v>3760</v>
      </c>
      <c r="CR3" s="111" t="s">
        <v>3754</v>
      </c>
      <c r="CS3" s="111" t="s">
        <v>3753</v>
      </c>
      <c r="CT3" s="111" t="s">
        <v>3755</v>
      </c>
      <c r="CU3" s="111" t="s">
        <v>3753</v>
      </c>
      <c r="CV3" s="111" t="s">
        <v>3756</v>
      </c>
      <c r="CW3" s="111" t="s">
        <v>3753</v>
      </c>
      <c r="CX3" s="111" t="s">
        <v>3762</v>
      </c>
      <c r="CY3" s="111" t="s">
        <v>3760</v>
      </c>
      <c r="CZ3" s="111" t="s">
        <v>3754</v>
      </c>
      <c r="DA3" s="111" t="s">
        <v>3753</v>
      </c>
      <c r="DB3" s="111" t="s">
        <v>3755</v>
      </c>
      <c r="DC3" s="111" t="s">
        <v>3753</v>
      </c>
      <c r="DD3" s="111" t="s">
        <v>3756</v>
      </c>
      <c r="DE3" s="111" t="s">
        <v>3753</v>
      </c>
      <c r="DF3" s="111" t="s">
        <v>3762</v>
      </c>
      <c r="DG3" s="111" t="s">
        <v>3760</v>
      </c>
      <c r="DL3" s="78"/>
      <c r="DM3" s="78"/>
      <c r="DN3" s="78" t="s">
        <v>2484</v>
      </c>
      <c r="DO3" s="79"/>
      <c r="DP3" s="80"/>
      <c r="DQ3" s="81" t="s">
        <v>1958</v>
      </c>
      <c r="DR3" s="82"/>
      <c r="DS3" s="83"/>
      <c r="DT3" s="84" t="s">
        <v>2456</v>
      </c>
    </row>
    <row r="4" spans="1:124" s="85" customFormat="1" ht="46.5" customHeight="1" thickBot="1">
      <c r="A4" s="74"/>
      <c r="B4" s="200" t="s">
        <v>4057</v>
      </c>
      <c r="C4" s="120" t="s">
        <v>4401</v>
      </c>
      <c r="D4" s="132" t="s">
        <v>3019</v>
      </c>
      <c r="E4" s="111" t="s">
        <v>1910</v>
      </c>
      <c r="F4" s="120"/>
      <c r="G4" s="202"/>
      <c r="H4" s="120" t="s">
        <v>4572</v>
      </c>
      <c r="I4" s="132" t="s">
        <v>5123</v>
      </c>
      <c r="J4" s="120" t="str">
        <f>IF(K4="","",K4)</f>
        <v>sel010</v>
      </c>
      <c r="K4" s="132" t="str">
        <f>"sel"&amp;MID($B4,2,5)</f>
        <v>sel010</v>
      </c>
      <c r="L4" s="112"/>
      <c r="M4" s="112"/>
      <c r="N4" s="112"/>
      <c r="O4" s="111" t="s">
        <v>1893</v>
      </c>
      <c r="P4" s="112"/>
      <c r="Q4" s="112"/>
      <c r="R4" s="111">
        <v>-1</v>
      </c>
      <c r="S4" s="74"/>
      <c r="T4" s="74"/>
      <c r="U4" s="114" t="str">
        <f>J4</f>
        <v>sel010</v>
      </c>
      <c r="V4" s="120" t="s">
        <v>4689</v>
      </c>
      <c r="W4" s="120" t="s">
        <v>4690</v>
      </c>
      <c r="X4" s="120" t="s">
        <v>4691</v>
      </c>
      <c r="Y4" s="120" t="s">
        <v>4692</v>
      </c>
      <c r="Z4" s="120" t="s">
        <v>4693</v>
      </c>
      <c r="AA4" s="120"/>
      <c r="AB4" s="120"/>
      <c r="AC4" s="120"/>
      <c r="AD4" s="120"/>
      <c r="AE4" s="120"/>
      <c r="AF4" s="120"/>
      <c r="AG4" s="120"/>
      <c r="AH4" s="120"/>
      <c r="AI4" s="120"/>
      <c r="AJ4" s="120"/>
      <c r="AK4" s="120"/>
      <c r="AL4" s="132" t="s">
        <v>2274</v>
      </c>
      <c r="AM4" s="132" t="s">
        <v>3020</v>
      </c>
      <c r="AN4" s="132" t="s">
        <v>3021</v>
      </c>
      <c r="AO4" s="162" t="s">
        <v>3023</v>
      </c>
      <c r="AP4" s="162" t="s">
        <v>3022</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title:"Quan điểm tập trung như một biện pháp đối phó",  unit:"",  text:"Bạn có muốn xem bất kỳ biện pháp ưu tiên",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"Vui lòng chọn", "ưu tiên giảm CO2", "Tiện ích chi phí ưu tiên giảm", "Nỗ lực giảm bớt xem xét", "ưu tiên những nỗ lực một cách dễ dàng",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thickBot="1">
      <c r="A5" s="74"/>
      <c r="B5" s="111" t="s">
        <v>1911</v>
      </c>
      <c r="C5" s="120" t="s">
        <v>4402</v>
      </c>
      <c r="D5" s="132" t="s">
        <v>1912</v>
      </c>
      <c r="E5" s="111" t="s">
        <v>1910</v>
      </c>
      <c r="F5" s="120" t="s">
        <v>1913</v>
      </c>
      <c r="G5" s="202" t="s">
        <v>4550</v>
      </c>
      <c r="H5" s="120" t="s">
        <v>4573</v>
      </c>
      <c r="I5" s="132" t="s">
        <v>5124</v>
      </c>
      <c r="J5" s="120" t="str">
        <f t="shared" ref="J5:J68" si="0">IF(K5="","",K5)</f>
        <v>sel001</v>
      </c>
      <c r="K5" s="132" t="str">
        <f t="shared" ref="K5:K68" si="1">"sel"&amp;MID($B5,2,5)</f>
        <v>sel001</v>
      </c>
      <c r="L5" s="112"/>
      <c r="M5" s="112"/>
      <c r="N5" s="112"/>
      <c r="O5" s="111" t="s">
        <v>1893</v>
      </c>
      <c r="P5" s="112"/>
      <c r="Q5" s="112"/>
      <c r="R5" s="111">
        <v>-1</v>
      </c>
      <c r="S5" s="74"/>
      <c r="T5" s="74"/>
      <c r="U5" s="114" t="str">
        <f t="shared" ref="U5:U13" si="2">J5</f>
        <v>sel001</v>
      </c>
      <c r="V5" s="120" t="s">
        <v>4689</v>
      </c>
      <c r="W5" s="120" t="s">
        <v>4560</v>
      </c>
      <c r="X5" s="120" t="s">
        <v>4694</v>
      </c>
      <c r="Y5" s="120" t="s">
        <v>4695</v>
      </c>
      <c r="Z5" s="120" t="s">
        <v>4696</v>
      </c>
      <c r="AA5" s="120" t="s">
        <v>4697</v>
      </c>
      <c r="AB5" s="120" t="s">
        <v>4698</v>
      </c>
      <c r="AC5" s="120" t="s">
        <v>4699</v>
      </c>
      <c r="AD5" s="120" t="s">
        <v>4700</v>
      </c>
      <c r="AE5" s="120" t="s">
        <v>4701</v>
      </c>
      <c r="AF5" s="120"/>
      <c r="AG5" s="120"/>
      <c r="AH5" s="120"/>
      <c r="AI5" s="120"/>
      <c r="AJ5" s="120"/>
      <c r="AK5" s="120"/>
      <c r="AL5" s="132" t="s">
        <v>2274</v>
      </c>
      <c r="AM5" s="162" t="s">
        <v>1968</v>
      </c>
      <c r="AN5" s="162" t="s">
        <v>1969</v>
      </c>
      <c r="AO5" s="162" t="s">
        <v>1970</v>
      </c>
      <c r="AP5" s="162" t="s">
        <v>1971</v>
      </c>
      <c r="AQ5" s="132" t="s">
        <v>1972</v>
      </c>
      <c r="AR5" s="132" t="s">
        <v>1973</v>
      </c>
      <c r="AS5" s="132" t="s">
        <v>1974</v>
      </c>
      <c r="AT5" s="132" t="s">
        <v>1975</v>
      </c>
      <c r="AU5" s="132" t="s">
        <v>1976</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title:"quy mô gia đình",  unit:"人",  text:"Bao gồm cả bạn, hãy chọn số lượng người đã sống chung với nhau.",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"Vui lòng chọn", "1 người", "2 người", "ba người", "4 người", "năm người", "6 người", "7 người", "8 người", "9 trở lên",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thickBot="1">
      <c r="A6" s="74"/>
      <c r="B6" s="111" t="s">
        <v>2328</v>
      </c>
      <c r="C6" s="120" t="s">
        <v>4403</v>
      </c>
      <c r="D6" s="132" t="s">
        <v>2826</v>
      </c>
      <c r="E6" s="111" t="s">
        <v>1910</v>
      </c>
      <c r="F6" s="120"/>
      <c r="G6" s="202"/>
      <c r="H6" s="120" t="s">
        <v>4574</v>
      </c>
      <c r="I6" s="132" t="s">
        <v>5125</v>
      </c>
      <c r="J6" s="120" t="str">
        <f t="shared" si="0"/>
        <v>sel002</v>
      </c>
      <c r="K6" s="132" t="str">
        <f t="shared" si="1"/>
        <v>sel002</v>
      </c>
      <c r="L6" s="112"/>
      <c r="M6" s="112"/>
      <c r="N6" s="112"/>
      <c r="O6" s="111" t="s">
        <v>1893</v>
      </c>
      <c r="P6" s="112"/>
      <c r="Q6" s="112"/>
      <c r="R6" s="111">
        <v>-1</v>
      </c>
      <c r="S6" s="74"/>
      <c r="T6" s="74"/>
      <c r="U6" s="114" t="str">
        <f t="shared" si="2"/>
        <v>sel002</v>
      </c>
      <c r="V6" s="120" t="s">
        <v>4689</v>
      </c>
      <c r="W6" s="120" t="s">
        <v>4702</v>
      </c>
      <c r="X6" s="120" t="s">
        <v>4703</v>
      </c>
      <c r="Y6" s="120"/>
      <c r="Z6" s="120"/>
      <c r="AA6" s="120"/>
      <c r="AB6" s="120"/>
      <c r="AC6" s="120"/>
      <c r="AD6" s="120"/>
      <c r="AE6" s="120"/>
      <c r="AF6" s="120"/>
      <c r="AG6" s="120"/>
      <c r="AH6" s="120"/>
      <c r="AI6" s="120"/>
      <c r="AJ6" s="120"/>
      <c r="AK6" s="120"/>
      <c r="AL6" s="132" t="s">
        <v>2274</v>
      </c>
      <c r="AM6" s="162" t="s">
        <v>2984</v>
      </c>
      <c r="AN6" s="162" t="s">
        <v>2985</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title:"Set nhà",  unit:"",  text:"Osumai là, tách ra là, Nhà ở", inputType:"sel002", right:"", postfix:"", nodata:"", varType:"Number", min:"", max:"", defaultValue:"-1", d11t:"2",d11p:"2",d12t:"",d12p:"",d13t:"",d13p:"",d1w:"2",d1d:"1", d21t:"",d21p:"",d22t:"",d22p:"",d23t:"",d23p:"",d2w:"",d2d:"", d31t:"",d31p:"",d32t:"",d32p:"",d33t:"",d33p:"",d3w:"",d3d:""}; </v>
      </c>
      <c r="DO6" s="88"/>
      <c r="DP6" s="88"/>
      <c r="DQ6" s="89" t="str">
        <f t="shared" si="4"/>
        <v>D6.scenario.defSelectValue["sel002"]= [ "Vui lòng chọn", "nhà", "bộ", "" ];</v>
      </c>
      <c r="DR6" s="90"/>
      <c r="DS6" s="90"/>
      <c r="DT6" s="90" t="str">
        <f t="shared" si="5"/>
        <v>D6.scenario.defSelectData['sel002']= [ '-1', '1', '2' ];</v>
      </c>
    </row>
    <row r="7" spans="1:124" s="85" customFormat="1" ht="43.5" customHeight="1" thickBot="1">
      <c r="A7" s="74"/>
      <c r="B7" s="111" t="s">
        <v>1914</v>
      </c>
      <c r="C7" s="120" t="s">
        <v>4404</v>
      </c>
      <c r="D7" s="132" t="s">
        <v>1915</v>
      </c>
      <c r="E7" s="111" t="s">
        <v>1910</v>
      </c>
      <c r="F7" s="120" t="s">
        <v>1916</v>
      </c>
      <c r="G7" s="202" t="s">
        <v>1916</v>
      </c>
      <c r="H7" s="120" t="s">
        <v>4575</v>
      </c>
      <c r="I7" s="132" t="s">
        <v>1917</v>
      </c>
      <c r="J7" s="120" t="str">
        <f t="shared" si="0"/>
        <v>sel003</v>
      </c>
      <c r="K7" s="132" t="str">
        <f t="shared" si="1"/>
        <v>sel003</v>
      </c>
      <c r="L7" s="112"/>
      <c r="M7" s="112"/>
      <c r="N7" s="112"/>
      <c r="O7" s="111" t="s">
        <v>1893</v>
      </c>
      <c r="P7" s="112"/>
      <c r="Q7" s="112"/>
      <c r="R7" s="111">
        <v>-1</v>
      </c>
      <c r="S7" s="74"/>
      <c r="T7" s="74"/>
      <c r="U7" s="114" t="str">
        <f t="shared" si="2"/>
        <v>sel003</v>
      </c>
      <c r="V7" s="120" t="s">
        <v>4689</v>
      </c>
      <c r="W7" s="120" t="s">
        <v>1979</v>
      </c>
      <c r="X7" s="120" t="s">
        <v>1980</v>
      </c>
      <c r="Y7" s="120" t="s">
        <v>1981</v>
      </c>
      <c r="Z7" s="120" t="s">
        <v>1982</v>
      </c>
      <c r="AA7" s="120" t="s">
        <v>1983</v>
      </c>
      <c r="AB7" s="120" t="s">
        <v>1984</v>
      </c>
      <c r="AC7" s="120" t="s">
        <v>4704</v>
      </c>
      <c r="AD7" s="120" t="s">
        <v>4705</v>
      </c>
      <c r="AE7" s="120"/>
      <c r="AF7" s="120"/>
      <c r="AG7" s="120"/>
      <c r="AH7" s="120"/>
      <c r="AI7" s="120"/>
      <c r="AJ7" s="120"/>
      <c r="AK7" s="120"/>
      <c r="AL7" s="132" t="s">
        <v>2274</v>
      </c>
      <c r="AM7" s="132" t="s">
        <v>1979</v>
      </c>
      <c r="AN7" s="162" t="s">
        <v>1980</v>
      </c>
      <c r="AO7" s="162" t="s">
        <v>1981</v>
      </c>
      <c r="AP7" s="162" t="s">
        <v>1982</v>
      </c>
      <c r="AQ7" s="162" t="s">
        <v>1983</v>
      </c>
      <c r="AR7" s="162" t="s">
        <v>1984</v>
      </c>
      <c r="AS7" s="162" t="s">
        <v>2796</v>
      </c>
      <c r="AT7" s="132" t="s">
        <v>2797</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title:"Chiều rộng của ngôi nhà",  unit:"m2",  text:"Trong tổng diện tích sàn của ngôi nhà, chọn giá trị số gần nhất.", inputType:"sel003", right:"", postfix:"", nodata:"", varType:"Number", min:"", max:"", defaultValue:"-1", d11t:"150",d11p:"0",d12t:"100",d12p:"1",d13t:"0",d13p:"2",d1w:"3",d1d:"1", d21t:"",d21p:"",d22t:"",d22p:"",d23t:"",d23p:"",d2w:"",d2d:"", d31t:"",d31p:"",d32t:"",d32p:"",d33t:"",d33p:"",d3w:"",d3d:""}; </v>
      </c>
      <c r="DO7" s="88"/>
      <c r="DP7" s="88"/>
      <c r="DQ7" s="89" t="str">
        <f t="shared" si="4"/>
        <v>D6.scenario.defSelectValue["sel003"]= [ "Vui lòng chọn", "15m2", "30m2", "50m2", "70m2", "100m2", "120m2", "150m2", "200m2 trở lên", "" ];</v>
      </c>
      <c r="DR7" s="90"/>
      <c r="DS7" s="90"/>
      <c r="DT7" s="90" t="str">
        <f t="shared" si="5"/>
        <v>D6.scenario.defSelectData['sel003']= [ '-1', '15', '30', '50', '70', '100', '120', '150', '220' ];</v>
      </c>
    </row>
    <row r="8" spans="1:124" s="85" customFormat="1" ht="43.5" customHeight="1" thickBot="1">
      <c r="A8" s="74"/>
      <c r="B8" s="111" t="s">
        <v>1918</v>
      </c>
      <c r="C8" s="120" t="s">
        <v>4405</v>
      </c>
      <c r="D8" s="132" t="s">
        <v>2493</v>
      </c>
      <c r="E8" s="111" t="s">
        <v>1910</v>
      </c>
      <c r="F8" s="120"/>
      <c r="G8" s="202"/>
      <c r="H8" s="120" t="s">
        <v>4576</v>
      </c>
      <c r="I8" s="132" t="s">
        <v>5126</v>
      </c>
      <c r="J8" s="120" t="str">
        <f t="shared" si="0"/>
        <v>sel004</v>
      </c>
      <c r="K8" s="132" t="str">
        <f t="shared" si="1"/>
        <v>sel004</v>
      </c>
      <c r="L8" s="112"/>
      <c r="M8" s="112"/>
      <c r="N8" s="112"/>
      <c r="O8" s="111" t="s">
        <v>1893</v>
      </c>
      <c r="P8" s="112"/>
      <c r="Q8" s="112"/>
      <c r="R8" s="111">
        <v>-1</v>
      </c>
      <c r="S8" s="74"/>
      <c r="T8" s="74"/>
      <c r="U8" s="114" t="str">
        <f t="shared" si="2"/>
        <v>sel004</v>
      </c>
      <c r="V8" s="120" t="s">
        <v>4689</v>
      </c>
      <c r="W8" s="120" t="s">
        <v>4706</v>
      </c>
      <c r="X8" s="120" t="s">
        <v>4707</v>
      </c>
      <c r="Y8" s="120"/>
      <c r="Z8" s="120"/>
      <c r="AA8" s="120"/>
      <c r="AB8" s="120"/>
      <c r="AC8" s="120"/>
      <c r="AD8" s="120"/>
      <c r="AE8" s="120"/>
      <c r="AF8" s="120"/>
      <c r="AG8" s="120"/>
      <c r="AH8" s="120"/>
      <c r="AI8" s="120"/>
      <c r="AJ8" s="120"/>
      <c r="AK8" s="120"/>
      <c r="AL8" s="132" t="s">
        <v>2274</v>
      </c>
      <c r="AM8" s="162" t="s">
        <v>1102</v>
      </c>
      <c r="AN8" s="162" t="s">
        <v>2494</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title:"Quyền sở hữu của ngôi nhà",  unit:"",  text:"Đó là quyền sở hữu nhà, Is thuê", inputType:"sel004", right:"", postfix:"", nodata:"", varType:"Number", min:"", max:"", defaultValue:"-1", d11t:"",d11p:"",d12t:"",d12p:"",d13t:"",d13p:"",d1w:"",d1d:"", d21t:"",d21p:"",d22t:"",d22p:"",d23t:"",d23p:"",d2w:"",d2d:"", d31t:"",d31p:"",d32t:"",d32p:"",d33t:"",d33p:"",d3w:"",d3d:""}; </v>
      </c>
      <c r="DO8" s="88"/>
      <c r="DP8" s="88"/>
      <c r="DQ8" s="89" t="str">
        <f t="shared" si="4"/>
        <v>D6.scenario.defSelectValue["sel004"]= [ "Vui lòng chọn", "quyền sở hữu nhà", "cho thuê", "" ];</v>
      </c>
      <c r="DR8" s="90"/>
      <c r="DS8" s="90"/>
      <c r="DT8" s="90" t="str">
        <f t="shared" si="5"/>
        <v>D6.scenario.defSelectData['sel004']= [ '-1', '1', '2' ];</v>
      </c>
    </row>
    <row r="9" spans="1:124" s="85" customFormat="1" ht="43.5" customHeight="1" thickBot="1">
      <c r="A9" s="74"/>
      <c r="B9" s="111" t="s">
        <v>1954</v>
      </c>
      <c r="C9" s="120" t="s">
        <v>4406</v>
      </c>
      <c r="D9" s="132" t="s">
        <v>2458</v>
      </c>
      <c r="E9" s="111" t="s">
        <v>1910</v>
      </c>
      <c r="F9" s="120"/>
      <c r="G9" s="202"/>
      <c r="H9" s="120" t="s">
        <v>4577</v>
      </c>
      <c r="I9" s="132" t="s">
        <v>5127</v>
      </c>
      <c r="J9" s="120" t="str">
        <f t="shared" si="0"/>
        <v>sel005</v>
      </c>
      <c r="K9" s="132" t="str">
        <f t="shared" si="1"/>
        <v>sel005</v>
      </c>
      <c r="L9" s="112"/>
      <c r="M9" s="112"/>
      <c r="N9" s="112"/>
      <c r="O9" s="111" t="s">
        <v>1893</v>
      </c>
      <c r="P9" s="112"/>
      <c r="Q9" s="112"/>
      <c r="R9" s="111">
        <v>-1</v>
      </c>
      <c r="S9" s="74"/>
      <c r="T9" s="74"/>
      <c r="U9" s="114" t="str">
        <f t="shared" si="2"/>
        <v>sel005</v>
      </c>
      <c r="V9" s="120" t="s">
        <v>4689</v>
      </c>
      <c r="W9" s="120" t="s">
        <v>4708</v>
      </c>
      <c r="X9" s="120" t="s">
        <v>4709</v>
      </c>
      <c r="Y9" s="120" t="s">
        <v>4710</v>
      </c>
      <c r="Z9" s="120"/>
      <c r="AA9" s="120"/>
      <c r="AB9" s="120"/>
      <c r="AC9" s="120"/>
      <c r="AD9" s="120"/>
      <c r="AE9" s="120"/>
      <c r="AF9" s="120"/>
      <c r="AG9" s="120"/>
      <c r="AH9" s="120"/>
      <c r="AI9" s="120"/>
      <c r="AJ9" s="120"/>
      <c r="AK9" s="120"/>
      <c r="AL9" s="132" t="s">
        <v>2274</v>
      </c>
      <c r="AM9" s="162" t="s">
        <v>2421</v>
      </c>
      <c r="AN9" s="162" t="s">
        <v>2422</v>
      </c>
      <c r="AO9" s="162" t="s">
        <v>2423</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title:"Số tầng",  unit:"",  text:"câu chuyện gì làm, những gì sàn trường hợp nhà ở tập thể", inputType:"sel005", right:"", postfix:"", nodata:"", varType:"Number", min:"", max:"", defaultValue:"-1", d11t:"",d11p:"",d12t:"",d12p:"",d13t:"",d13p:"",d1w:"",d1d:"", d21t:"",d21p:"",d22t:"",d22p:"",d23t:"",d23p:"",d2w:"",d2d:"", d31t:"",d31p:"",d32t:"",d32p:"",d33t:"",d33p:"",d3w:"",d3d:""}; </v>
      </c>
      <c r="DO9" s="88"/>
      <c r="DP9" s="88"/>
      <c r="DQ9" s="89" t="str">
        <f t="shared" si="4"/>
        <v>D6.scenario.defSelectValue["sel005"]= [ "Vui lòng chọn", "Một tầng", "Hai tầng", "3 tầng trở lên", "" ];</v>
      </c>
      <c r="DR9" s="90"/>
      <c r="DS9" s="90"/>
      <c r="DT9" s="90" t="str">
        <f t="shared" si="5"/>
        <v>D6.scenario.defSelectData['sel005']= [ '-1', '1', '2', '3' ];</v>
      </c>
    </row>
    <row r="10" spans="1:124" s="85" customFormat="1" ht="43.5" customHeight="1" thickBot="1">
      <c r="A10" s="75"/>
      <c r="B10" s="111" t="s">
        <v>1921</v>
      </c>
      <c r="C10" s="120" t="s">
        <v>4407</v>
      </c>
      <c r="D10" s="132" t="s">
        <v>2379</v>
      </c>
      <c r="E10" s="111" t="s">
        <v>1910</v>
      </c>
      <c r="F10" s="120"/>
      <c r="G10" s="202"/>
      <c r="H10" s="120" t="s">
        <v>4578</v>
      </c>
      <c r="I10" s="132" t="s">
        <v>5128</v>
      </c>
      <c r="J10" s="120" t="str">
        <f t="shared" si="0"/>
        <v>sel006</v>
      </c>
      <c r="K10" s="132" t="str">
        <f t="shared" si="1"/>
        <v>sel006</v>
      </c>
      <c r="L10" s="112"/>
      <c r="M10" s="112"/>
      <c r="N10" s="112"/>
      <c r="O10" s="111" t="s">
        <v>1893</v>
      </c>
      <c r="P10" s="112"/>
      <c r="Q10" s="112"/>
      <c r="R10" s="111">
        <v>-1</v>
      </c>
      <c r="S10" s="74"/>
      <c r="T10" s="74"/>
      <c r="U10" s="114" t="str">
        <f t="shared" si="2"/>
        <v>sel006</v>
      </c>
      <c r="V10" s="120" t="s">
        <v>4689</v>
      </c>
      <c r="W10" s="120" t="s">
        <v>4711</v>
      </c>
      <c r="X10" s="120" t="s">
        <v>4712</v>
      </c>
      <c r="Y10" s="120"/>
      <c r="Z10" s="120"/>
      <c r="AA10" s="120"/>
      <c r="AB10" s="120"/>
      <c r="AC10" s="120"/>
      <c r="AD10" s="120"/>
      <c r="AE10" s="120"/>
      <c r="AF10" s="120"/>
      <c r="AG10" s="120"/>
      <c r="AH10" s="120"/>
      <c r="AI10" s="120"/>
      <c r="AJ10" s="120"/>
      <c r="AK10" s="120"/>
      <c r="AL10" s="132" t="s">
        <v>2274</v>
      </c>
      <c r="AM10" s="162" t="s">
        <v>2411</v>
      </c>
      <c r="AN10" s="162" t="s">
        <v>2412</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title:"bề mặt mái trần hoặc (tầng trên cùng)",  unit:"",  text:"bề mặt mái trần (tầng trên cùng) là", inputType:"sel006", right:"", postfix:"", nodata:"", varType:"Number", min:"", max:"", defaultValue:"-1", d11t:"",d11p:"",d12t:"",d12p:"",d13t:"",d13p:"",d1w:"",d1d:"", d21t:"",d21p:"",d22t:"",d22p:"",d23t:"",d23p:"",d2w:"",d2d:"", d31t:"",d31p:"",d32t:"",d32p:"",d33t:"",d33p:"",d3w:"",d3d:""}; </v>
      </c>
      <c r="DO10" s="88"/>
      <c r="DP10" s="88"/>
      <c r="DQ10" s="89" t="str">
        <f t="shared" si="4"/>
        <v>D6.scenario.defSelectValue["sel006"]= [ "Vui lòng chọn", "Tầng trên cùng (ở trên mái nhà)", "Không phải là tầng trên cùng (có một phòng ở trên)", "" ];</v>
      </c>
      <c r="DR10" s="90"/>
      <c r="DS10" s="90"/>
      <c r="DT10" s="90" t="str">
        <f t="shared" si="5"/>
        <v>D6.scenario.defSelectData['sel006']= [ '-1', '1', '2' ];</v>
      </c>
    </row>
    <row r="11" spans="1:124" s="85" customFormat="1" ht="43.5" customHeight="1" thickBot="1">
      <c r="A11" s="75"/>
      <c r="B11" s="111" t="s">
        <v>1922</v>
      </c>
      <c r="C11" s="120" t="s">
        <v>4408</v>
      </c>
      <c r="D11" s="132" t="s">
        <v>2457</v>
      </c>
      <c r="E11" s="111" t="s">
        <v>1910</v>
      </c>
      <c r="F11" s="120"/>
      <c r="G11" s="202"/>
      <c r="H11" s="120" t="s">
        <v>4579</v>
      </c>
      <c r="I11" s="132" t="s">
        <v>5129</v>
      </c>
      <c r="J11" s="120" t="str">
        <f t="shared" si="0"/>
        <v>sel007</v>
      </c>
      <c r="K11" s="132" t="str">
        <f t="shared" si="1"/>
        <v>sel007</v>
      </c>
      <c r="L11" s="112"/>
      <c r="M11" s="112"/>
      <c r="N11" s="112"/>
      <c r="O11" s="111" t="s">
        <v>1893</v>
      </c>
      <c r="P11" s="112"/>
      <c r="Q11" s="112"/>
      <c r="R11" s="111">
        <v>-1</v>
      </c>
      <c r="S11" s="74"/>
      <c r="T11" s="74"/>
      <c r="U11" s="114" t="str">
        <f t="shared" si="2"/>
        <v>sel007</v>
      </c>
      <c r="V11" s="120" t="s">
        <v>4689</v>
      </c>
      <c r="W11" s="120" t="s">
        <v>4713</v>
      </c>
      <c r="X11" s="120" t="s">
        <v>4714</v>
      </c>
      <c r="Y11" s="120" t="s">
        <v>4715</v>
      </c>
      <c r="Z11" s="120" t="s">
        <v>4716</v>
      </c>
      <c r="AA11" s="120"/>
      <c r="AB11" s="120"/>
      <c r="AC11" s="120"/>
      <c r="AD11" s="120"/>
      <c r="AE11" s="120"/>
      <c r="AF11" s="120"/>
      <c r="AG11" s="120"/>
      <c r="AH11" s="120"/>
      <c r="AI11" s="120"/>
      <c r="AJ11" s="120"/>
      <c r="AK11" s="120"/>
      <c r="AL11" s="132" t="s">
        <v>2274</v>
      </c>
      <c r="AM11" s="162" t="s">
        <v>2485</v>
      </c>
      <c r="AN11" s="162" t="s">
        <v>1230</v>
      </c>
      <c r="AO11" s="162" t="s">
        <v>2486</v>
      </c>
      <c r="AP11" s="162" t="s">
        <v>2487</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title:"Ngày mái",  unit:"",  text:"Hoặc ngày của mái nhà là một tốt", inputType:"sel007", right:"", postfix:"", nodata:"", varType:"Number", min:"", max:"", defaultValue:"-1", d11t:"3",d11p:"0",d12t:"2",d12p:"1",d13t:"1",d13p:"2",d1w:"3",d1d:"1", d21t:"",d21p:"",d22t:"",d22p:"",d23t:"",d23p:"",d2w:"",d2d:"", d31t:"",d31p:"",d32t:"",d32p:"",d33t:"",d33p:"",d3w:"",d3d:""}; </v>
      </c>
      <c r="DO11" s="88"/>
      <c r="DP11" s="88"/>
      <c r="DQ11" s="89" t="str">
        <f t="shared" si="4"/>
        <v>D6.scenario.defSelectValue["sel007"]= [ "Vui lòng chọn", "rất tốt", "các tốt", "đôi khi mờ", "xấu", "" ];</v>
      </c>
      <c r="DR11" s="90"/>
      <c r="DS11" s="90"/>
      <c r="DT11" s="90" t="str">
        <f t="shared" si="5"/>
        <v>D6.scenario.defSelectData['sel007']= [ '-1', '1', '2', '3', '4' ];</v>
      </c>
    </row>
    <row r="12" spans="1:124" s="85" customFormat="1" ht="43.5" customHeight="1" thickBot="1">
      <c r="A12" s="75"/>
      <c r="B12" s="111" t="s">
        <v>2774</v>
      </c>
      <c r="C12" s="120" t="s">
        <v>4409</v>
      </c>
      <c r="D12" s="132" t="s">
        <v>2380</v>
      </c>
      <c r="E12" s="111" t="s">
        <v>1910</v>
      </c>
      <c r="F12" s="120" t="s">
        <v>2381</v>
      </c>
      <c r="G12" s="202" t="s">
        <v>4551</v>
      </c>
      <c r="H12" s="120" t="s">
        <v>4580</v>
      </c>
      <c r="I12" s="132" t="s">
        <v>5130</v>
      </c>
      <c r="J12" s="120" t="str">
        <f t="shared" si="0"/>
        <v>sel008</v>
      </c>
      <c r="K12" s="132" t="str">
        <f t="shared" si="1"/>
        <v>sel008</v>
      </c>
      <c r="L12" s="112"/>
      <c r="M12" s="112"/>
      <c r="N12" s="112"/>
      <c r="O12" s="111" t="s">
        <v>1893</v>
      </c>
      <c r="P12" s="112"/>
      <c r="Q12" s="112"/>
      <c r="R12" s="111">
        <v>-1</v>
      </c>
      <c r="S12" s="74"/>
      <c r="T12" s="74"/>
      <c r="U12" s="114" t="str">
        <f t="shared" si="2"/>
        <v>sel008</v>
      </c>
      <c r="V12" s="120" t="s">
        <v>4689</v>
      </c>
      <c r="W12" s="120" t="s">
        <v>4561</v>
      </c>
      <c r="X12" s="120" t="s">
        <v>4717</v>
      </c>
      <c r="Y12" s="120" t="s">
        <v>4718</v>
      </c>
      <c r="Z12" s="120" t="s">
        <v>4719</v>
      </c>
      <c r="AA12" s="120" t="s">
        <v>4720</v>
      </c>
      <c r="AB12" s="120" t="s">
        <v>4721</v>
      </c>
      <c r="AC12" s="120" t="s">
        <v>4722</v>
      </c>
      <c r="AD12" s="120" t="s">
        <v>4723</v>
      </c>
      <c r="AE12" s="120"/>
      <c r="AF12" s="120"/>
      <c r="AG12" s="120"/>
      <c r="AH12" s="120"/>
      <c r="AI12" s="120"/>
      <c r="AJ12" s="120"/>
      <c r="AK12" s="120"/>
      <c r="AL12" s="132" t="s">
        <v>2274</v>
      </c>
      <c r="AM12" s="162" t="s">
        <v>2424</v>
      </c>
      <c r="AN12" s="162" t="s">
        <v>2425</v>
      </c>
      <c r="AO12" s="162" t="s">
        <v>2426</v>
      </c>
      <c r="AP12" s="162" t="s">
        <v>2427</v>
      </c>
      <c r="AQ12" s="162" t="s">
        <v>2428</v>
      </c>
      <c r="AR12" s="162" t="s">
        <v>2429</v>
      </c>
      <c r="AS12" s="132" t="s">
        <v>2430</v>
      </c>
      <c r="AT12" s="132" t="s">
        <v>2431</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title:"Số phòng",  unit:"部屋",  text:"Số phòng trong nhà", inputType:"sel008", right:"", postfix:"", nodata:"", varType:"Number", min:"", max:"", defaultValue:"-1", d11t:"8",d11p:"0",d12t:"5",d12p:"1",d13t:"1",d13p:"2",d1w:"2",d1d:"1", d21t:"",d21p:"",d22t:"",d22p:"",d23t:"",d23p:"",d2w:"",d2d:"", d31t:"",d31p:"",d32t:"",d32p:"",d33t:"",d33p:"",d3w:"",d3d:""}; </v>
      </c>
      <c r="DO12" s="88"/>
      <c r="DP12" s="88"/>
      <c r="DQ12" s="89" t="str">
        <f t="shared" si="4"/>
        <v>D6.scenario.defSelectValue["sel008"]= [ "Vui lòng chọn", "1 phòng", "2 phòng", "3 phòng", "4 phòng", "5 phòng", "6 phòng", "7 phòng", "8 phòng trở lên", "" ];</v>
      </c>
      <c r="DR12" s="90"/>
      <c r="DS12" s="90"/>
      <c r="DT12" s="90" t="str">
        <f t="shared" si="5"/>
        <v>D6.scenario.defSelectData['sel008']= [ '-1', '1', '2', '3', '4', '5', '6', '7', '8' ];</v>
      </c>
    </row>
    <row r="13" spans="1:124" s="85" customFormat="1" ht="43.5" customHeight="1" thickBot="1">
      <c r="A13" s="75"/>
      <c r="B13" s="111" t="s">
        <v>1908</v>
      </c>
      <c r="C13" s="120" t="s">
        <v>4410</v>
      </c>
      <c r="D13" s="132" t="s">
        <v>2382</v>
      </c>
      <c r="E13" s="111" t="s">
        <v>1910</v>
      </c>
      <c r="F13" s="120" t="s">
        <v>829</v>
      </c>
      <c r="G13" s="202" t="s">
        <v>4552</v>
      </c>
      <c r="H13" s="120" t="s">
        <v>4581</v>
      </c>
      <c r="I13" s="132" t="s">
        <v>5131</v>
      </c>
      <c r="J13" s="120" t="str">
        <f t="shared" si="0"/>
        <v>sel009</v>
      </c>
      <c r="K13" s="132" t="str">
        <f t="shared" si="1"/>
        <v>sel009</v>
      </c>
      <c r="L13" s="112"/>
      <c r="M13" s="112"/>
      <c r="N13" s="112"/>
      <c r="O13" s="111" t="s">
        <v>1893</v>
      </c>
      <c r="P13" s="112"/>
      <c r="Q13" s="112"/>
      <c r="R13" s="111">
        <v>-1</v>
      </c>
      <c r="S13" s="74"/>
      <c r="T13" s="74"/>
      <c r="U13" s="114" t="str">
        <f t="shared" si="2"/>
        <v>sel009</v>
      </c>
      <c r="V13" s="120" t="s">
        <v>4689</v>
      </c>
      <c r="W13" s="120" t="s">
        <v>4724</v>
      </c>
      <c r="X13" s="120" t="s">
        <v>4725</v>
      </c>
      <c r="Y13" s="120" t="s">
        <v>4726</v>
      </c>
      <c r="Z13" s="120" t="s">
        <v>4727</v>
      </c>
      <c r="AA13" s="120" t="s">
        <v>4728</v>
      </c>
      <c r="AB13" s="120"/>
      <c r="AC13" s="120"/>
      <c r="AD13" s="120"/>
      <c r="AE13" s="120"/>
      <c r="AF13" s="120"/>
      <c r="AG13" s="120"/>
      <c r="AH13" s="120"/>
      <c r="AI13" s="120"/>
      <c r="AJ13" s="120"/>
      <c r="AK13" s="120"/>
      <c r="AL13" s="132" t="s">
        <v>2274</v>
      </c>
      <c r="AM13" s="162" t="s">
        <v>2432</v>
      </c>
      <c r="AN13" s="162" t="s">
        <v>2433</v>
      </c>
      <c r="AO13" s="162" t="s">
        <v>2434</v>
      </c>
      <c r="AP13" s="162" t="s">
        <v>2435</v>
      </c>
      <c r="AQ13" s="162" t="s">
        <v>2436</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title:"năm xây dựng",  unit:"年",  text:"Có gì năm làm kể từ khi xây dựng một ngôi nhà", inputType:"sel009", right:"", postfix:"", nodata:"", varType:"Number", min:"", max:"", defaultValue:"-1", d11t:"",d11p:"",d12t:"",d12p:"",d13t:"",d13p:"",d1w:"",d1d:"", d21t:"",d21p:"",d22t:"",d22p:"",d23t:"",d23p:"",d2w:"",d2d:"", d31t:"",d31p:"",d32t:"",d32p:"",d33t:"",d33p:"",d3w:"",d3d:""}; </v>
      </c>
      <c r="DO13" s="88"/>
      <c r="DP13" s="88"/>
      <c r="DQ13" s="89" t="str">
        <f t="shared" si="4"/>
        <v>D6.scenario.defSelectValue["sel009"]= [ "Vui lòng chọn", "Ít hơn 5 năm", "5 - dưới 10 năm", "10 - dưới 20 tuổi", "Hơn 20 năm", "Không biết", "" ];</v>
      </c>
      <c r="DR13" s="90"/>
      <c r="DS13" s="90"/>
      <c r="DT13" s="90" t="str">
        <f t="shared" si="5"/>
        <v>D6.scenario.defSelectData['sel009']= [ '-1', '3', '7', '13', '30' ];</v>
      </c>
    </row>
    <row r="14" spans="1:124" s="85" customFormat="1" ht="43.5" customHeight="1" thickBot="1">
      <c r="A14" s="74"/>
      <c r="B14" s="111" t="s">
        <v>2819</v>
      </c>
      <c r="C14" s="120" t="s">
        <v>4411</v>
      </c>
      <c r="D14" s="132" t="s">
        <v>1909</v>
      </c>
      <c r="E14" s="111" t="s">
        <v>1910</v>
      </c>
      <c r="F14" s="121"/>
      <c r="G14" s="202"/>
      <c r="H14" s="120" t="s">
        <v>4582</v>
      </c>
      <c r="I14" s="132" t="s">
        <v>5132</v>
      </c>
      <c r="J14" s="120" t="str">
        <f t="shared" si="0"/>
        <v>sel021</v>
      </c>
      <c r="K14" s="132" t="str">
        <f t="shared" si="1"/>
        <v>sel021</v>
      </c>
      <c r="L14" s="112"/>
      <c r="M14" s="112"/>
      <c r="N14" s="112"/>
      <c r="O14" s="111" t="s">
        <v>1893</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title:"trạng thái",  unit:"",  text:"Vui lòng chọn khu vực của bạn của tỉnh.",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thickBot="1">
      <c r="A15" s="74"/>
      <c r="B15" s="111" t="s">
        <v>2820</v>
      </c>
      <c r="C15" s="120" t="s">
        <v>4412</v>
      </c>
      <c r="D15" s="132" t="s">
        <v>2492</v>
      </c>
      <c r="E15" s="111" t="s">
        <v>1910</v>
      </c>
      <c r="F15" s="121"/>
      <c r="G15" s="202"/>
      <c r="H15" s="120" t="s">
        <v>4583</v>
      </c>
      <c r="I15" s="132" t="s">
        <v>5133</v>
      </c>
      <c r="J15" s="120" t="str">
        <f t="shared" si="0"/>
        <v>sel022</v>
      </c>
      <c r="K15" s="132" t="str">
        <f t="shared" si="1"/>
        <v>sel022</v>
      </c>
      <c r="L15" s="112"/>
      <c r="M15" s="112"/>
      <c r="N15" s="112"/>
      <c r="O15" s="111" t="s">
        <v>1893</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title:"Thông tin chi tiết khu vực",  unit:"",  text:"Diện tích khi khí hậu tại các tỉnh khác",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thickBot="1">
      <c r="A16" s="74"/>
      <c r="B16" s="111" t="s">
        <v>2821</v>
      </c>
      <c r="C16" s="120" t="s">
        <v>4413</v>
      </c>
      <c r="D16" s="132" t="s">
        <v>4107</v>
      </c>
      <c r="E16" s="111" t="s">
        <v>1910</v>
      </c>
      <c r="F16" s="121"/>
      <c r="G16" s="202"/>
      <c r="H16" s="120" t="s">
        <v>4584</v>
      </c>
      <c r="I16" s="132" t="s">
        <v>5134</v>
      </c>
      <c r="J16" s="120" t="str">
        <f t="shared" si="0"/>
        <v>sel023</v>
      </c>
      <c r="K16" s="132" t="str">
        <f t="shared" si="1"/>
        <v>sel023</v>
      </c>
      <c r="L16" s="112"/>
      <c r="M16" s="112"/>
      <c r="N16" s="112"/>
      <c r="O16" s="111" t="s">
        <v>1893</v>
      </c>
      <c r="P16" s="112"/>
      <c r="Q16" s="112"/>
      <c r="R16" s="111">
        <v>-1</v>
      </c>
      <c r="S16" s="74"/>
      <c r="T16" s="74"/>
      <c r="U16" s="114" t="str">
        <f>J16</f>
        <v>sel023</v>
      </c>
      <c r="V16" s="120" t="s">
        <v>4689</v>
      </c>
      <c r="W16" s="120" t="s">
        <v>4729</v>
      </c>
      <c r="X16" s="120" t="s">
        <v>4730</v>
      </c>
      <c r="Y16" s="120" t="s">
        <v>4731</v>
      </c>
      <c r="Z16" s="120" t="s">
        <v>4732</v>
      </c>
      <c r="AA16" s="120"/>
      <c r="AB16" s="120"/>
      <c r="AC16" s="120"/>
      <c r="AD16" s="120"/>
      <c r="AE16" s="120"/>
      <c r="AF16" s="120"/>
      <c r="AG16" s="120"/>
      <c r="AH16" s="120"/>
      <c r="AI16" s="120"/>
      <c r="AJ16" s="120"/>
      <c r="AK16" s="120"/>
      <c r="AL16" s="132" t="s">
        <v>2274</v>
      </c>
      <c r="AM16" s="162" t="s">
        <v>2822</v>
      </c>
      <c r="AN16" s="162" t="s">
        <v>2823</v>
      </c>
      <c r="AO16" s="162" t="s">
        <v>2824</v>
      </c>
      <c r="AP16" s="162" t="s">
        <v>2825</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title:"Sự tiện lợi của giao thông công cộng",  unit:"",  text:"Osumai là giao thông công cộng là một khu vực tốt", inputType:"sel023", right:"", postfix:"", nodata:"", varType:"Number", min:"", max:"", defaultValue:"-1", d11t:"",d11p:"",d12t:"",d12p:"",d13t:"",d13p:"",d1w:"",d1d:"", d21t:"",d21p:"",d22t:"",d22p:"",d23t:"",d23p:"",d2w:"",d2d:"", d31t:"",d31p:"",d32t:"",d32p:"",d33t:"",d33p:"",d3w:"",d3d:""}; </v>
      </c>
      <c r="DO16" s="88"/>
      <c r="DP16" s="88"/>
      <c r="DQ16" s="89" t="str">
        <f t="shared" si="4"/>
        <v>D6.scenario.defSelectValue["sel023"]= [ "Vui lòng chọn", "tiện lợi", "Tiện lợi nếu bất cứ điều gì", "Bất tiện nếu bất cứ điều gì", "điều bất tiện", "" ];</v>
      </c>
      <c r="DR16" s="90"/>
      <c r="DS16" s="90"/>
      <c r="DT16" s="90" t="str">
        <f t="shared" si="5"/>
        <v>D6.scenario.defSelectData['sel023']= [ '-1', '1', '2', '3', '4' ];</v>
      </c>
    </row>
    <row r="17" spans="1:124" s="85" customFormat="1" ht="43.5" customHeight="1" thickBot="1">
      <c r="A17" s="75"/>
      <c r="B17" s="111" t="s">
        <v>2383</v>
      </c>
      <c r="C17" s="120" t="s">
        <v>4414</v>
      </c>
      <c r="D17" s="132" t="s">
        <v>2384</v>
      </c>
      <c r="E17" s="111" t="s">
        <v>1910</v>
      </c>
      <c r="F17" s="120"/>
      <c r="G17" s="202"/>
      <c r="H17" s="120" t="s">
        <v>4414</v>
      </c>
      <c r="I17" s="132" t="s">
        <v>5135</v>
      </c>
      <c r="J17" s="120" t="str">
        <f t="shared" si="0"/>
        <v>sel041</v>
      </c>
      <c r="K17" s="132" t="str">
        <f t="shared" si="1"/>
        <v>sel041</v>
      </c>
      <c r="L17" s="112"/>
      <c r="M17" s="112"/>
      <c r="N17" s="112"/>
      <c r="O17" s="111" t="s">
        <v>1893</v>
      </c>
      <c r="P17" s="112"/>
      <c r="Q17" s="112"/>
      <c r="R17" s="111">
        <v>-1</v>
      </c>
      <c r="S17" s="74"/>
      <c r="T17" s="74"/>
      <c r="U17" s="114" t="str">
        <f t="shared" ref="U17:U37" si="6">J17</f>
        <v>sel041</v>
      </c>
      <c r="V17" s="120" t="s">
        <v>4689</v>
      </c>
      <c r="W17" s="120" t="s">
        <v>4733</v>
      </c>
      <c r="X17" s="120" t="s">
        <v>4288</v>
      </c>
      <c r="Y17" s="120" t="s">
        <v>4734</v>
      </c>
      <c r="Z17" s="120" t="s">
        <v>4735</v>
      </c>
      <c r="AA17" s="120" t="s">
        <v>4736</v>
      </c>
      <c r="AB17" s="120" t="s">
        <v>4728</v>
      </c>
      <c r="AC17" s="120"/>
      <c r="AD17" s="120"/>
      <c r="AE17" s="120"/>
      <c r="AF17" s="120"/>
      <c r="AG17" s="120"/>
      <c r="AH17" s="120"/>
      <c r="AI17" s="120"/>
      <c r="AJ17" s="120"/>
      <c r="AK17" s="120"/>
      <c r="AL17" s="132" t="s">
        <v>2274</v>
      </c>
      <c r="AM17" s="132" t="s">
        <v>2437</v>
      </c>
      <c r="AN17" s="162" t="s">
        <v>2438</v>
      </c>
      <c r="AO17" s="162" t="s">
        <v>2439</v>
      </c>
      <c r="AP17" s="162" t="s">
        <v>2440</v>
      </c>
      <c r="AQ17" s="162" t="s">
        <v>2441</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title:"Cửa sổ của hiệu suất cách nhiệt",  unit:"",  text:"Cửa sổ của hiệu suất cách nhiệt", inputType:"sel041", right:"", postfix:"", nodata:"", varType:"Number", min:"", max:"", defaultValue:"-1", d11t:"",d11p:"",d12t:"",d12p:"",d13t:"",d13p:"",d1w:"",d1d:"", d21t:"5",d21p:"0",d22t:"4",d22p:"1",d23t:"0",d23p:"2",d2w:"2",d2d:"0", d31t:"",d31p:"",d32t:"",d32p:"",d33t:"",d33p:"",d3w:"",d3d:""}; </v>
      </c>
      <c r="DO17" s="88"/>
      <c r="DP17" s="88"/>
      <c r="DQ17" s="89" t="str">
        <f t="shared" si="4"/>
        <v>D6.scenario.defSelectValue["sel041"]= [ "Vui lòng chọn", "khung nhựa kính triple", "khung nhựa thấp E kính", "Nhựa nhôm composit khung hình / nhựa kính kép", "khung nhôm kính kép", "khung nhôm kính đơn tờ", "Không biết", "" ];</v>
      </c>
      <c r="DR17" s="90"/>
      <c r="DS17" s="90"/>
      <c r="DT17" s="90" t="str">
        <f t="shared" si="5"/>
        <v>D6.scenario.defSelectData['sel041']= [ '-1', '1', '2', '3', '4', '5', '6' ];</v>
      </c>
    </row>
    <row r="18" spans="1:124" s="85" customFormat="1" ht="43.5" customHeight="1" thickBot="1">
      <c r="A18" s="75"/>
      <c r="B18" s="111" t="s">
        <v>2775</v>
      </c>
      <c r="C18" s="120" t="s">
        <v>4415</v>
      </c>
      <c r="D18" s="132" t="s">
        <v>2548</v>
      </c>
      <c r="E18" s="111" t="s">
        <v>1910</v>
      </c>
      <c r="F18" s="120"/>
      <c r="G18" s="202"/>
      <c r="H18" s="120" t="s">
        <v>4585</v>
      </c>
      <c r="I18" s="132" t="s">
        <v>5136</v>
      </c>
      <c r="J18" s="120" t="str">
        <f t="shared" si="0"/>
        <v>sel042</v>
      </c>
      <c r="K18" s="132" t="str">
        <f t="shared" si="1"/>
        <v>sel042</v>
      </c>
      <c r="L18" s="112"/>
      <c r="M18" s="112"/>
      <c r="N18" s="112"/>
      <c r="O18" s="111" t="s">
        <v>1893</v>
      </c>
      <c r="P18" s="112"/>
      <c r="Q18" s="112"/>
      <c r="R18" s="111">
        <v>-1</v>
      </c>
      <c r="S18" s="74"/>
      <c r="T18" s="74"/>
      <c r="U18" s="114" t="str">
        <f t="shared" si="6"/>
        <v>sel042</v>
      </c>
      <c r="V18" s="120" t="s">
        <v>4689</v>
      </c>
      <c r="W18" s="120" t="s">
        <v>4737</v>
      </c>
      <c r="X18" s="120" t="s">
        <v>4738</v>
      </c>
      <c r="Y18" s="120" t="s">
        <v>4739</v>
      </c>
      <c r="Z18" s="120" t="s">
        <v>4740</v>
      </c>
      <c r="AA18" s="120" t="s">
        <v>4741</v>
      </c>
      <c r="AB18" s="120" t="s">
        <v>4742</v>
      </c>
      <c r="AC18" s="120" t="s">
        <v>4728</v>
      </c>
      <c r="AD18" s="120"/>
      <c r="AE18" s="120"/>
      <c r="AF18" s="120"/>
      <c r="AG18" s="120"/>
      <c r="AH18" s="120"/>
      <c r="AI18" s="120"/>
      <c r="AJ18" s="120"/>
      <c r="AK18" s="120"/>
      <c r="AL18" s="132" t="s">
        <v>2274</v>
      </c>
      <c r="AM18" s="132" t="s">
        <v>2549</v>
      </c>
      <c r="AN18" s="132" t="s">
        <v>2550</v>
      </c>
      <c r="AO18" s="162" t="s">
        <v>2551</v>
      </c>
      <c r="AP18" s="162" t="s">
        <v>2552</v>
      </c>
      <c r="AQ18" s="162" t="s">
        <v>2553</v>
      </c>
      <c r="AR18" s="162" t="s">
        <v>2554</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title:"Độ dày của nhiệt liệu của bức tường cách nhiệt",  unit:"",  text:"Bao nhiêu là độ dày của vật liệu cách nhiệt", inputType:"sel042", right:"", postfix:"", nodata:"", varType:"Number", min:"", max:"", defaultValue:"-1", d11t:"100",d11p:"2",d12t:"50",d12p:"1",d13t:"",d13p:"",d1w:"2",d1d:"1", d21t:"100",d21p:"2",d22t:"50",d22p:"1",d23t:"",d23p:"",d2w:"3",d2d:"1", d31t:"",d31p:"",d32t:"",d32p:"",d33t:"",d33p:"",d3w:"",d3d:""}; </v>
      </c>
      <c r="DO18" s="88"/>
      <c r="DP18" s="88"/>
      <c r="DQ18" s="89" t="str">
        <f t="shared" si="4"/>
        <v>D6.scenario.defSelectValue["sel042"]= [ "Vui lòng chọn", "Bông thuỷ tinh 200mm tương đương", "Bông thuỷ tinh 150mm tương đương", "Bông thuỷ tinh 100mm tương đương", "Bông thuỷ tinh 50mm tương đương", "Bông thuỷ tinh 30mm tương đương", "Nó không chứa", "Không biết", "" ];</v>
      </c>
      <c r="DR18" s="90"/>
      <c r="DS18" s="90"/>
      <c r="DT18" s="90" t="str">
        <f t="shared" si="5"/>
        <v>D6.scenario.defSelectData['sel042']= [ '-1', '200', '150', '100', '50', '30', '10', '-1' ];</v>
      </c>
    </row>
    <row r="19" spans="1:124" s="85" customFormat="1" ht="43.5" customHeight="1" thickBot="1">
      <c r="A19" s="75"/>
      <c r="B19" s="111" t="s">
        <v>2776</v>
      </c>
      <c r="C19" s="120" t="s">
        <v>4416</v>
      </c>
      <c r="D19" s="132" t="s">
        <v>2462</v>
      </c>
      <c r="E19" s="111" t="s">
        <v>1910</v>
      </c>
      <c r="F19" s="120"/>
      <c r="G19" s="202"/>
      <c r="H19" s="120" t="s">
        <v>4586</v>
      </c>
      <c r="I19" s="132" t="s">
        <v>5137</v>
      </c>
      <c r="J19" s="120" t="str">
        <f t="shared" si="0"/>
        <v>sel043</v>
      </c>
      <c r="K19" s="132" t="str">
        <f t="shared" si="1"/>
        <v>sel043</v>
      </c>
      <c r="L19" s="112"/>
      <c r="M19" s="112"/>
      <c r="N19" s="112"/>
      <c r="O19" s="111" t="s">
        <v>1893</v>
      </c>
      <c r="P19" s="112"/>
      <c r="Q19" s="112"/>
      <c r="R19" s="111">
        <v>-1</v>
      </c>
      <c r="S19" s="74"/>
      <c r="T19" s="74"/>
      <c r="U19" s="114" t="str">
        <f t="shared" si="6"/>
        <v>sel043</v>
      </c>
      <c r="V19" s="120" t="s">
        <v>4689</v>
      </c>
      <c r="W19" s="120" t="s">
        <v>4743</v>
      </c>
      <c r="X19" s="120" t="s">
        <v>4744</v>
      </c>
      <c r="Y19" s="120" t="s">
        <v>4745</v>
      </c>
      <c r="Z19" s="120"/>
      <c r="AA19" s="120"/>
      <c r="AB19" s="120"/>
      <c r="AC19" s="120"/>
      <c r="AD19" s="120"/>
      <c r="AE19" s="120"/>
      <c r="AF19" s="120"/>
      <c r="AG19" s="120"/>
      <c r="AH19" s="120"/>
      <c r="AI19" s="120"/>
      <c r="AJ19" s="120"/>
      <c r="AK19" s="120"/>
      <c r="AL19" s="132" t="s">
        <v>2274</v>
      </c>
      <c r="AM19" s="132" t="s">
        <v>2465</v>
      </c>
      <c r="AN19" s="162" t="s">
        <v>2466</v>
      </c>
      <c r="AO19" s="162" t="s">
        <v>2317</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title:"Cách cải tạo cửa sổ",  unit:"",  text:"Cho dù người đó có một nhiệt nhật của cửa sổ cách nhiệt", inputType:"sel043", right:"", postfix:"", nodata:"", varType:"Number", min:"", max:"", defaultValue:"-1", d11t:"",d11p:"",d12t:"",d12p:"",d13t:"",d13p:"",d1w:"",d1d:"", d21t:"1",d21p:"2",d22t:"2",d22p:"1",d23t:"",d23p:"",d2w:"2",d2d:"0", d31t:"",d31p:"",d32t:"",d32p:"",d33t:"",d33p:"",d3w:"",d3d:""}; </v>
      </c>
      <c r="DO19" s="88"/>
      <c r="DP19" s="88"/>
      <c r="DQ19" s="89" t="str">
        <f t="shared" si="4"/>
        <v>D6.scenario.defSelectValue["sel043"]= [ "Vui lòng chọn", "Đó là vào năm đầy đủ", "một số đã được", "không", "" ];</v>
      </c>
      <c r="DR19" s="90"/>
      <c r="DS19" s="90"/>
      <c r="DT19" s="90" t="str">
        <f t="shared" si="5"/>
        <v>D6.scenario.defSelectData['sel043']= [ '-1', '1', '2', '3' ];</v>
      </c>
    </row>
    <row r="20" spans="1:124" s="85" customFormat="1" ht="43.5" customHeight="1" thickBot="1">
      <c r="A20" s="75"/>
      <c r="B20" s="111" t="s">
        <v>2777</v>
      </c>
      <c r="C20" s="120" t="s">
        <v>4417</v>
      </c>
      <c r="D20" s="132" t="s">
        <v>2463</v>
      </c>
      <c r="E20" s="111" t="s">
        <v>1910</v>
      </c>
      <c r="F20" s="120"/>
      <c r="G20" s="202"/>
      <c r="H20" s="120" t="s">
        <v>4587</v>
      </c>
      <c r="I20" s="132" t="s">
        <v>5138</v>
      </c>
      <c r="J20" s="120" t="str">
        <f t="shared" si="0"/>
        <v>sel044</v>
      </c>
      <c r="K20" s="132" t="str">
        <f t="shared" si="1"/>
        <v>sel044</v>
      </c>
      <c r="L20" s="112"/>
      <c r="M20" s="112"/>
      <c r="N20" s="112"/>
      <c r="O20" s="111" t="s">
        <v>1893</v>
      </c>
      <c r="P20" s="112"/>
      <c r="Q20" s="112"/>
      <c r="R20" s="111">
        <v>-1</v>
      </c>
      <c r="S20" s="74"/>
      <c r="T20" s="74"/>
      <c r="U20" s="114" t="str">
        <f t="shared" si="6"/>
        <v>sel044</v>
      </c>
      <c r="V20" s="120" t="s">
        <v>4689</v>
      </c>
      <c r="W20" s="120" t="s">
        <v>4743</v>
      </c>
      <c r="X20" s="120" t="s">
        <v>4744</v>
      </c>
      <c r="Y20" s="120" t="s">
        <v>4745</v>
      </c>
      <c r="Z20" s="120"/>
      <c r="AA20" s="120"/>
      <c r="AB20" s="120"/>
      <c r="AC20" s="120"/>
      <c r="AD20" s="120"/>
      <c r="AE20" s="120"/>
      <c r="AF20" s="120"/>
      <c r="AG20" s="120"/>
      <c r="AH20" s="120"/>
      <c r="AI20" s="120"/>
      <c r="AJ20" s="120"/>
      <c r="AK20" s="120"/>
      <c r="AL20" s="132" t="s">
        <v>2274</v>
      </c>
      <c r="AM20" s="132" t="s">
        <v>2465</v>
      </c>
      <c r="AN20" s="132" t="s">
        <v>2466</v>
      </c>
      <c r="AO20" s="162" t="s">
        <v>2317</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title:"cải cách trần cách nhiệt tường",  unit:"",  text:"Bạn đã cải cách vật liệu cách nhiệt, chẳng hạn như một bức tường, trần, sàn", inputType:"sel044", right:"", postfix:"", nodata:"", varType:"Number", min:"", max:"", defaultValue:"-1", d11t:"",d11p:"",d12t:"",d12p:"",d13t:"",d13p:"",d1w:"",d1d:"", d21t:"1",d21p:"2",d22t:"2",d22p:"1",d23t:"",d23p:"",d2w:"1",d2d:"0", d31t:"",d31p:"",d32t:"",d32p:"",d33t:"",d33p:"",d3w:"",d3d:""}; </v>
      </c>
      <c r="DO20" s="88"/>
      <c r="DP20" s="88"/>
      <c r="DQ20" s="89" t="str">
        <f t="shared" si="4"/>
        <v>D6.scenario.defSelectValue["sel044"]= [ "Vui lòng chọn", "Đó là vào năm đầy đủ", "một số đã được", "không", "" ];</v>
      </c>
      <c r="DR20" s="90"/>
      <c r="DS20" s="90"/>
      <c r="DT20" s="90" t="str">
        <f t="shared" si="5"/>
        <v>D6.scenario.defSelectData['sel044']= [ '-1', '1', '2', '3' ];</v>
      </c>
    </row>
    <row r="21" spans="1:124" s="85" customFormat="1" ht="43.5" customHeight="1" thickBot="1">
      <c r="A21" s="75"/>
      <c r="B21" s="111" t="s">
        <v>2464</v>
      </c>
      <c r="C21" s="120" t="s">
        <v>4418</v>
      </c>
      <c r="D21" s="132" t="s">
        <v>4108</v>
      </c>
      <c r="E21" s="111" t="s">
        <v>3005</v>
      </c>
      <c r="F21" s="120"/>
      <c r="G21" s="202"/>
      <c r="H21" s="120" t="s">
        <v>4588</v>
      </c>
      <c r="I21" s="132" t="s">
        <v>5139</v>
      </c>
      <c r="J21" s="120" t="str">
        <f t="shared" si="0"/>
        <v>sel051</v>
      </c>
      <c r="K21" s="132" t="str">
        <f t="shared" si="1"/>
        <v>sel051</v>
      </c>
      <c r="L21" s="112"/>
      <c r="M21" s="112"/>
      <c r="N21" s="112"/>
      <c r="O21" s="111" t="s">
        <v>1893</v>
      </c>
      <c r="P21" s="112"/>
      <c r="Q21" s="112"/>
      <c r="R21" s="111">
        <v>-1</v>
      </c>
      <c r="S21" s="74"/>
      <c r="T21" s="74"/>
      <c r="U21" s="114" t="str">
        <f>J21</f>
        <v>sel051</v>
      </c>
      <c r="V21" s="120" t="s">
        <v>4689</v>
      </c>
      <c r="W21" s="120" t="s">
        <v>4745</v>
      </c>
      <c r="X21" s="120" t="s">
        <v>4746</v>
      </c>
      <c r="Y21" s="120"/>
      <c r="Z21" s="120"/>
      <c r="AA21" s="120"/>
      <c r="AB21" s="120"/>
      <c r="AC21" s="120"/>
      <c r="AD21" s="120"/>
      <c r="AE21" s="120"/>
      <c r="AF21" s="120"/>
      <c r="AG21" s="120"/>
      <c r="AH21" s="120"/>
      <c r="AI21" s="120"/>
      <c r="AJ21" s="120"/>
      <c r="AK21" s="120"/>
      <c r="AL21" s="132" t="s">
        <v>2274</v>
      </c>
      <c r="AM21" s="162" t="s">
        <v>1985</v>
      </c>
      <c r="AN21" s="162" t="s">
        <v>2543</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title:"Việc lắp đặt năng lượng mặt trời",  unit:"",  text:"Bạn có thiết lập một hệ thống phát điện năng lượng mặt trời", inputType:"sel051", right:"", postfix:"", nodata:"", varType:"Number", min:"", max:"", defaultValue:"-1", d11t:"1",d11p:"2",d12t:"",d12p:"",d13t:"",d13p:"",d1w:"4",d1d:"0", d21t:"1",d21p:"2",d22t:"",d22p:"",d23t:"",d23p:"",d2w:"4",d2d:"0", d31t:"",d31p:"",d32t:"",d32p:"",d33t:"",d33p:"",d3w:"",d3d:""}; </v>
      </c>
      <c r="DO21" s="88"/>
      <c r="DP21" s="88"/>
      <c r="DQ21" s="89" t="str">
        <f t="shared" si="4"/>
        <v>D6.scenario.defSelectValue["sel051"]= [ "Vui lòng chọn", "không", "là", "" ];</v>
      </c>
      <c r="DR21" s="90"/>
      <c r="DS21" s="90"/>
      <c r="DT21" s="90" t="str">
        <f t="shared" si="5"/>
        <v>D6.scenario.defSelectData['sel051']= [ '-1', '0', '1' ];</v>
      </c>
    </row>
    <row r="22" spans="1:124" s="85" customFormat="1" ht="43.5" customHeight="1" thickBot="1">
      <c r="A22" s="75"/>
      <c r="B22" s="111" t="s">
        <v>2954</v>
      </c>
      <c r="C22" s="120" t="s">
        <v>4419</v>
      </c>
      <c r="D22" s="132" t="s">
        <v>2801</v>
      </c>
      <c r="E22" s="111" t="s">
        <v>3005</v>
      </c>
      <c r="F22" s="120" t="s">
        <v>1919</v>
      </c>
      <c r="G22" s="202" t="s">
        <v>1919</v>
      </c>
      <c r="H22" s="120" t="s">
        <v>4589</v>
      </c>
      <c r="I22" s="132" t="s">
        <v>5140</v>
      </c>
      <c r="J22" s="120" t="str">
        <f t="shared" si="0"/>
        <v>sel052</v>
      </c>
      <c r="K22" s="132" t="str">
        <f t="shared" si="1"/>
        <v>sel052</v>
      </c>
      <c r="L22" s="112"/>
      <c r="M22" s="112"/>
      <c r="N22" s="112"/>
      <c r="O22" s="111" t="s">
        <v>1893</v>
      </c>
      <c r="P22" s="112"/>
      <c r="Q22" s="112"/>
      <c r="R22" s="111">
        <v>-1</v>
      </c>
      <c r="S22" s="74"/>
      <c r="T22" s="74"/>
      <c r="U22" s="114" t="str">
        <f t="shared" si="6"/>
        <v>sel052</v>
      </c>
      <c r="V22" s="120" t="s">
        <v>4689</v>
      </c>
      <c r="W22" s="120" t="s">
        <v>4745</v>
      </c>
      <c r="X22" s="120" t="s">
        <v>4747</v>
      </c>
      <c r="Y22" s="120" t="s">
        <v>4748</v>
      </c>
      <c r="Z22" s="120" t="s">
        <v>4749</v>
      </c>
      <c r="AA22" s="120" t="s">
        <v>4750</v>
      </c>
      <c r="AB22" s="120" t="s">
        <v>4751</v>
      </c>
      <c r="AC22" s="120"/>
      <c r="AD22" s="120"/>
      <c r="AE22" s="120"/>
      <c r="AF22" s="120"/>
      <c r="AG22" s="120"/>
      <c r="AH22" s="120"/>
      <c r="AI22" s="120"/>
      <c r="AJ22" s="120"/>
      <c r="AK22" s="120"/>
      <c r="AL22" s="132" t="s">
        <v>2274</v>
      </c>
      <c r="AM22" s="162" t="s">
        <v>1985</v>
      </c>
      <c r="AN22" s="162" t="s">
        <v>1986</v>
      </c>
      <c r="AO22" s="162" t="s">
        <v>1987</v>
      </c>
      <c r="AP22" s="132" t="s">
        <v>1988</v>
      </c>
      <c r="AQ22" s="132" t="s">
        <v>2460</v>
      </c>
      <c r="AR22" s="132" t="s">
        <v>2461</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title:"Kích thước của mặt trời",  unit:"kW",  text:"Vui lòng chọn kích thước của năng lượng mặt trời phát điện được cài đặt.", inputType:"sel052", right:"", postfix:"", nodata:"", varType:"Number", min:"", max:"", defaultValue:"-1", d11t:"5",d11p:"2",d12t:"2",d12p:"1",d13t:"",d13p:"",d1w:"2",d1d:"0", d21t:"5",d21p:"2",d22t:"2",d22p:"1",d23t:"",d23p:"",d2w:"2",d2d:"0", d31t:"",d31p:"",d32t:"",d32p:"",d33t:"",d33p:"",d3w:"",d3d:""}; </v>
      </c>
      <c r="DO22" s="88"/>
      <c r="DP22" s="88"/>
      <c r="DQ22" s="89" t="str">
        <f t="shared" si="4"/>
        <v>D6.scenario.defSelectValue["sel052"]= [ "Vui lòng chọn", "không", "Là (~ 3kW)", "Là (4kW)", "Là (5kW)", "Là (6 ~ 10kW)", "Là (hơn 10kW)", "" ];</v>
      </c>
      <c r="DR22" s="90"/>
      <c r="DS22" s="90"/>
      <c r="DT22" s="90" t="str">
        <f t="shared" si="5"/>
        <v>D6.scenario.defSelectData['sel052']= [ '-1', '0', '3', '4', '5', '8', '11' ];</v>
      </c>
    </row>
    <row r="23" spans="1:124" s="85" customFormat="1" ht="43.5" customHeight="1" thickBot="1">
      <c r="A23" s="75"/>
      <c r="B23" s="111" t="s">
        <v>2955</v>
      </c>
      <c r="C23" s="120" t="s">
        <v>4420</v>
      </c>
      <c r="D23" s="132" t="s">
        <v>2459</v>
      </c>
      <c r="E23" s="111" t="s">
        <v>3005</v>
      </c>
      <c r="F23" s="120"/>
      <c r="G23" s="202"/>
      <c r="H23" s="120" t="s">
        <v>4590</v>
      </c>
      <c r="I23" s="132" t="s">
        <v>5141</v>
      </c>
      <c r="J23" s="120" t="str">
        <f t="shared" si="0"/>
        <v>sel053</v>
      </c>
      <c r="K23" s="132" t="str">
        <f t="shared" si="1"/>
        <v>sel053</v>
      </c>
      <c r="L23" s="112"/>
      <c r="M23" s="112"/>
      <c r="N23" s="112"/>
      <c r="O23" s="111" t="s">
        <v>1893</v>
      </c>
      <c r="P23" s="112"/>
      <c r="Q23" s="112"/>
      <c r="R23" s="111">
        <v>-1</v>
      </c>
      <c r="S23" s="74"/>
      <c r="T23" s="74"/>
      <c r="U23" s="114" t="str">
        <f t="shared" si="6"/>
        <v>sel053</v>
      </c>
      <c r="V23" s="120" t="s">
        <v>4689</v>
      </c>
      <c r="W23" s="120" t="s">
        <v>4752</v>
      </c>
      <c r="X23" s="120" t="s">
        <v>4753</v>
      </c>
      <c r="Y23" s="120">
        <v>2013</v>
      </c>
      <c r="Z23" s="120">
        <v>2014</v>
      </c>
      <c r="AA23" s="120">
        <v>2015</v>
      </c>
      <c r="AB23" s="120">
        <v>2016</v>
      </c>
      <c r="AC23" s="120" t="s">
        <v>4754</v>
      </c>
      <c r="AD23" s="120" t="s">
        <v>4755</v>
      </c>
      <c r="AE23" s="120"/>
      <c r="AF23" s="120"/>
      <c r="AG23" s="120"/>
      <c r="AH23" s="120"/>
      <c r="AI23" s="120"/>
      <c r="AJ23" s="120"/>
      <c r="AK23" s="120"/>
      <c r="AL23" s="132" t="s">
        <v>2274</v>
      </c>
      <c r="AM23" s="162" t="s">
        <v>2488</v>
      </c>
      <c r="AN23" s="162" t="s">
        <v>2489</v>
      </c>
      <c r="AO23" s="162" t="s">
        <v>2490</v>
      </c>
      <c r="AP23" s="132" t="s">
        <v>2491</v>
      </c>
      <c r="AQ23" s="132" t="s">
        <v>3352</v>
      </c>
      <c r="AR23" s="132" t="s">
        <v>3353</v>
      </c>
      <c r="AS23" s="132" t="s">
        <v>3354</v>
      </c>
      <c r="AT23" s="162" t="s">
        <v>2778</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title:"Năm lắp đặt năng lượng mặt trời",  unit:"",  text:"Năm Khi được rằng cài đặt năng lượng mặt trời", inputType:"sel053", right:"", postfix:"", nodata:"", varType:"Number", min:"", max:"", defaultValue:"-1", d11t:"",d11p:"",d12t:"",d12p:"",d13t:"",d13p:"",d1w:"",d1d:"", d21t:"",d21p:"",d22t:"",d22p:"",d23t:"",d23p:"",d2w:"",d2d:"", d31t:"",d31p:"",d32t:"",d32p:"",d33t:"",d33p:"",d3w:"",d3d:""}; </v>
      </c>
      <c r="DO23" s="88"/>
      <c r="DP23" s="88"/>
      <c r="DQ23" s="89" t="str">
        <f t="shared" si="4"/>
        <v>D6.scenario.defSelectValue["sel053"]= [ "Vui lòng chọn", "2010 trước khi tài chính", "2011 - 2012 năm tài chính", "2013", "2014", "2015", "2016", "2017 hay muộn", "không được cài đặt", "" ];</v>
      </c>
      <c r="DR23" s="90"/>
      <c r="DS23" s="90"/>
      <c r="DT23" s="90" t="str">
        <f t="shared" si="5"/>
        <v>D6.scenario.defSelectData['sel053']= [ '-1', '2010', '2011', '2013', '2014', '2015', '2016', '2017', '9999' ];</v>
      </c>
    </row>
    <row r="24" spans="1:124" s="85" customFormat="1" ht="43.5" customHeight="1" thickBot="1">
      <c r="A24" s="75"/>
      <c r="B24" s="111" t="s">
        <v>3001</v>
      </c>
      <c r="C24" s="120" t="s">
        <v>4421</v>
      </c>
      <c r="D24" s="132" t="s">
        <v>2476</v>
      </c>
      <c r="E24" s="111" t="s">
        <v>3005</v>
      </c>
      <c r="F24" s="120"/>
      <c r="G24" s="202"/>
      <c r="H24" s="120" t="s">
        <v>4421</v>
      </c>
      <c r="I24" s="132" t="s">
        <v>5142</v>
      </c>
      <c r="J24" s="120" t="str">
        <f t="shared" si="0"/>
        <v>sel054</v>
      </c>
      <c r="K24" s="132" t="str">
        <f t="shared" si="1"/>
        <v>sel054</v>
      </c>
      <c r="L24" s="112"/>
      <c r="M24" s="112"/>
      <c r="N24" s="112"/>
      <c r="O24" s="111" t="s">
        <v>1893</v>
      </c>
      <c r="P24" s="112"/>
      <c r="Q24" s="112"/>
      <c r="R24" s="111">
        <v>-1</v>
      </c>
      <c r="S24" s="74"/>
      <c r="T24" s="92"/>
      <c r="U24" s="114" t="str">
        <f>J24</f>
        <v>sel054</v>
      </c>
      <c r="V24" s="120" t="s">
        <v>4689</v>
      </c>
      <c r="W24" s="120" t="s">
        <v>4756</v>
      </c>
      <c r="X24" s="120" t="s">
        <v>4745</v>
      </c>
      <c r="Y24" s="120"/>
      <c r="Z24" s="120"/>
      <c r="AA24" s="120"/>
      <c r="AB24" s="120"/>
      <c r="AC24" s="120"/>
      <c r="AD24" s="120"/>
      <c r="AE24" s="120"/>
      <c r="AF24" s="120"/>
      <c r="AG24" s="120"/>
      <c r="AH24" s="120"/>
      <c r="AI24" s="120"/>
      <c r="AJ24" s="120"/>
      <c r="AK24" s="120"/>
      <c r="AL24" s="132" t="s">
        <v>2274</v>
      </c>
      <c r="AM24" s="162" t="s">
        <v>2477</v>
      </c>
      <c r="AN24" s="162" t="s">
        <v>2478</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title:"Bạn có sử dụng một dầu hỏa",  unit:"",  text:"Bạn có sử dụng một dầu hỏa", inputType:"sel054", right:"", postfix:"", nodata:"", varType:"Number", min:"", max:"", defaultValue:"-1", d11t:"",d11p:"",d12t:"",d12p:"",d13t:"",d13p:"",d1w:"",d1d:"", d21t:"",d21p:"",d22t:"",d22p:"",d23t:"",d23p:"",d2w:"",d2d:"", d31t:"",d31p:"",d32t:"",d32p:"",d33t:"",d33p:"",d3w:"",d3d:""}; </v>
      </c>
      <c r="DO24" s="88"/>
      <c r="DP24" s="88"/>
      <c r="DQ24" s="89" t="str">
        <f t="shared" si="4"/>
        <v>D6.scenario.defSelectValue["sel054"]= [ "Vui lòng chọn", "vâng", "không", "" ];</v>
      </c>
      <c r="DR24" s="90"/>
      <c r="DS24" s="90"/>
      <c r="DT24" s="90" t="str">
        <f t="shared" si="5"/>
        <v>D6.scenario.defSelectData['sel054']= [ '-1', '1', '2' ];</v>
      </c>
    </row>
    <row r="25" spans="1:124" s="85" customFormat="1" ht="43.5" customHeight="1" thickBot="1">
      <c r="A25" s="75"/>
      <c r="B25" s="111" t="s">
        <v>2779</v>
      </c>
      <c r="C25" s="120" t="s">
        <v>4422</v>
      </c>
      <c r="D25" s="132" t="s">
        <v>1284</v>
      </c>
      <c r="E25" s="111" t="s">
        <v>3005</v>
      </c>
      <c r="F25" s="120" t="s">
        <v>1920</v>
      </c>
      <c r="G25" s="202" t="s">
        <v>4565</v>
      </c>
      <c r="H25" s="120" t="s">
        <v>4591</v>
      </c>
      <c r="I25" s="132" t="s">
        <v>5143</v>
      </c>
      <c r="J25" s="120" t="str">
        <f t="shared" si="0"/>
        <v>sel061</v>
      </c>
      <c r="K25" s="132" t="str">
        <f t="shared" si="1"/>
        <v>sel061</v>
      </c>
      <c r="L25" s="112"/>
      <c r="M25" s="112"/>
      <c r="N25" s="112"/>
      <c r="O25" s="111" t="s">
        <v>1893</v>
      </c>
      <c r="P25" s="112"/>
      <c r="Q25" s="112"/>
      <c r="R25" s="111">
        <v>-1</v>
      </c>
      <c r="S25" s="74"/>
      <c r="T25" s="74"/>
      <c r="U25" s="114" t="str">
        <f t="shared" si="6"/>
        <v>sel061</v>
      </c>
      <c r="V25" s="120" t="s">
        <v>4689</v>
      </c>
      <c r="W25" s="120" t="s">
        <v>4757</v>
      </c>
      <c r="X25" s="120" t="s">
        <v>4758</v>
      </c>
      <c r="Y25" s="120" t="s">
        <v>4759</v>
      </c>
      <c r="Z25" s="120" t="s">
        <v>4760</v>
      </c>
      <c r="AA25" s="120" t="s">
        <v>4761</v>
      </c>
      <c r="AB25" s="120" t="s">
        <v>4762</v>
      </c>
      <c r="AC25" s="120" t="s">
        <v>4763</v>
      </c>
      <c r="AD25" s="120" t="s">
        <v>4764</v>
      </c>
      <c r="AE25" s="120" t="s">
        <v>4765</v>
      </c>
      <c r="AF25" s="120" t="s">
        <v>4766</v>
      </c>
      <c r="AG25" s="120" t="s">
        <v>4767</v>
      </c>
      <c r="AH25" s="120"/>
      <c r="AI25" s="120"/>
      <c r="AJ25" s="120"/>
      <c r="AK25" s="120"/>
      <c r="AL25" s="132" t="s">
        <v>2274</v>
      </c>
      <c r="AM25" s="132" t="s">
        <v>1989</v>
      </c>
      <c r="AN25" s="132" t="s">
        <v>1990</v>
      </c>
      <c r="AO25" s="132" t="s">
        <v>1991</v>
      </c>
      <c r="AP25" s="162" t="s">
        <v>1992</v>
      </c>
      <c r="AQ25" s="162" t="s">
        <v>1993</v>
      </c>
      <c r="AR25" s="162" t="s">
        <v>1994</v>
      </c>
      <c r="AS25" s="162" t="s">
        <v>1995</v>
      </c>
      <c r="AT25" s="162" t="s">
        <v>1996</v>
      </c>
      <c r="AU25" s="132" t="s">
        <v>1997</v>
      </c>
      <c r="AV25" s="132" t="s">
        <v>1998</v>
      </c>
      <c r="AW25" s="132" t="s">
        <v>1999</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title:"hóa đơn tiền điện",  unit:"円",  text:"Vui lòng chọn xấp xỉ hóa đơn tiền điện trong vòng một tháng.", inputType:"sel061", right:"", postfix:"", nodata:"", varType:"Number", min:"", max:"", defaultValue:"-1", d11t:"15000",d11p:"0",d12t:"10000",d12p:"1",d13t:"0",d13p:"2",d1w:"3",d1d:"1", d21t:"",d21p:"",d22t:"",d22p:"",d23t:"",d23p:"",d2w:"",d2d:"", d31t:"",d31p:"",d32t:"",d32p:"",d33t:"",d33p:"",d3w:"",d3d:""}; </v>
      </c>
      <c r="DO25" s="88"/>
      <c r="DP25" s="88"/>
      <c r="DQ25" s="89" t="str">
        <f t="shared" si="4"/>
        <v>D6.scenario.defSelectValue["sel061"]= [ "Vui lòng chọn", "1000 yên", "2000 yên", "3000 yen", "5000 yen", "7000 yen", "10.000 yen", "12.000 yen", "15.000 yen", "20.000 yen", "30.000 yen", "hơn", "" ];</v>
      </c>
      <c r="DR25" s="90"/>
      <c r="DS25" s="90"/>
      <c r="DT25" s="90" t="str">
        <f t="shared" si="5"/>
        <v>D6.scenario.defSelectData['sel061']= [ '-1', '1000', '2000', '3000', '5000', '7000', '10000', '12000', '15000', '20000', '30000', '40000' ];</v>
      </c>
    </row>
    <row r="26" spans="1:124" s="85" customFormat="1" ht="43.5" customHeight="1" thickBot="1">
      <c r="A26" s="74"/>
      <c r="B26" s="111" t="s">
        <v>3003</v>
      </c>
      <c r="C26" s="120" t="s">
        <v>4423</v>
      </c>
      <c r="D26" s="132" t="s">
        <v>2999</v>
      </c>
      <c r="E26" s="111" t="s">
        <v>3005</v>
      </c>
      <c r="F26" s="120" t="s">
        <v>1920</v>
      </c>
      <c r="G26" s="202" t="s">
        <v>4565</v>
      </c>
      <c r="H26" s="120" t="s">
        <v>4592</v>
      </c>
      <c r="I26" s="132" t="s">
        <v>5144</v>
      </c>
      <c r="J26" s="120" t="str">
        <f t="shared" si="0"/>
        <v>sel062</v>
      </c>
      <c r="K26" s="132" t="str">
        <f t="shared" si="1"/>
        <v>sel062</v>
      </c>
      <c r="L26" s="112"/>
      <c r="M26" s="112"/>
      <c r="N26" s="112"/>
      <c r="O26" s="111" t="s">
        <v>1893</v>
      </c>
      <c r="P26" s="112"/>
      <c r="Q26" s="112"/>
      <c r="R26" s="111">
        <v>-1</v>
      </c>
      <c r="S26" s="74"/>
      <c r="T26" s="74"/>
      <c r="U26" s="114" t="str">
        <f t="shared" si="6"/>
        <v>sel062</v>
      </c>
      <c r="V26" s="120" t="s">
        <v>4689</v>
      </c>
      <c r="W26" s="120" t="s">
        <v>4757</v>
      </c>
      <c r="X26" s="120" t="s">
        <v>4758</v>
      </c>
      <c r="Y26" s="120" t="s">
        <v>4759</v>
      </c>
      <c r="Z26" s="120" t="s">
        <v>4760</v>
      </c>
      <c r="AA26" s="120" t="s">
        <v>4761</v>
      </c>
      <c r="AB26" s="120" t="s">
        <v>4762</v>
      </c>
      <c r="AC26" s="120" t="s">
        <v>4763</v>
      </c>
      <c r="AD26" s="120" t="s">
        <v>4764</v>
      </c>
      <c r="AE26" s="120" t="s">
        <v>4765</v>
      </c>
      <c r="AF26" s="120" t="s">
        <v>4766</v>
      </c>
      <c r="AG26" s="120" t="s">
        <v>4767</v>
      </c>
      <c r="AH26" s="120"/>
      <c r="AI26" s="120"/>
      <c r="AJ26" s="120"/>
      <c r="AK26" s="120"/>
      <c r="AL26" s="132" t="s">
        <v>2274</v>
      </c>
      <c r="AM26" s="132" t="s">
        <v>1989</v>
      </c>
      <c r="AN26" s="132" t="s">
        <v>1990</v>
      </c>
      <c r="AO26" s="132" t="s">
        <v>1991</v>
      </c>
      <c r="AP26" s="132" t="s">
        <v>1992</v>
      </c>
      <c r="AQ26" s="132" t="s">
        <v>1993</v>
      </c>
      <c r="AR26" s="162" t="s">
        <v>1994</v>
      </c>
      <c r="AS26" s="132" t="s">
        <v>1995</v>
      </c>
      <c r="AT26" s="132" t="s">
        <v>1996</v>
      </c>
      <c r="AU26" s="132" t="s">
        <v>1997</v>
      </c>
      <c r="AV26" s="132" t="s">
        <v>1998</v>
      </c>
      <c r="AW26" s="132" t="s">
        <v>1999</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title:"Lệ phí bán điện",  unit:"円",  text:"bạn có thể bán điện bao nhiêu mỗi tháng trong năng lượng mặt trời.", inputType:"sel062", right:"", postfix:"", nodata:"", varType:"Number", min:"", max:"", defaultValue:"-1", d11t:"",d11p:"",d12t:"",d12p:"",d13t:"",d13p:"",d1w:"",d1d:"", d21t:"",d21p:"",d22t:"",d22p:"",d23t:"",d23p:"",d2w:"",d2d:"", d31t:"",d31p:"",d32t:"",d32p:"",d33t:"",d33p:"",d3w:"",d3d:""}; </v>
      </c>
      <c r="DO26" s="88"/>
      <c r="DP26" s="88"/>
      <c r="DQ26" s="89" t="str">
        <f t="shared" si="4"/>
        <v>D6.scenario.defSelectValue["sel062"]= [ "Vui lòng chọn", "1000 yên", "2000 yên", "3000 yen", "5000 yen", "7000 yen", "10.000 yen", "12.000 yen", "15.000 yen", "20.000 yen", "30.000 yen", "hơn", "" ];</v>
      </c>
      <c r="DR26" s="90"/>
      <c r="DS26" s="90"/>
      <c r="DT26" s="90" t="str">
        <f t="shared" si="5"/>
        <v>D6.scenario.defSelectData['sel062']= [ '-1', '1000', '2000', '3000', '5000', '7000', '10000', '12000', '15000', '20000', '30000', '40000' ];</v>
      </c>
    </row>
    <row r="27" spans="1:124" s="85" customFormat="1" ht="43.5" customHeight="1" thickBot="1">
      <c r="A27" s="75"/>
      <c r="B27" s="111" t="s">
        <v>2780</v>
      </c>
      <c r="C27" s="120" t="s">
        <v>4424</v>
      </c>
      <c r="D27" s="132" t="s">
        <v>3000</v>
      </c>
      <c r="E27" s="111" t="s">
        <v>3005</v>
      </c>
      <c r="F27" s="120" t="s">
        <v>1920</v>
      </c>
      <c r="G27" s="202" t="s">
        <v>4565</v>
      </c>
      <c r="H27" s="120" t="s">
        <v>4593</v>
      </c>
      <c r="I27" s="132" t="s">
        <v>5145</v>
      </c>
      <c r="J27" s="120" t="str">
        <f t="shared" si="0"/>
        <v>sel063</v>
      </c>
      <c r="K27" s="132" t="str">
        <f t="shared" si="1"/>
        <v>sel063</v>
      </c>
      <c r="L27" s="112"/>
      <c r="M27" s="112"/>
      <c r="N27" s="112"/>
      <c r="O27" s="111" t="s">
        <v>1893</v>
      </c>
      <c r="P27" s="112"/>
      <c r="Q27" s="112"/>
      <c r="R27" s="111">
        <v>-1</v>
      </c>
      <c r="S27" s="74"/>
      <c r="T27" s="74"/>
      <c r="U27" s="114" t="str">
        <f t="shared" si="6"/>
        <v>sel063</v>
      </c>
      <c r="V27" s="120" t="s">
        <v>4689</v>
      </c>
      <c r="W27" s="120" t="s">
        <v>4768</v>
      </c>
      <c r="X27" s="120" t="s">
        <v>4757</v>
      </c>
      <c r="Y27" s="120" t="s">
        <v>4758</v>
      </c>
      <c r="Z27" s="120" t="s">
        <v>4759</v>
      </c>
      <c r="AA27" s="120" t="s">
        <v>4760</v>
      </c>
      <c r="AB27" s="120" t="s">
        <v>4761</v>
      </c>
      <c r="AC27" s="120" t="s">
        <v>4762</v>
      </c>
      <c r="AD27" s="120" t="s">
        <v>4763</v>
      </c>
      <c r="AE27" s="120" t="s">
        <v>4764</v>
      </c>
      <c r="AF27" s="120" t="s">
        <v>4765</v>
      </c>
      <c r="AG27" s="120" t="s">
        <v>4766</v>
      </c>
      <c r="AH27" s="120" t="s">
        <v>4767</v>
      </c>
      <c r="AI27" s="120"/>
      <c r="AJ27" s="120"/>
      <c r="AK27" s="120"/>
      <c r="AL27" s="132" t="s">
        <v>2274</v>
      </c>
      <c r="AM27" s="162" t="s">
        <v>2000</v>
      </c>
      <c r="AN27" s="132" t="s">
        <v>1989</v>
      </c>
      <c r="AO27" s="132" t="s">
        <v>1990</v>
      </c>
      <c r="AP27" s="162" t="s">
        <v>1991</v>
      </c>
      <c r="AQ27" s="162" t="s">
        <v>1992</v>
      </c>
      <c r="AR27" s="162" t="s">
        <v>1993</v>
      </c>
      <c r="AS27" s="162" t="s">
        <v>1994</v>
      </c>
      <c r="AT27" s="132" t="s">
        <v>1995</v>
      </c>
      <c r="AU27" s="132" t="s">
        <v>1996</v>
      </c>
      <c r="AV27" s="132" t="s">
        <v>1997</v>
      </c>
      <c r="AW27" s="132" t="s">
        <v>1998</v>
      </c>
      <c r="AX27" s="132" t="s">
        <v>1999</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title:"Gasudai",  unit:"円",  text:"Chọn một giá xăng xấp xỉ 1 tháng.", inputType:"sel063", right:"", postfix:"", nodata:"", varType:"Number", min:"", max:"", defaultValue:"-1", d11t:"10000",d11p:"0",d12t:"6000",d12p:"1",d13t:"0",d13p:"2",d1w:"2",d1d:"1", d21t:"",d21p:"",d22t:"",d22p:"",d23t:"",d23p:"",d2w:"",d2d:"", d31t:"",d31p:"",d32t:"",d32p:"",d33t:"",d33p:"",d3w:"",d3d:""}; </v>
      </c>
      <c r="DO27" s="88"/>
      <c r="DP27" s="88"/>
      <c r="DQ27" s="89" t="str">
        <f t="shared" si="4"/>
        <v>D6.scenario.defSelectValue["sel063"]= [ "Vui lòng chọn", "All-điện (không sử dụng)", "1000 yên", "2000 yên", "3000 yen", "5000 yen", "7000 yen", "10.000 yen", "12.000 yen", "15.000 yen", "20.000 yen", "30.000 yenFALSE" ];</v>
      </c>
      <c r="DR27" s="90"/>
      <c r="DS27" s="90"/>
      <c r="DT27" s="90" t="str">
        <f t="shared" si="5"/>
        <v>D6.scenario.defSelectData['sel063']= [ '-1', '0', '1000', '2000', '3000', '5000', '7000', '10000', '12000', '15000', '20000', '30000', '40000' ];</v>
      </c>
    </row>
    <row r="28" spans="1:124" s="85" customFormat="1" ht="43.5" customHeight="1" thickBot="1">
      <c r="A28" s="75"/>
      <c r="B28" s="111" t="s">
        <v>2781</v>
      </c>
      <c r="C28" s="120" t="s">
        <v>4425</v>
      </c>
      <c r="D28" s="132" t="s">
        <v>3002</v>
      </c>
      <c r="E28" s="111" t="s">
        <v>3005</v>
      </c>
      <c r="F28" s="120" t="s">
        <v>1920</v>
      </c>
      <c r="G28" s="202" t="s">
        <v>4565</v>
      </c>
      <c r="H28" s="120" t="s">
        <v>4594</v>
      </c>
      <c r="I28" s="132" t="s">
        <v>5146</v>
      </c>
      <c r="J28" s="120" t="str">
        <f t="shared" si="0"/>
        <v>sel064</v>
      </c>
      <c r="K28" s="132" t="str">
        <f t="shared" si="1"/>
        <v>sel064</v>
      </c>
      <c r="L28" s="112"/>
      <c r="M28" s="112"/>
      <c r="N28" s="112"/>
      <c r="O28" s="111" t="s">
        <v>1893</v>
      </c>
      <c r="P28" s="112"/>
      <c r="Q28" s="112"/>
      <c r="R28" s="111">
        <v>-1</v>
      </c>
      <c r="S28" s="74"/>
      <c r="T28" s="74"/>
      <c r="U28" s="114" t="str">
        <f t="shared" si="6"/>
        <v>sel064</v>
      </c>
      <c r="V28" s="120" t="s">
        <v>4689</v>
      </c>
      <c r="W28" s="120" t="s">
        <v>4769</v>
      </c>
      <c r="X28" s="120" t="s">
        <v>4770</v>
      </c>
      <c r="Y28" s="120" t="s">
        <v>4771</v>
      </c>
      <c r="Z28" s="120" t="s">
        <v>4772</v>
      </c>
      <c r="AA28" s="120" t="s">
        <v>4773</v>
      </c>
      <c r="AB28" s="120" t="s">
        <v>4774</v>
      </c>
      <c r="AC28" s="120" t="s">
        <v>4775</v>
      </c>
      <c r="AD28" s="120" t="s">
        <v>4776</v>
      </c>
      <c r="AE28" s="120" t="s">
        <v>4777</v>
      </c>
      <c r="AF28" s="120" t="s">
        <v>4767</v>
      </c>
      <c r="AG28" s="120"/>
      <c r="AH28" s="120"/>
      <c r="AI28" s="120"/>
      <c r="AJ28" s="120"/>
      <c r="AK28" s="120"/>
      <c r="AL28" s="132" t="s">
        <v>2274</v>
      </c>
      <c r="AM28" s="162" t="s">
        <v>2001</v>
      </c>
      <c r="AN28" s="132" t="s">
        <v>2002</v>
      </c>
      <c r="AO28" s="132" t="s">
        <v>2003</v>
      </c>
      <c r="AP28" s="132" t="s">
        <v>2004</v>
      </c>
      <c r="AQ28" s="162" t="s">
        <v>2005</v>
      </c>
      <c r="AR28" s="162" t="s">
        <v>2006</v>
      </c>
      <c r="AS28" s="162" t="s">
        <v>2007</v>
      </c>
      <c r="AT28" s="162" t="s">
        <v>2008</v>
      </c>
      <c r="AU28" s="132" t="s">
        <v>2009</v>
      </c>
      <c r="AV28" s="132" t="s">
        <v>1999</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title:"tiền mua dầu hỏa",  unit:"円",  text:"Vui lòng chọn việc sử dụng dầu hỏa xấp xỉ mỗi tháng.", inputType:"sel064", right:"", postfix:"", nodata:"", varType:"Number", min:"", max:"", defaultValue:"-1", d11t:"10000",d11p:"0",d12t:"6000",d12p:"1",d13t:"0",d13p:"2",d1w:"2",d1d:"1", d21t:"",d21p:"",d22t:"",d22p:"",d23t:"",d23p:"",d2w:"",d2d:"", d31t:"",d31p:"",d32t:"",d32p:"",d33t:"",d33p:"",d3w:"",d3d:""}; </v>
      </c>
      <c r="DO28" s="88"/>
      <c r="DP28" s="88"/>
      <c r="DQ28" s="89" t="str">
        <f t="shared" si="4"/>
        <v>D6.scenario.defSelectValue["sel064"]= [ "Vui lòng chọn", "Không sử dụng", "1 lon trong hai tháng (9L)", "Tháng 1 lon (18L)", "Tháng 2 lon (36L)", "Tháng 3 lon (54L)", "Tuần 1 lon (72L)", "1 lon trong 5 ngày (108L)", "Tuần 2 lon (144L)", "Tuần 3 lon (216L)", "hơn", "" ];</v>
      </c>
      <c r="DR28" s="90"/>
      <c r="DS28" s="90"/>
      <c r="DT28" s="90" t="str">
        <f t="shared" si="5"/>
        <v>D6.scenario.defSelectData['sel064']= [ '-1', '0', '900', '1800', '3600', '5400', '7200', '10800', '14400', '21600', '30000' ];</v>
      </c>
    </row>
    <row r="29" spans="1:124" s="85" customFormat="1" ht="43.5" customHeight="1" thickBot="1">
      <c r="A29" s="75"/>
      <c r="B29" s="111" t="s">
        <v>3363</v>
      </c>
      <c r="C29" s="120" t="s">
        <v>4426</v>
      </c>
      <c r="D29" s="132" t="s">
        <v>3365</v>
      </c>
      <c r="E29" s="111" t="s">
        <v>3005</v>
      </c>
      <c r="F29" s="120" t="s">
        <v>1920</v>
      </c>
      <c r="G29" s="202" t="s">
        <v>4565</v>
      </c>
      <c r="H29" s="120" t="s">
        <v>4595</v>
      </c>
      <c r="I29" s="132" t="s">
        <v>5147</v>
      </c>
      <c r="J29" s="120" t="str">
        <f t="shared" si="0"/>
        <v>sel065</v>
      </c>
      <c r="K29" s="132" t="str">
        <f t="shared" si="1"/>
        <v>sel065</v>
      </c>
      <c r="L29" s="112"/>
      <c r="M29" s="112"/>
      <c r="N29" s="112"/>
      <c r="O29" s="111" t="s">
        <v>1893</v>
      </c>
      <c r="P29" s="112"/>
      <c r="Q29" s="112"/>
      <c r="R29" s="111">
        <v>-1</v>
      </c>
      <c r="S29" s="74"/>
      <c r="T29" s="74"/>
      <c r="U29" s="114" t="str">
        <f>J29</f>
        <v>sel065</v>
      </c>
      <c r="V29" s="120" t="s">
        <v>4689</v>
      </c>
      <c r="W29" s="120" t="s">
        <v>4769</v>
      </c>
      <c r="X29" s="120" t="s">
        <v>4757</v>
      </c>
      <c r="Y29" s="120" t="s">
        <v>4758</v>
      </c>
      <c r="Z29" s="120" t="s">
        <v>4759</v>
      </c>
      <c r="AA29" s="120" t="s">
        <v>4760</v>
      </c>
      <c r="AB29" s="120" t="s">
        <v>4761</v>
      </c>
      <c r="AC29" s="120" t="s">
        <v>4762</v>
      </c>
      <c r="AD29" s="120" t="s">
        <v>4763</v>
      </c>
      <c r="AE29" s="120" t="s">
        <v>4764</v>
      </c>
      <c r="AF29" s="120" t="s">
        <v>4765</v>
      </c>
      <c r="AG29" s="120" t="s">
        <v>4766</v>
      </c>
      <c r="AH29" s="120" t="s">
        <v>4767</v>
      </c>
      <c r="AI29" s="120"/>
      <c r="AJ29" s="120"/>
      <c r="AK29" s="120"/>
      <c r="AL29" s="132" t="s">
        <v>2274</v>
      </c>
      <c r="AM29" s="162" t="s">
        <v>2001</v>
      </c>
      <c r="AN29" s="132" t="s">
        <v>1989</v>
      </c>
      <c r="AO29" s="132" t="s">
        <v>1990</v>
      </c>
      <c r="AP29" s="132" t="s">
        <v>1991</v>
      </c>
      <c r="AQ29" s="132" t="s">
        <v>1992</v>
      </c>
      <c r="AR29" s="132" t="s">
        <v>1993</v>
      </c>
      <c r="AS29" s="132" t="s">
        <v>1994</v>
      </c>
      <c r="AT29" s="132" t="s">
        <v>1995</v>
      </c>
      <c r="AU29" s="132" t="s">
        <v>1996</v>
      </c>
      <c r="AV29" s="132" t="s">
        <v>1997</v>
      </c>
      <c r="AW29" s="132" t="s">
        <v>1998</v>
      </c>
      <c r="AX29" s="132" t="s">
        <v>1999</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title:"số tiền mua hàng Bánh",  unit:"円",  text:"Vui lòng chọn số lượng than bánh mua xấp xỉ mỗi tháng.", inputType:"sel065", right:"", postfix:"", nodata:"", varType:"Number", min:"", max:"", defaultValue:"-1", d11t:"10000",d11p:"0",d12t:"6000",d12p:"1",d13t:"0",d13p:"2",d1w:"2",d1d:"1", d21t:"",d21p:"",d22t:"",d22p:"",d23t:"",d23p:"",d2w:"",d2d:"", d31t:"",d31p:"",d32t:"",d32p:"",d33t:"",d33p:"",d3w:"",d3d:""}; </v>
      </c>
      <c r="DO29" s="88"/>
      <c r="DP29" s="88"/>
      <c r="DQ29" s="89" t="str">
        <f t="shared" si="4"/>
        <v>D6.scenario.defSelectValue["sel065"]= [ "Vui lòng chọn", "Không sử dụng", "1000 yên", "2000 yên", "3000 yen", "5000 yen", "7000 yen", "10.000 yen", "12.000 yen", "15.000 yen", "20.000 yen", "30.000 yenFALSE" ];</v>
      </c>
      <c r="DR29" s="90"/>
      <c r="DS29" s="90"/>
      <c r="DT29" s="90" t="str">
        <f t="shared" si="5"/>
        <v>D6.scenario.defSelectData['sel065']= [ '-1', '0', '1000', '2000', '3000', '5000', '7000', '10000', '12000', '15000', '20000', '30000', '40000' ];</v>
      </c>
    </row>
    <row r="30" spans="1:124" s="85" customFormat="1" ht="43.5" customHeight="1" thickBot="1">
      <c r="A30" s="75"/>
      <c r="B30" s="111" t="s">
        <v>3364</v>
      </c>
      <c r="C30" s="120" t="s">
        <v>4427</v>
      </c>
      <c r="D30" s="132" t="s">
        <v>3366</v>
      </c>
      <c r="E30" s="111" t="s">
        <v>3005</v>
      </c>
      <c r="F30" s="120" t="s">
        <v>1920</v>
      </c>
      <c r="G30" s="202" t="s">
        <v>4565</v>
      </c>
      <c r="H30" s="120" t="s">
        <v>4596</v>
      </c>
      <c r="I30" s="132" t="s">
        <v>5148</v>
      </c>
      <c r="J30" s="120" t="str">
        <f t="shared" si="0"/>
        <v>sel066</v>
      </c>
      <c r="K30" s="132" t="str">
        <f t="shared" si="1"/>
        <v>sel066</v>
      </c>
      <c r="L30" s="112"/>
      <c r="M30" s="112"/>
      <c r="N30" s="112"/>
      <c r="O30" s="111" t="s">
        <v>1893</v>
      </c>
      <c r="P30" s="112"/>
      <c r="Q30" s="112"/>
      <c r="R30" s="111">
        <v>-1</v>
      </c>
      <c r="S30" s="74"/>
      <c r="T30" s="74"/>
      <c r="U30" s="114" t="str">
        <f>J30</f>
        <v>sel066</v>
      </c>
      <c r="V30" s="120" t="s">
        <v>4689</v>
      </c>
      <c r="W30" s="120" t="s">
        <v>4769</v>
      </c>
      <c r="X30" s="120" t="s">
        <v>4778</v>
      </c>
      <c r="Y30" s="120"/>
      <c r="Z30" s="120"/>
      <c r="AA30" s="120"/>
      <c r="AB30" s="120"/>
      <c r="AC30" s="120"/>
      <c r="AD30" s="120"/>
      <c r="AE30" s="120"/>
      <c r="AF30" s="120"/>
      <c r="AG30" s="120"/>
      <c r="AH30" s="120"/>
      <c r="AI30" s="120"/>
      <c r="AJ30" s="120"/>
      <c r="AK30" s="120"/>
      <c r="AL30" s="132" t="s">
        <v>2274</v>
      </c>
      <c r="AM30" s="162" t="s">
        <v>2001</v>
      </c>
      <c r="AN30" s="132" t="s">
        <v>3367</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title:"cấp nhiệt huyện",  unit:"円",  text:"Bạn có một nguồn cung cấp nhiệt để sưởi ấm huyện", inputType:"sel066", right:"", postfix:"", nodata:"", varType:"Number", min:"", max:"", defaultValue:"-1", d11t:"10000",d11p:"0",d12t:"6000",d12p:"1",d13t:"0",d13p:"2",d1w:"2",d1d:"1", d21t:"",d21p:"",d22t:"",d22p:"",d23t:"",d23p:"",d2w:"",d2d:"", d31t:"",d31p:"",d32t:"",d32p:"",d33t:"",d33p:"",d3w:"",d3d:""}; </v>
      </c>
      <c r="DO30" s="88"/>
      <c r="DP30" s="88"/>
      <c r="DQ30" s="89" t="str">
        <f t="shared" si="4"/>
        <v>D6.scenario.defSelectValue["sel066"]= [ "Vui lòng chọn", "Không sử dụng", "Chúng tôi đang sử dụng", "" ];</v>
      </c>
      <c r="DR30" s="90"/>
      <c r="DS30" s="90"/>
      <c r="DT30" s="90" t="str">
        <f t="shared" si="5"/>
        <v>D6.scenario.defSelectData['sel066']= [ '-1', '1', '2' ];</v>
      </c>
    </row>
    <row r="31" spans="1:124" s="85" customFormat="1" ht="43.5" customHeight="1" thickBot="1">
      <c r="A31" s="75"/>
      <c r="B31" s="111" t="s">
        <v>2787</v>
      </c>
      <c r="C31" s="120" t="s">
        <v>4428</v>
      </c>
      <c r="D31" s="132" t="s">
        <v>2782</v>
      </c>
      <c r="E31" s="111" t="s">
        <v>3005</v>
      </c>
      <c r="F31" s="120"/>
      <c r="G31" s="202"/>
      <c r="H31" s="120" t="s">
        <v>4597</v>
      </c>
      <c r="I31" s="132" t="s">
        <v>5149</v>
      </c>
      <c r="J31" s="120" t="str">
        <f t="shared" si="0"/>
        <v>sel072</v>
      </c>
      <c r="K31" s="132" t="str">
        <f t="shared" si="1"/>
        <v>sel072</v>
      </c>
      <c r="L31" s="112"/>
      <c r="M31" s="112"/>
      <c r="N31" s="112"/>
      <c r="O31" s="111" t="s">
        <v>1893</v>
      </c>
      <c r="P31" s="112"/>
      <c r="Q31" s="112"/>
      <c r="R31" s="111">
        <v>-1</v>
      </c>
      <c r="S31" s="74"/>
      <c r="T31" s="92"/>
      <c r="U31" s="114" t="str">
        <f t="shared" si="6"/>
        <v>sel072</v>
      </c>
      <c r="V31" s="120" t="s">
        <v>4689</v>
      </c>
      <c r="W31" s="120" t="s">
        <v>4779</v>
      </c>
      <c r="X31" s="120" t="s">
        <v>4780</v>
      </c>
      <c r="Y31" s="120" t="s">
        <v>4781</v>
      </c>
      <c r="Z31" s="120" t="s">
        <v>4782</v>
      </c>
      <c r="AA31" s="120"/>
      <c r="AB31" s="120"/>
      <c r="AC31" s="120"/>
      <c r="AD31" s="120"/>
      <c r="AE31" s="120"/>
      <c r="AF31" s="120"/>
      <c r="AG31" s="120"/>
      <c r="AH31" s="120"/>
      <c r="AI31" s="120"/>
      <c r="AJ31" s="120"/>
      <c r="AK31" s="120"/>
      <c r="AL31" s="132" t="s">
        <v>2274</v>
      </c>
      <c r="AM31" s="132" t="s">
        <v>2783</v>
      </c>
      <c r="AN31" s="132" t="s">
        <v>2784</v>
      </c>
      <c r="AO31" s="132" t="s">
        <v>2785</v>
      </c>
      <c r="AP31" s="132" t="s">
        <v>2786</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title:"Năng lực của bể nhà",  unit:"",  text:"Vui lòng chọn dung lượng nếu bể nhà được cài đặt", inputType:"sel072", right:"", postfix:"", nodata:"", varType:"Number", min:"", max:"", defaultValue:"-1", d11t:"",d11p:"",d12t:"",d12p:"",d13t:"",d13p:"",d1w:"",d1d:"", d21t:"",d21p:"",d22t:"",d22p:"",d23t:"",d23p:"",d2w:"",d2d:"", d31t:"",d31p:"",d32t:"",d32p:"",d33t:"",d33p:"",d3w:"",d3d:""}; </v>
      </c>
      <c r="DO31" s="88"/>
      <c r="DP31" s="88"/>
      <c r="DQ31" s="89" t="str">
        <f t="shared" si="4"/>
        <v>D6.scenario.defSelectValue["sel072"]= [ "Vui lòng chọn", "100L", "200L", "300L", "400L", "" ];</v>
      </c>
      <c r="DR31" s="90"/>
      <c r="DS31" s="90"/>
      <c r="DT31" s="90" t="str">
        <f t="shared" si="5"/>
        <v>D6.scenario.defSelectData['sel072']= [ '-1', '100', '200', '300', '400' ];</v>
      </c>
    </row>
    <row r="32" spans="1:124" s="85" customFormat="1" ht="43.5" customHeight="1" thickBot="1">
      <c r="A32" s="75"/>
      <c r="B32" s="111" t="s">
        <v>2788</v>
      </c>
      <c r="C32" s="120" t="s">
        <v>4429</v>
      </c>
      <c r="D32" s="132" t="s">
        <v>2997</v>
      </c>
      <c r="E32" s="111" t="s">
        <v>3005</v>
      </c>
      <c r="F32" s="120"/>
      <c r="G32" s="202"/>
      <c r="H32" s="120" t="s">
        <v>4598</v>
      </c>
      <c r="I32" s="132" t="s">
        <v>5150</v>
      </c>
      <c r="J32" s="120" t="str">
        <f t="shared" si="0"/>
        <v>sel073</v>
      </c>
      <c r="K32" s="132" t="str">
        <f t="shared" si="1"/>
        <v>sel073</v>
      </c>
      <c r="L32" s="112"/>
      <c r="M32" s="112"/>
      <c r="N32" s="112"/>
      <c r="O32" s="111" t="s">
        <v>1893</v>
      </c>
      <c r="P32" s="112"/>
      <c r="Q32" s="112"/>
      <c r="R32" s="111">
        <v>-1</v>
      </c>
      <c r="S32" s="74"/>
      <c r="T32" s="92"/>
      <c r="U32" s="114" t="str">
        <f t="shared" si="6"/>
        <v>sel073</v>
      </c>
      <c r="V32" s="120" t="s">
        <v>4689</v>
      </c>
      <c r="W32" s="120" t="s">
        <v>4783</v>
      </c>
      <c r="X32" s="120" t="s">
        <v>4784</v>
      </c>
      <c r="Y32" s="120" t="s">
        <v>4785</v>
      </c>
      <c r="Z32" s="120" t="s">
        <v>4786</v>
      </c>
      <c r="AA32" s="120" t="s">
        <v>4787</v>
      </c>
      <c r="AB32" s="120" t="s">
        <v>4788</v>
      </c>
      <c r="AC32" s="120"/>
      <c r="AD32" s="120"/>
      <c r="AE32" s="120"/>
      <c r="AF32" s="120"/>
      <c r="AG32" s="120"/>
      <c r="AH32" s="120"/>
      <c r="AI32" s="120"/>
      <c r="AJ32" s="120"/>
      <c r="AK32" s="120"/>
      <c r="AL32" s="132" t="s">
        <v>2274</v>
      </c>
      <c r="AM32" s="132" t="s">
        <v>2470</v>
      </c>
      <c r="AN32" s="132" t="s">
        <v>2471</v>
      </c>
      <c r="AO32" s="132" t="s">
        <v>2472</v>
      </c>
      <c r="AP32" s="132" t="s">
        <v>2473</v>
      </c>
      <c r="AQ32" s="132" t="s">
        <v>2474</v>
      </c>
      <c r="AR32" s="132" t="s">
        <v>2475</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title:"Kerosene Home số bể lần",  unit:"",  text:"Vui lòng chọn số lần để đưa vào một năm trong bể quê hương của dầu hỏa", inputType:"sel073", right:"", postfix:"", nodata:"", varType:"Number", min:"", max:"", defaultValue:"-1", d11t:"",d11p:"",d12t:"",d12p:"",d13t:"",d13p:"",d1w:"",d1d:"", d21t:"",d21p:"",d22t:"",d22p:"",d23t:"",d23p:"",d2w:"",d2d:"", d31t:"",d31p:"",d32t:"",d32p:"",d33t:"",d33p:"",d3w:"",d3d:""}; </v>
      </c>
      <c r="DO32" s="88"/>
      <c r="DP32" s="88"/>
      <c r="DQ32" s="89" t="str">
        <f t="shared" si="4"/>
        <v>D6.scenario.defSelectValue["sel073"]= [ "Vui lòng chọn", "Ba lần một năm hoặc ít hơn", "Năm 4-6 lần", "Năm 7-10 lần", "Năm 11-15 lần", "Năm 16-20 lần", "Năm 21 lần trở lên", "" ];</v>
      </c>
      <c r="DR32" s="90"/>
      <c r="DS32" s="90"/>
      <c r="DT32" s="90" t="str">
        <f t="shared" si="5"/>
        <v>D6.scenario.defSelectData['sel073']= [ '-1', '3', '5', '8', '12', '18', '24' ];</v>
      </c>
    </row>
    <row r="33" spans="1:124" s="85" customFormat="1" ht="43.5" customHeight="1" thickBot="1">
      <c r="A33" s="75"/>
      <c r="B33" s="111" t="s">
        <v>2789</v>
      </c>
      <c r="C33" s="120" t="s">
        <v>4430</v>
      </c>
      <c r="D33" s="132" t="s">
        <v>2385</v>
      </c>
      <c r="E33" s="111" t="s">
        <v>3005</v>
      </c>
      <c r="F33" s="120" t="s">
        <v>1920</v>
      </c>
      <c r="G33" s="202" t="s">
        <v>4565</v>
      </c>
      <c r="H33" s="120" t="s">
        <v>4599</v>
      </c>
      <c r="I33" s="132" t="s">
        <v>5151</v>
      </c>
      <c r="J33" s="120" t="str">
        <f t="shared" si="0"/>
        <v>sel074</v>
      </c>
      <c r="K33" s="132" t="str">
        <f t="shared" si="1"/>
        <v>sel074</v>
      </c>
      <c r="L33" s="112"/>
      <c r="M33" s="112"/>
      <c r="N33" s="112"/>
      <c r="O33" s="111" t="s">
        <v>1893</v>
      </c>
      <c r="P33" s="112"/>
      <c r="Q33" s="112"/>
      <c r="R33" s="111">
        <v>-1</v>
      </c>
      <c r="S33" s="74"/>
      <c r="T33" s="74"/>
      <c r="U33" s="114" t="str">
        <f t="shared" si="6"/>
        <v>sel074</v>
      </c>
      <c r="V33" s="120" t="s">
        <v>4689</v>
      </c>
      <c r="W33" s="120" t="s">
        <v>4789</v>
      </c>
      <c r="X33" s="120" t="s">
        <v>4757</v>
      </c>
      <c r="Y33" s="120" t="s">
        <v>4790</v>
      </c>
      <c r="Z33" s="120" t="s">
        <v>4758</v>
      </c>
      <c r="AA33" s="120" t="s">
        <v>4759</v>
      </c>
      <c r="AB33" s="120" t="s">
        <v>4791</v>
      </c>
      <c r="AC33" s="120" t="s">
        <v>4760</v>
      </c>
      <c r="AD33" s="120" t="s">
        <v>4761</v>
      </c>
      <c r="AE33" s="120" t="s">
        <v>4762</v>
      </c>
      <c r="AF33" s="120" t="s">
        <v>4764</v>
      </c>
      <c r="AG33" s="120" t="s">
        <v>4767</v>
      </c>
      <c r="AH33" s="120"/>
      <c r="AI33" s="120"/>
      <c r="AJ33" s="120"/>
      <c r="AK33" s="120"/>
      <c r="AL33" s="132" t="s">
        <v>2274</v>
      </c>
      <c r="AM33" s="132" t="s">
        <v>2442</v>
      </c>
      <c r="AN33" s="132" t="s">
        <v>2443</v>
      </c>
      <c r="AO33" s="132" t="s">
        <v>2444</v>
      </c>
      <c r="AP33" s="162" t="s">
        <v>2445</v>
      </c>
      <c r="AQ33" s="162" t="s">
        <v>2318</v>
      </c>
      <c r="AR33" s="162" t="s">
        <v>2446</v>
      </c>
      <c r="AS33" s="162" t="s">
        <v>2319</v>
      </c>
      <c r="AT33" s="132" t="s">
        <v>2320</v>
      </c>
      <c r="AU33" s="132" t="s">
        <v>2321</v>
      </c>
      <c r="AV33" s="132" t="s">
        <v>2447</v>
      </c>
      <c r="AW33" s="132" t="s">
        <v>1999</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title:"tiền nước và nước thải",  unit:"円",  text:"Vui lòng chọn tiền nước và nước thải xấp xỉ mỗi tháng.", inputType:"sel074", right:"", postfix:"", nodata:"", varType:"Number", min:"", max:"", defaultValue:"-1", d11t:"",d11p:"",d12t:"",d12p:"",d13t:"",d13p:"",d1w:"",d1d:"", d21t:"",d21p:"",d22t:"",d22p:"",d23t:"",d23p:"",d2w:"",d2d:"", d31t:"",d31p:"",d32t:"",d32p:"",d33t:"",d33p:"",d3w:"",d3d:""}; </v>
      </c>
      <c r="DO33" s="88"/>
      <c r="DP33" s="88"/>
      <c r="DQ33" s="89" t="str">
        <f t="shared" si="4"/>
        <v>D6.scenario.defSelectValue["sel074"]= [ "Vui lòng chọn", "500 yên", "1000 yên", "1500 yen", "2000 yên", "3000 yen", "4000 yen", "5000 yen", "7000 yen", "10.000 yen", "15.000 yen", "hơn", "" ];</v>
      </c>
      <c r="DR33" s="90"/>
      <c r="DS33" s="90"/>
      <c r="DT33" s="90" t="str">
        <f t="shared" si="5"/>
        <v>D6.scenario.defSelectData['sel074']= [ '-1', '500', '1000', '1500', '2000', '3000', '4000', '5000', '7000', '10000', '15000', '20000' ];</v>
      </c>
    </row>
    <row r="34" spans="1:124" s="85" customFormat="1" ht="43.5" customHeight="1" thickBot="1">
      <c r="A34" s="75"/>
      <c r="B34" s="111" t="s">
        <v>2790</v>
      </c>
      <c r="C34" s="120" t="s">
        <v>4431</v>
      </c>
      <c r="D34" s="132" t="s">
        <v>2329</v>
      </c>
      <c r="E34" s="111" t="s">
        <v>3005</v>
      </c>
      <c r="F34" s="120" t="s">
        <v>1920</v>
      </c>
      <c r="G34" s="202" t="s">
        <v>4565</v>
      </c>
      <c r="H34" s="120" t="s">
        <v>4600</v>
      </c>
      <c r="I34" s="132" t="s">
        <v>5152</v>
      </c>
      <c r="J34" s="120" t="str">
        <f t="shared" si="0"/>
        <v>sel075</v>
      </c>
      <c r="K34" s="132" t="str">
        <f t="shared" si="1"/>
        <v>sel075</v>
      </c>
      <c r="L34" s="112"/>
      <c r="M34" s="112"/>
      <c r="N34" s="112"/>
      <c r="O34" s="111" t="s">
        <v>1893</v>
      </c>
      <c r="P34" s="112"/>
      <c r="Q34" s="112"/>
      <c r="R34" s="111">
        <v>-1</v>
      </c>
      <c r="S34" s="74"/>
      <c r="T34" s="74"/>
      <c r="U34" s="114" t="str">
        <f t="shared" si="6"/>
        <v>sel075</v>
      </c>
      <c r="V34" s="120" t="s">
        <v>4689</v>
      </c>
      <c r="W34" s="120" t="s">
        <v>4769</v>
      </c>
      <c r="X34" s="120" t="s">
        <v>4757</v>
      </c>
      <c r="Y34" s="120" t="s">
        <v>4758</v>
      </c>
      <c r="Z34" s="120" t="s">
        <v>4759</v>
      </c>
      <c r="AA34" s="120" t="s">
        <v>4760</v>
      </c>
      <c r="AB34" s="120" t="s">
        <v>4761</v>
      </c>
      <c r="AC34" s="120" t="s">
        <v>4762</v>
      </c>
      <c r="AD34" s="120" t="s">
        <v>4763</v>
      </c>
      <c r="AE34" s="120" t="s">
        <v>4764</v>
      </c>
      <c r="AF34" s="120" t="s">
        <v>4765</v>
      </c>
      <c r="AG34" s="120" t="s">
        <v>4766</v>
      </c>
      <c r="AH34" s="120" t="s">
        <v>4767</v>
      </c>
      <c r="AI34" s="120"/>
      <c r="AJ34" s="120"/>
      <c r="AK34" s="120"/>
      <c r="AL34" s="132" t="s">
        <v>2274</v>
      </c>
      <c r="AM34" s="162" t="s">
        <v>2001</v>
      </c>
      <c r="AN34" s="132" t="s">
        <v>1989</v>
      </c>
      <c r="AO34" s="132" t="s">
        <v>1990</v>
      </c>
      <c r="AP34" s="162" t="s">
        <v>1991</v>
      </c>
      <c r="AQ34" s="162" t="s">
        <v>1992</v>
      </c>
      <c r="AR34" s="162" t="s">
        <v>1993</v>
      </c>
      <c r="AS34" s="162" t="s">
        <v>1994</v>
      </c>
      <c r="AT34" s="162" t="s">
        <v>1995</v>
      </c>
      <c r="AU34" s="132" t="s">
        <v>1996</v>
      </c>
      <c r="AV34" s="132" t="s">
        <v>1997</v>
      </c>
      <c r="AW34" s="132" t="s">
        <v>1998</v>
      </c>
      <c r="AX34" s="132" t="s">
        <v>1999</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title:"chi phí nhiên liệu xe",  unit:"円",  text:"Chọn xăng khoảng một tháng (Phí dầu nhẹ). Nó trở thành những phút cả gia đình.", inputType:"sel075", right:"", postfix:"", nodata:"", varType:"Number", min:"", max:"", defaultValue:"-1", d11t:"10000",d11p:"0",d12t:"6000",d12p:"1",d13t:"0",d13p:"2",d1w:"2",d1d:"1", d21t:"",d21p:"",d22t:"",d22p:"",d23t:"",d23p:"",d2w:"",d2d:"", d31t:"",d31p:"",d32t:"",d32p:"",d33t:"",d33p:"",d3w:"",d3d:""}; </v>
      </c>
      <c r="DO34" s="88"/>
      <c r="DP34" s="88"/>
      <c r="DQ34" s="89" t="str">
        <f t="shared" si="4"/>
        <v>D6.scenario.defSelectValue["sel075"]= [ "Vui lòng chọn", "Không sử dụng", "1000 yên", "2000 yên", "3000 yen", "5000 yen", "7000 yen", "10.000 yen", "12.000 yen", "15.000 yen", "20.000 yen", "30.000 yenFALSE" ];</v>
      </c>
      <c r="DR34" s="90"/>
      <c r="DS34" s="90"/>
      <c r="DT34" s="90" t="str">
        <f t="shared" si="5"/>
        <v>D6.scenario.defSelectData['sel075']= [ '-1', '0', '1000', '2000', '3000', '5000', '7000', '10000', '12000', '15000', '20000', '30000', '40000' ];</v>
      </c>
    </row>
    <row r="35" spans="1:124" s="85" customFormat="1" ht="43.5" customHeight="1" thickBot="1">
      <c r="A35" s="75"/>
      <c r="B35" s="111" t="s">
        <v>2791</v>
      </c>
      <c r="C35" s="120" t="s">
        <v>4432</v>
      </c>
      <c r="D35" s="132" t="s">
        <v>2376</v>
      </c>
      <c r="E35" s="111" t="s">
        <v>3005</v>
      </c>
      <c r="F35" s="120"/>
      <c r="G35" s="202"/>
      <c r="H35" s="120" t="s">
        <v>4601</v>
      </c>
      <c r="I35" s="132" t="s">
        <v>5153</v>
      </c>
      <c r="J35" s="120" t="str">
        <f t="shared" si="0"/>
        <v>sel081</v>
      </c>
      <c r="K35" s="132" t="str">
        <f t="shared" si="1"/>
        <v>sel081</v>
      </c>
      <c r="L35" s="112"/>
      <c r="M35" s="112"/>
      <c r="N35" s="112"/>
      <c r="O35" s="111" t="s">
        <v>1893</v>
      </c>
      <c r="P35" s="112"/>
      <c r="Q35" s="112"/>
      <c r="R35" s="111">
        <v>-1</v>
      </c>
      <c r="S35" s="74"/>
      <c r="T35" s="74"/>
      <c r="U35" s="114" t="str">
        <f t="shared" si="6"/>
        <v>sel081</v>
      </c>
      <c r="V35" s="120" t="s">
        <v>4689</v>
      </c>
      <c r="W35" s="120" t="s">
        <v>4792</v>
      </c>
      <c r="X35" s="120" t="s">
        <v>4793</v>
      </c>
      <c r="Y35" s="120" t="s">
        <v>4794</v>
      </c>
      <c r="Z35" s="120" t="s">
        <v>4795</v>
      </c>
      <c r="AA35" s="120" t="s">
        <v>4796</v>
      </c>
      <c r="AB35" s="120" t="s">
        <v>4797</v>
      </c>
      <c r="AC35" s="120" t="s">
        <v>4795</v>
      </c>
      <c r="AD35" s="120" t="s">
        <v>4798</v>
      </c>
      <c r="AE35" s="120" t="s">
        <v>4799</v>
      </c>
      <c r="AF35" s="120" t="s">
        <v>4800</v>
      </c>
      <c r="AG35" s="120" t="s">
        <v>4801</v>
      </c>
      <c r="AH35" s="120"/>
      <c r="AI35" s="120"/>
      <c r="AJ35" s="120"/>
      <c r="AK35" s="120"/>
      <c r="AL35" s="132" t="s">
        <v>2274</v>
      </c>
      <c r="AM35" s="162" t="s">
        <v>145</v>
      </c>
      <c r="AN35" s="162" t="s">
        <v>2413</v>
      </c>
      <c r="AO35" s="162" t="s">
        <v>2414</v>
      </c>
      <c r="AP35" s="162" t="s">
        <v>2415</v>
      </c>
      <c r="AQ35" s="162" t="s">
        <v>2416</v>
      </c>
      <c r="AR35" s="162" t="s">
        <v>355</v>
      </c>
      <c r="AS35" s="162" t="s">
        <v>2417</v>
      </c>
      <c r="AT35" s="162" t="s">
        <v>149</v>
      </c>
      <c r="AU35" s="162" t="s">
        <v>2418</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title:"công ty điện lực",  unit:"",  text:"Vui lòng chọn một công ty điện lực", inputType:"sel081", right:"", postfix:"", nodata:"", varType:"Number", min:"", max:"", defaultValue:"-1", d11t:"",d11p:"",d12t:"",d12p:"",d13t:"",d13p:"",d1w:"",d1d:"", d21t:"",d21p:"",d22t:"",d22p:"",d23t:"",d23p:"",d2w:"",d2d:"", d31t:"",d31p:"",d32t:"",d32p:"",d33t:"",d33p:"",d3w:"",d3d:""}; </v>
      </c>
      <c r="DO35" s="88"/>
      <c r="DP35" s="88"/>
      <c r="DQ35" s="89" t="str">
        <f t="shared" si="4"/>
        <v>D6.scenario.defSelectValue["sel081"]= [ "Vui lòng chọn", "Hokkaido Electric Power Co.", "Tohoku Electric Power", "Tokyo Electric Power Co.", "Chubu Electric Power Co.", "Công ty Điện lực Hokuriku", "Kansai Electric Power Co.", "Chubu Electric Power Co.", "Shikoku Electric Power", "Kyushu Electric Power", "Okinawa Electric Power", "khác", "" ];</v>
      </c>
      <c r="DR35" s="90"/>
      <c r="DS35" s="90"/>
      <c r="DT35" s="90" t="str">
        <f t="shared" si="5"/>
        <v>D6.scenario.defSelectData['sel081']= [ '-1', '1', '2', '3', '4', '5', '6', '7', '8', '9', '10', '11' ];</v>
      </c>
    </row>
    <row r="36" spans="1:124" s="85" customFormat="1" ht="43.5" customHeight="1" thickBot="1">
      <c r="A36" s="75"/>
      <c r="B36" s="111" t="s">
        <v>2792</v>
      </c>
      <c r="C36" s="120" t="s">
        <v>4433</v>
      </c>
      <c r="D36" s="132" t="s">
        <v>2377</v>
      </c>
      <c r="E36" s="111" t="s">
        <v>3005</v>
      </c>
      <c r="F36" s="120"/>
      <c r="G36" s="202"/>
      <c r="H36" s="120" t="s">
        <v>4602</v>
      </c>
      <c r="I36" s="132" t="s">
        <v>5154</v>
      </c>
      <c r="J36" s="120" t="str">
        <f t="shared" si="0"/>
        <v>sel082</v>
      </c>
      <c r="K36" s="132" t="str">
        <f t="shared" si="1"/>
        <v>sel082</v>
      </c>
      <c r="L36" s="112"/>
      <c r="M36" s="112"/>
      <c r="N36" s="112"/>
      <c r="O36" s="111" t="s">
        <v>1893</v>
      </c>
      <c r="P36" s="112"/>
      <c r="Q36" s="112"/>
      <c r="R36" s="111">
        <v>-1</v>
      </c>
      <c r="S36" s="74"/>
      <c r="T36" s="74"/>
      <c r="U36" s="114" t="str">
        <f t="shared" si="6"/>
        <v>sel082</v>
      </c>
      <c r="V36" s="120" t="s">
        <v>4689</v>
      </c>
      <c r="W36" s="120" t="s">
        <v>4802</v>
      </c>
      <c r="X36" s="120" t="s">
        <v>4803</v>
      </c>
      <c r="Y36" s="120"/>
      <c r="Z36" s="120"/>
      <c r="AA36" s="120"/>
      <c r="AB36" s="120"/>
      <c r="AC36" s="120"/>
      <c r="AD36" s="120"/>
      <c r="AE36" s="120"/>
      <c r="AF36" s="120"/>
      <c r="AG36" s="120"/>
      <c r="AH36" s="120"/>
      <c r="AI36" s="120"/>
      <c r="AJ36" s="120"/>
      <c r="AK36" s="120"/>
      <c r="AL36" s="132" t="s">
        <v>2274</v>
      </c>
      <c r="AM36" s="162" t="s">
        <v>2419</v>
      </c>
      <c r="AN36" s="162" t="s">
        <v>2420</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title:"hợp đồng điện",  unit:"",  text:"Vui lòng chọn một loại hợp đồng điện", inputType:"sel082", right:"", postfix:"", nodata:"", varType:"Number", min:"", max:"", defaultValue:"-1", d11t:"",d11p:"",d12t:"",d12p:"",d13t:"",d13p:"",d1w:"",d1d:"", d21t:"",d21p:"",d22t:"",d22p:"",d23t:"",d23p:"",d2w:"",d2d:"", d31t:"",d31p:"",d32t:"",d32p:"",d33t:"",d33p:"",d3w:"",d3d:""}; </v>
      </c>
      <c r="DO36" s="88"/>
      <c r="DP36" s="88"/>
      <c r="DQ36" s="89" t="str">
        <f t="shared" si="4"/>
        <v>D6.scenario.defSelectValue["sel082"]= [ "Vui lòng chọn", "Bình thường gia đình (đồng hồ đo)", "thỏa thuận múi giờ", "" ];</v>
      </c>
      <c r="DR36" s="90"/>
      <c r="DS36" s="90"/>
      <c r="DT36" s="90" t="str">
        <f t="shared" si="5"/>
        <v>D6.scenario.defSelectData['sel082']= [ '-1', '1', '2' ];</v>
      </c>
    </row>
    <row r="37" spans="1:124" s="85" customFormat="1" ht="43.5" customHeight="1" thickBot="1">
      <c r="A37" s="75"/>
      <c r="B37" s="111" t="s">
        <v>2793</v>
      </c>
      <c r="C37" s="120" t="s">
        <v>4434</v>
      </c>
      <c r="D37" s="132" t="s">
        <v>2378</v>
      </c>
      <c r="E37" s="111" t="s">
        <v>3005</v>
      </c>
      <c r="F37" s="120"/>
      <c r="G37" s="202"/>
      <c r="H37" s="120" t="s">
        <v>4603</v>
      </c>
      <c r="I37" s="132" t="s">
        <v>5155</v>
      </c>
      <c r="J37" s="120" t="str">
        <f t="shared" si="0"/>
        <v>sel083</v>
      </c>
      <c r="K37" s="132" t="str">
        <f t="shared" si="1"/>
        <v>sel083</v>
      </c>
      <c r="L37" s="112"/>
      <c r="M37" s="112"/>
      <c r="N37" s="112"/>
      <c r="O37" s="111" t="s">
        <v>1893</v>
      </c>
      <c r="P37" s="112"/>
      <c r="Q37" s="112"/>
      <c r="R37" s="111">
        <v>-1</v>
      </c>
      <c r="S37" s="74"/>
      <c r="T37" s="74"/>
      <c r="U37" s="114" t="str">
        <f t="shared" si="6"/>
        <v>sel083</v>
      </c>
      <c r="V37" s="120" t="s">
        <v>4689</v>
      </c>
      <c r="W37" s="120" t="s">
        <v>4804</v>
      </c>
      <c r="X37" s="120" t="s">
        <v>4805</v>
      </c>
      <c r="Y37" s="120" t="s">
        <v>4806</v>
      </c>
      <c r="Z37" s="120"/>
      <c r="AA37" s="120"/>
      <c r="AB37" s="120"/>
      <c r="AC37" s="120"/>
      <c r="AD37" s="120"/>
      <c r="AE37" s="120"/>
      <c r="AF37" s="120"/>
      <c r="AG37" s="120"/>
      <c r="AH37" s="120"/>
      <c r="AI37" s="120"/>
      <c r="AJ37" s="120"/>
      <c r="AK37" s="120"/>
      <c r="AL37" s="132" t="s">
        <v>2274</v>
      </c>
      <c r="AM37" s="162" t="s">
        <v>1619</v>
      </c>
      <c r="AN37" s="162" t="s">
        <v>1620</v>
      </c>
      <c r="AO37" s="162" t="s">
        <v>2448</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title:"loại khí",  unit:"",  text:"Vui lòng chọn loại gas", inputType:"sel083", right:"", postfix:"", nodata:"", varType:"Number", min:"", max:"", defaultValue:"-1", d11t:"",d11p:"",d12t:"",d12p:"",d13t:"",d13p:"",d1w:"",d1d:"", d21t:"",d21p:"",d22t:"",d22p:"",d23t:"",d23p:"",d2w:"",d2d:"", d31t:"",d31p:"",d32t:"",d32p:"",d33t:"",d33p:"",d3w:"",d3d:""}; </v>
      </c>
      <c r="DO37" s="88"/>
      <c r="DP37" s="88"/>
      <c r="DQ37" s="89" t="str">
        <f t="shared" si="4"/>
        <v>D6.scenario.defSelectValue["sel083"]= [ "Vui lòng chọn", "khí thành phố", "LP Gas", "Không sử dụng khí", "" ];</v>
      </c>
      <c r="DR37" s="90"/>
      <c r="DS37" s="90"/>
      <c r="DT37" s="90" t="str">
        <f t="shared" si="5"/>
        <v>D6.scenario.defSelectData['sel083']= [ '-1', '1', '2', '3' ];</v>
      </c>
    </row>
    <row r="38" spans="1:124" s="85" customFormat="1" ht="43.5" customHeight="1" thickBot="1">
      <c r="A38" s="75"/>
      <c r="B38" s="111" t="s">
        <v>3024</v>
      </c>
      <c r="C38" s="120" t="s">
        <v>4422</v>
      </c>
      <c r="D38" s="132" t="s">
        <v>1284</v>
      </c>
      <c r="E38" s="111" t="s">
        <v>3028</v>
      </c>
      <c r="F38" s="120" t="s">
        <v>1920</v>
      </c>
      <c r="G38" s="202" t="s">
        <v>4565</v>
      </c>
      <c r="H38" s="120" t="s">
        <v>4591</v>
      </c>
      <c r="I38" s="132" t="s">
        <v>5143</v>
      </c>
      <c r="J38" s="120" t="str">
        <f t="shared" si="0"/>
        <v>sel091</v>
      </c>
      <c r="K38" s="132" t="str">
        <f t="shared" si="1"/>
        <v>sel091</v>
      </c>
      <c r="L38" s="112"/>
      <c r="M38" s="112"/>
      <c r="N38" s="112"/>
      <c r="O38" s="111" t="s">
        <v>1893</v>
      </c>
      <c r="P38" s="112"/>
      <c r="Q38" s="112"/>
      <c r="R38" s="111">
        <v>-1</v>
      </c>
      <c r="S38" s="74"/>
      <c r="T38" s="74"/>
      <c r="U38" s="114" t="str">
        <f t="shared" ref="U38:U43" si="20">J38</f>
        <v>sel091</v>
      </c>
      <c r="V38" s="120" t="s">
        <v>4689</v>
      </c>
      <c r="W38" s="120" t="s">
        <v>4757</v>
      </c>
      <c r="X38" s="120" t="s">
        <v>4758</v>
      </c>
      <c r="Y38" s="120" t="s">
        <v>4759</v>
      </c>
      <c r="Z38" s="120" t="s">
        <v>4760</v>
      </c>
      <c r="AA38" s="120" t="s">
        <v>4761</v>
      </c>
      <c r="AB38" s="120" t="s">
        <v>4762</v>
      </c>
      <c r="AC38" s="120" t="s">
        <v>4763</v>
      </c>
      <c r="AD38" s="120" t="s">
        <v>4764</v>
      </c>
      <c r="AE38" s="120" t="s">
        <v>4765</v>
      </c>
      <c r="AF38" s="120" t="s">
        <v>4766</v>
      </c>
      <c r="AG38" s="120" t="s">
        <v>4767</v>
      </c>
      <c r="AH38" s="120"/>
      <c r="AI38" s="120"/>
      <c r="AJ38" s="120"/>
      <c r="AK38" s="120"/>
      <c r="AL38" s="132" t="s">
        <v>2274</v>
      </c>
      <c r="AM38" s="132" t="s">
        <v>1989</v>
      </c>
      <c r="AN38" s="132" t="s">
        <v>1990</v>
      </c>
      <c r="AO38" s="132" t="s">
        <v>1991</v>
      </c>
      <c r="AP38" s="162" t="s">
        <v>1992</v>
      </c>
      <c r="AQ38" s="162" t="s">
        <v>1993</v>
      </c>
      <c r="AR38" s="162" t="s">
        <v>1994</v>
      </c>
      <c r="AS38" s="162" t="s">
        <v>1995</v>
      </c>
      <c r="AT38" s="162" t="s">
        <v>1996</v>
      </c>
      <c r="AU38" s="132" t="s">
        <v>1997</v>
      </c>
      <c r="AV38" s="132" t="s">
        <v>1998</v>
      </c>
      <c r="AW38" s="132" t="s">
        <v>1999</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title:"hóa đơn tiền điện",  unit:"円",  text:"Vui lòng chọn xấp xỉ hóa đơn tiền điện trong vòng một tháng.", inputType:"sel091", right:"", postfix:"", nodata:"", varType:"Number", min:"", max:"", defaultValue:"-1", d11t:"",d11p:"",d12t:"",d12p:"",d13t:"",d13p:"",d1w:"",d1d:"", d21t:"",d21p:"",d22t:"",d22p:"",d23t:"",d23p:"",d2w:"",d2d:"", d31t:"",d31p:"",d32t:"",d32p:"",d33t:"",d33p:"",d3w:"",d3d:""}; </v>
      </c>
      <c r="DO38" s="88"/>
      <c r="DP38" s="88"/>
      <c r="DQ38" s="89" t="str">
        <f t="shared" si="4"/>
        <v>D6.scenario.defSelectValue["sel091"]= [ "Vui lòng chọn", "1000 yên", "2000 yên", "3000 yen", "5000 yen", "7000 yen", "10.000 yen", "12.000 yen", "15.000 yen", "20.000 yen", "30.000 yen", "hơn", "" ];</v>
      </c>
      <c r="DR38" s="90"/>
      <c r="DS38" s="90"/>
      <c r="DT38" s="90" t="str">
        <f t="shared" si="5"/>
        <v>D6.scenario.defSelectData['sel091']= [ '-1', '1000', '2000', '3000', '5000', '7000', '10000', '12000', '15000', '20000', '30000', '40000' ];</v>
      </c>
    </row>
    <row r="39" spans="1:124" s="85" customFormat="1" ht="43.5" customHeight="1" thickBot="1">
      <c r="A39" s="74"/>
      <c r="B39" s="111" t="s">
        <v>3025</v>
      </c>
      <c r="C39" s="120" t="s">
        <v>4423</v>
      </c>
      <c r="D39" s="132" t="s">
        <v>2999</v>
      </c>
      <c r="E39" s="111" t="s">
        <v>3028</v>
      </c>
      <c r="F39" s="120" t="s">
        <v>1920</v>
      </c>
      <c r="G39" s="202" t="s">
        <v>4565</v>
      </c>
      <c r="H39" s="120" t="s">
        <v>4592</v>
      </c>
      <c r="I39" s="132" t="s">
        <v>5144</v>
      </c>
      <c r="J39" s="120" t="str">
        <f t="shared" si="0"/>
        <v>sel092</v>
      </c>
      <c r="K39" s="132" t="str">
        <f t="shared" si="1"/>
        <v>sel092</v>
      </c>
      <c r="L39" s="112"/>
      <c r="M39" s="112"/>
      <c r="N39" s="112"/>
      <c r="O39" s="111" t="s">
        <v>1893</v>
      </c>
      <c r="P39" s="112"/>
      <c r="Q39" s="112"/>
      <c r="R39" s="111">
        <v>-1</v>
      </c>
      <c r="S39" s="74"/>
      <c r="T39" s="74"/>
      <c r="U39" s="114" t="str">
        <f t="shared" si="20"/>
        <v>sel092</v>
      </c>
      <c r="V39" s="120" t="s">
        <v>4689</v>
      </c>
      <c r="W39" s="120" t="s">
        <v>4757</v>
      </c>
      <c r="X39" s="120" t="s">
        <v>4758</v>
      </c>
      <c r="Y39" s="120" t="s">
        <v>4759</v>
      </c>
      <c r="Z39" s="120" t="s">
        <v>4760</v>
      </c>
      <c r="AA39" s="120" t="s">
        <v>4761</v>
      </c>
      <c r="AB39" s="120" t="s">
        <v>4762</v>
      </c>
      <c r="AC39" s="120" t="s">
        <v>4763</v>
      </c>
      <c r="AD39" s="120" t="s">
        <v>4764</v>
      </c>
      <c r="AE39" s="120" t="s">
        <v>4765</v>
      </c>
      <c r="AF39" s="120" t="s">
        <v>4766</v>
      </c>
      <c r="AG39" s="120" t="s">
        <v>4767</v>
      </c>
      <c r="AH39" s="120"/>
      <c r="AI39" s="120"/>
      <c r="AJ39" s="120"/>
      <c r="AK39" s="120"/>
      <c r="AL39" s="132" t="s">
        <v>2274</v>
      </c>
      <c r="AM39" s="132" t="s">
        <v>1989</v>
      </c>
      <c r="AN39" s="132" t="s">
        <v>1990</v>
      </c>
      <c r="AO39" s="132" t="s">
        <v>1991</v>
      </c>
      <c r="AP39" s="132" t="s">
        <v>1992</v>
      </c>
      <c r="AQ39" s="132" t="s">
        <v>1993</v>
      </c>
      <c r="AR39" s="162" t="s">
        <v>1994</v>
      </c>
      <c r="AS39" s="132" t="s">
        <v>1995</v>
      </c>
      <c r="AT39" s="132" t="s">
        <v>1996</v>
      </c>
      <c r="AU39" s="132" t="s">
        <v>1997</v>
      </c>
      <c r="AV39" s="132" t="s">
        <v>1998</v>
      </c>
      <c r="AW39" s="132" t="s">
        <v>1999</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title:"Lệ phí bán điện",  unit:"円",  text:"bạn có thể bán điện bao nhiêu mỗi tháng trong năng lượng mặt trời.", inputType:"sel092", right:"", postfix:"", nodata:"", varType:"Number", min:"", max:"", defaultValue:"-1", d11t:"",d11p:"",d12t:"",d12p:"",d13t:"",d13p:"",d1w:"",d1d:"", d21t:"",d21p:"",d22t:"",d22p:"",d23t:"",d23p:"",d2w:"",d2d:"", d31t:"",d31p:"",d32t:"",d32p:"",d33t:"",d33p:"",d3w:"",d3d:""}; </v>
      </c>
      <c r="DO39" s="88"/>
      <c r="DP39" s="88"/>
      <c r="DQ39" s="89" t="str">
        <f t="shared" si="4"/>
        <v>D6.scenario.defSelectValue["sel092"]= [ "Vui lòng chọn", "1000 yên", "2000 yên", "3000 yen", "5000 yen", "7000 yen", "10.000 yen", "12.000 yen", "15.000 yen", "20.000 yen", "30.000 yen", "hơn", "" ];</v>
      </c>
      <c r="DR39" s="90"/>
      <c r="DS39" s="90"/>
      <c r="DT39" s="90" t="str">
        <f t="shared" si="5"/>
        <v>D6.scenario.defSelectData['sel092']= [ '-1', '1000', '2000', '3000', '5000', '7000', '10000', '12000', '15000', '20000', '30000', '40000' ];</v>
      </c>
    </row>
    <row r="40" spans="1:124" s="85" customFormat="1" ht="43.5" customHeight="1" thickBot="1">
      <c r="A40" s="75"/>
      <c r="B40" s="111" t="s">
        <v>3026</v>
      </c>
      <c r="C40" s="120" t="s">
        <v>4424</v>
      </c>
      <c r="D40" s="132" t="s">
        <v>3000</v>
      </c>
      <c r="E40" s="111" t="s">
        <v>3028</v>
      </c>
      <c r="F40" s="120" t="s">
        <v>1920</v>
      </c>
      <c r="G40" s="202" t="s">
        <v>4565</v>
      </c>
      <c r="H40" s="120" t="s">
        <v>4593</v>
      </c>
      <c r="I40" s="132" t="s">
        <v>5145</v>
      </c>
      <c r="J40" s="120" t="str">
        <f t="shared" si="0"/>
        <v>sel093</v>
      </c>
      <c r="K40" s="132" t="str">
        <f t="shared" si="1"/>
        <v>sel093</v>
      </c>
      <c r="L40" s="112"/>
      <c r="M40" s="112"/>
      <c r="N40" s="112"/>
      <c r="O40" s="111" t="s">
        <v>1893</v>
      </c>
      <c r="P40" s="112"/>
      <c r="Q40" s="112"/>
      <c r="R40" s="111">
        <v>-1</v>
      </c>
      <c r="S40" s="74"/>
      <c r="T40" s="74"/>
      <c r="U40" s="114" t="str">
        <f t="shared" si="20"/>
        <v>sel093</v>
      </c>
      <c r="V40" s="120" t="s">
        <v>4689</v>
      </c>
      <c r="W40" s="120" t="s">
        <v>4768</v>
      </c>
      <c r="X40" s="120" t="s">
        <v>4757</v>
      </c>
      <c r="Y40" s="120" t="s">
        <v>4758</v>
      </c>
      <c r="Z40" s="120" t="s">
        <v>4759</v>
      </c>
      <c r="AA40" s="120" t="s">
        <v>4760</v>
      </c>
      <c r="AB40" s="120" t="s">
        <v>4761</v>
      </c>
      <c r="AC40" s="120" t="s">
        <v>4762</v>
      </c>
      <c r="AD40" s="120" t="s">
        <v>4763</v>
      </c>
      <c r="AE40" s="120" t="s">
        <v>4764</v>
      </c>
      <c r="AF40" s="120" t="s">
        <v>4765</v>
      </c>
      <c r="AG40" s="120" t="s">
        <v>4766</v>
      </c>
      <c r="AH40" s="120" t="s">
        <v>4767</v>
      </c>
      <c r="AI40" s="120"/>
      <c r="AJ40" s="120"/>
      <c r="AK40" s="120"/>
      <c r="AL40" s="132" t="s">
        <v>2274</v>
      </c>
      <c r="AM40" s="162" t="s">
        <v>2000</v>
      </c>
      <c r="AN40" s="132" t="s">
        <v>1989</v>
      </c>
      <c r="AO40" s="132" t="s">
        <v>1990</v>
      </c>
      <c r="AP40" s="162" t="s">
        <v>1991</v>
      </c>
      <c r="AQ40" s="162" t="s">
        <v>1992</v>
      </c>
      <c r="AR40" s="162" t="s">
        <v>1993</v>
      </c>
      <c r="AS40" s="162" t="s">
        <v>1994</v>
      </c>
      <c r="AT40" s="132" t="s">
        <v>1995</v>
      </c>
      <c r="AU40" s="132" t="s">
        <v>1996</v>
      </c>
      <c r="AV40" s="132" t="s">
        <v>1997</v>
      </c>
      <c r="AW40" s="132" t="s">
        <v>1998</v>
      </c>
      <c r="AX40" s="132" t="s">
        <v>1999</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title:"Gasudai",  unit:"円",  text:"Chọn một giá xăng xấp xỉ 1 tháng.", inputType:"sel093", right:"", postfix:"", nodata:"", varType:"Number", min:"", max:"", defaultValue:"-1", d11t:"",d11p:"",d12t:"",d12p:"",d13t:"",d13p:"",d1w:"",d1d:"", d21t:"",d21p:"",d22t:"",d22p:"",d23t:"",d23p:"",d2w:"",d2d:"", d31t:"",d31p:"",d32t:"",d32p:"",d33t:"",d33p:"",d3w:"",d3d:""}; </v>
      </c>
      <c r="DO40" s="88"/>
      <c r="DP40" s="88"/>
      <c r="DQ40" s="89" t="str">
        <f t="shared" si="4"/>
        <v>D6.scenario.defSelectValue["sel093"]= [ "Vui lòng chọn", "All-điện (không sử dụng)", "1000 yên", "2000 yên", "3000 yen", "5000 yen", "7000 yen", "10.000 yen", "12.000 yen", "15.000 yen", "20.000 yen", "30.000 yenFALSE" ];</v>
      </c>
      <c r="DR40" s="90"/>
      <c r="DS40" s="90"/>
      <c r="DT40" s="90" t="str">
        <f t="shared" si="5"/>
        <v>D6.scenario.defSelectData['sel093']= [ '-1', '0', '1000', '2000', '3000', '5000', '7000', '10000', '12000', '15000', '20000', '30000', '40000' ];</v>
      </c>
    </row>
    <row r="41" spans="1:124" s="85" customFormat="1" ht="43.5" customHeight="1" thickBot="1">
      <c r="A41" s="75"/>
      <c r="B41" s="111" t="s">
        <v>3027</v>
      </c>
      <c r="C41" s="120" t="s">
        <v>4425</v>
      </c>
      <c r="D41" s="132" t="s">
        <v>3002</v>
      </c>
      <c r="E41" s="111" t="s">
        <v>3028</v>
      </c>
      <c r="F41" s="120" t="s">
        <v>1920</v>
      </c>
      <c r="G41" s="202" t="s">
        <v>4565</v>
      </c>
      <c r="H41" s="120" t="s">
        <v>4594</v>
      </c>
      <c r="I41" s="132" t="s">
        <v>5146</v>
      </c>
      <c r="J41" s="120" t="str">
        <f t="shared" si="0"/>
        <v>sel094</v>
      </c>
      <c r="K41" s="132" t="str">
        <f t="shared" si="1"/>
        <v>sel094</v>
      </c>
      <c r="L41" s="112"/>
      <c r="M41" s="112"/>
      <c r="N41" s="112"/>
      <c r="O41" s="111" t="s">
        <v>1893</v>
      </c>
      <c r="P41" s="112"/>
      <c r="Q41" s="112"/>
      <c r="R41" s="111">
        <v>-1</v>
      </c>
      <c r="S41" s="74"/>
      <c r="T41" s="74"/>
      <c r="U41" s="114" t="str">
        <f t="shared" si="20"/>
        <v>sel094</v>
      </c>
      <c r="V41" s="120" t="s">
        <v>4689</v>
      </c>
      <c r="W41" s="120" t="s">
        <v>4769</v>
      </c>
      <c r="X41" s="120" t="s">
        <v>4770</v>
      </c>
      <c r="Y41" s="120" t="s">
        <v>4771</v>
      </c>
      <c r="Z41" s="120" t="s">
        <v>4772</v>
      </c>
      <c r="AA41" s="120" t="s">
        <v>4773</v>
      </c>
      <c r="AB41" s="120" t="s">
        <v>4774</v>
      </c>
      <c r="AC41" s="120" t="s">
        <v>4775</v>
      </c>
      <c r="AD41" s="120" t="s">
        <v>4776</v>
      </c>
      <c r="AE41" s="120" t="s">
        <v>4777</v>
      </c>
      <c r="AF41" s="120" t="s">
        <v>4767</v>
      </c>
      <c r="AG41" s="120"/>
      <c r="AH41" s="120"/>
      <c r="AI41" s="120"/>
      <c r="AJ41" s="120"/>
      <c r="AK41" s="120"/>
      <c r="AL41" s="132" t="s">
        <v>2274</v>
      </c>
      <c r="AM41" s="162" t="s">
        <v>2001</v>
      </c>
      <c r="AN41" s="132" t="s">
        <v>2002</v>
      </c>
      <c r="AO41" s="132" t="s">
        <v>2003</v>
      </c>
      <c r="AP41" s="162" t="s">
        <v>2004</v>
      </c>
      <c r="AQ41" s="162" t="s">
        <v>2005</v>
      </c>
      <c r="AR41" s="162" t="s">
        <v>2006</v>
      </c>
      <c r="AS41" s="162" t="s">
        <v>2007</v>
      </c>
      <c r="AT41" s="162" t="s">
        <v>2008</v>
      </c>
      <c r="AU41" s="132" t="s">
        <v>2009</v>
      </c>
      <c r="AV41" s="132" t="s">
        <v>1999</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title:"tiền mua dầu hỏa",  unit:"円",  text:"Vui lòng chọn việc sử dụng dầu hỏa xấp xỉ mỗi tháng.", inputType:"sel094", right:"", postfix:"", nodata:"", varType:"Number", min:"", max:"", defaultValue:"-1", d11t:"",d11p:"",d12t:"",d12p:"",d13t:"",d13p:"",d1w:"",d1d:"", d21t:"",d21p:"",d22t:"",d22p:"",d23t:"",d23p:"",d2w:"",d2d:"", d31t:"",d31p:"",d32t:"",d32p:"",d33t:"",d33p:"",d3w:"",d3d:""}; </v>
      </c>
      <c r="DO41" s="88"/>
      <c r="DP41" s="88"/>
      <c r="DQ41" s="89" t="str">
        <f t="shared" si="4"/>
        <v>D6.scenario.defSelectValue["sel094"]= [ "Vui lòng chọn", "Không sử dụng", "1 lon trong hai tháng (9L)", "Tháng 1 lon (18L)", "Tháng 2 lon (36L)", "Tháng 3 lon (54L)", "Tuần 1 lon (72L)", "1 lon trong 5 ngày (108L)", "Tuần 2 lon (144L)", "Tuần 3 lon (216L)", "hơn", "" ];</v>
      </c>
      <c r="DR41" s="90"/>
      <c r="DS41" s="90"/>
      <c r="DT41" s="90" t="str">
        <f t="shared" si="5"/>
        <v>D6.scenario.defSelectData['sel094']= [ '-1', '0', '900', '1800', '3600', '5400', '7200', '10800', '14400', '21600', '30000' ];</v>
      </c>
    </row>
    <row r="42" spans="1:124" s="85" customFormat="1" ht="43.5" customHeight="1" thickBot="1">
      <c r="A42" s="75"/>
      <c r="B42" s="111" t="s">
        <v>1939</v>
      </c>
      <c r="C42" s="120" t="s">
        <v>4435</v>
      </c>
      <c r="D42" s="132" t="s">
        <v>1940</v>
      </c>
      <c r="E42" s="111" t="s">
        <v>1938</v>
      </c>
      <c r="F42" s="120"/>
      <c r="G42" s="202"/>
      <c r="H42" s="120" t="s">
        <v>4604</v>
      </c>
      <c r="I42" s="132" t="s">
        <v>1941</v>
      </c>
      <c r="J42" s="120" t="str">
        <f t="shared" si="0"/>
        <v>sel101</v>
      </c>
      <c r="K42" s="132" t="str">
        <f t="shared" si="1"/>
        <v>sel101</v>
      </c>
      <c r="L42" s="112"/>
      <c r="M42" s="112"/>
      <c r="N42" s="112"/>
      <c r="O42" s="111" t="s">
        <v>1893</v>
      </c>
      <c r="P42" s="112"/>
      <c r="Q42" s="112"/>
      <c r="R42" s="111">
        <v>-1</v>
      </c>
      <c r="S42" s="74"/>
      <c r="T42" s="74"/>
      <c r="U42" s="114" t="str">
        <f t="shared" si="20"/>
        <v>sel101</v>
      </c>
      <c r="V42" s="120" t="s">
        <v>4689</v>
      </c>
      <c r="W42" s="120" t="s">
        <v>4807</v>
      </c>
      <c r="X42" s="120" t="s">
        <v>4808</v>
      </c>
      <c r="Y42" s="120" t="s">
        <v>4809</v>
      </c>
      <c r="Z42" s="120" t="s">
        <v>4810</v>
      </c>
      <c r="AA42" s="120" t="s">
        <v>4811</v>
      </c>
      <c r="AB42" s="120" t="s">
        <v>4812</v>
      </c>
      <c r="AC42" s="120" t="s">
        <v>4813</v>
      </c>
      <c r="AD42" s="120" t="s">
        <v>4814</v>
      </c>
      <c r="AE42" s="120" t="s">
        <v>4815</v>
      </c>
      <c r="AF42" s="120"/>
      <c r="AG42" s="120"/>
      <c r="AH42" s="120"/>
      <c r="AI42" s="120"/>
      <c r="AJ42" s="120"/>
      <c r="AK42" s="120"/>
      <c r="AL42" s="132" t="s">
        <v>2274</v>
      </c>
      <c r="AM42" s="162" t="s">
        <v>117</v>
      </c>
      <c r="AN42" s="162" t="s">
        <v>2033</v>
      </c>
      <c r="AO42" s="162" t="s">
        <v>2034</v>
      </c>
      <c r="AP42" s="132" t="s">
        <v>2035</v>
      </c>
      <c r="AQ42" s="162" t="s">
        <v>2036</v>
      </c>
      <c r="AR42" s="162" t="s">
        <v>2803</v>
      </c>
      <c r="AS42" s="132" t="s">
        <v>2037</v>
      </c>
      <c r="AT42" s="132" t="s">
        <v>2038</v>
      </c>
      <c r="AU42" s="132" t="s">
        <v>2039</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title:"Các loại máy nước nóng",  unit:"",  text:"Máy nước nóng tắm nước đun sôi là, những loại thiết bị làm.", inputType:"sel101", right:"", postfix:"", nodata:"", varType:"Number", min:"", max:"", defaultValue:"-1", d11t:"",d11p:"",d12t:"",d12p:"",d13t:"",d13p:"",d1w:"",d1d:"", d21t:"6",d21p:"2",d22t:"3",d22p:"0",d23t:"2",d23p:"1",d2w:"2",d2d:"0", d31t:"",d31p:"",d32t:"",d32p:"",d33t:"",d33p:"",d3w:"",d3d:""}; </v>
      </c>
      <c r="DO42" s="88"/>
      <c r="DP42" s="88"/>
      <c r="DQ42" s="89" t="str">
        <f t="shared" si="4"/>
        <v>D6.scenario.defSelectValue["sel101"]= [ "Vui lòng chọn", "máy nước nóng gas", "Eco Jaws (khí tiềm ẩn loại thu hồi nhiệt)", "máy nước nóng dầu hỏa", "Eco-cảm (dầu hỏa nhiệt ẩn loại phục hồi)", "máy nước nóng điện", "Eco dễ thương (điện)", "ECOWILL (CHP)", "ENE-FARM (fuel cell)", "củi", "" ];</v>
      </c>
      <c r="DR42" s="90"/>
      <c r="DS42" s="90"/>
      <c r="DT42" s="90" t="str">
        <f t="shared" si="5"/>
        <v>D6.scenario.defSelectData['sel101']= [ '-1', '1', '2', '3', '4', '5', '6', '7', '8', '9' ];</v>
      </c>
    </row>
    <row r="43" spans="1:124" s="85" customFormat="1" ht="43.5" customHeight="1" thickBot="1">
      <c r="A43" s="75"/>
      <c r="B43" s="111" t="s">
        <v>2827</v>
      </c>
      <c r="C43" s="120" t="s">
        <v>4262</v>
      </c>
      <c r="D43" s="132" t="s">
        <v>2655</v>
      </c>
      <c r="E43" s="111" t="s">
        <v>1938</v>
      </c>
      <c r="F43" s="120"/>
      <c r="G43" s="202"/>
      <c r="H43" s="120" t="s">
        <v>4605</v>
      </c>
      <c r="I43" s="132" t="s">
        <v>5156</v>
      </c>
      <c r="J43" s="120" t="str">
        <f t="shared" si="0"/>
        <v>sel102</v>
      </c>
      <c r="K43" s="132" t="str">
        <f t="shared" si="1"/>
        <v>sel102</v>
      </c>
      <c r="L43" s="112"/>
      <c r="M43" s="112"/>
      <c r="N43" s="112"/>
      <c r="O43" s="111" t="s">
        <v>1893</v>
      </c>
      <c r="P43" s="112"/>
      <c r="Q43" s="112"/>
      <c r="R43" s="111">
        <v>-1</v>
      </c>
      <c r="S43" s="74"/>
      <c r="T43" s="74"/>
      <c r="U43" s="114" t="str">
        <f t="shared" si="20"/>
        <v>sel102</v>
      </c>
      <c r="V43" s="120" t="s">
        <v>4689</v>
      </c>
      <c r="W43" s="120" t="s">
        <v>4778</v>
      </c>
      <c r="X43" s="120" t="s">
        <v>4816</v>
      </c>
      <c r="Y43" s="120" t="s">
        <v>4769</v>
      </c>
      <c r="Z43" s="120"/>
      <c r="AA43" s="120"/>
      <c r="AB43" s="120"/>
      <c r="AC43" s="120"/>
      <c r="AD43" s="120"/>
      <c r="AE43" s="120"/>
      <c r="AF43" s="120"/>
      <c r="AG43" s="120"/>
      <c r="AH43" s="120"/>
      <c r="AI43" s="120"/>
      <c r="AJ43" s="120"/>
      <c r="AK43" s="120"/>
      <c r="AL43" s="132" t="s">
        <v>2274</v>
      </c>
      <c r="AM43" s="162" t="s">
        <v>2656</v>
      </c>
      <c r="AN43" s="132" t="s">
        <v>2657</v>
      </c>
      <c r="AO43" s="162" t="s">
        <v>2658</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title:"máy nước nóng năng lượng mặt trời",  unit:"",  text:"Bạn có sử dụng một máy nước nóng năng lượng mặt trời", inputType:"sel102", right:"", postfix:"", nodata:"", varType:"Number", min:"", max:"", defaultValue:"-1", d11t:"3",d11p:"0",d12t:"1",d12p:"2",d13t:"",d13p:"",d1w:"2",d1d:"0", d21t:"3",d21p:"0",d22t:"1",d22p:"2",d23t:"",d23p:"",d2w:"2",d2d:"0", d31t:"3",d31p:"0",d32t:"1",d32p:"2",d33t:"",d33p:"",d3w:"2",d3d:"0"}; </v>
      </c>
      <c r="DO43" s="88"/>
      <c r="DP43" s="88"/>
      <c r="DQ43" s="89" t="str">
        <f t="shared" si="4"/>
        <v>D6.scenario.defSelectValue["sel102"]= [ "Vui lòng chọn", "Chúng tôi đang sử dụng", "Nó đôi khi được sử dụng", "Không sử dụng", "" ];</v>
      </c>
      <c r="DR43" s="90"/>
      <c r="DS43" s="90"/>
      <c r="DT43" s="90" t="str">
        <f t="shared" si="5"/>
        <v>D6.scenario.defSelectData['sel102']= [ '-1', '1', '2', '3' ];</v>
      </c>
    </row>
    <row r="44" spans="1:124" s="85" customFormat="1" ht="43.5" customHeight="1" thickBot="1">
      <c r="A44" s="74"/>
      <c r="B44" s="111" t="s">
        <v>2828</v>
      </c>
      <c r="C44" s="120" t="s">
        <v>4436</v>
      </c>
      <c r="D44" s="132" t="s">
        <v>3029</v>
      </c>
      <c r="E44" s="111" t="s">
        <v>2968</v>
      </c>
      <c r="F44" s="120" t="s">
        <v>1942</v>
      </c>
      <c r="G44" s="202" t="s">
        <v>4566</v>
      </c>
      <c r="H44" s="120" t="s">
        <v>4606</v>
      </c>
      <c r="I44" s="132" t="s">
        <v>1943</v>
      </c>
      <c r="J44" s="120" t="str">
        <f t="shared" si="0"/>
        <v>sel103</v>
      </c>
      <c r="K44" s="132" t="str">
        <f t="shared" si="1"/>
        <v>sel103</v>
      </c>
      <c r="L44" s="112"/>
      <c r="M44" s="112"/>
      <c r="N44" s="112"/>
      <c r="O44" s="111" t="s">
        <v>1893</v>
      </c>
      <c r="P44" s="112"/>
      <c r="Q44" s="112"/>
      <c r="R44" s="111">
        <v>-1</v>
      </c>
      <c r="S44" s="74"/>
      <c r="T44" s="74"/>
      <c r="U44" s="114" t="str">
        <f t="shared" ref="U44:U58" si="26">J44</f>
        <v>sel103</v>
      </c>
      <c r="V44" s="120" t="s">
        <v>4689</v>
      </c>
      <c r="W44" s="120" t="s">
        <v>4817</v>
      </c>
      <c r="X44" s="120" t="s">
        <v>4818</v>
      </c>
      <c r="Y44" s="120" t="s">
        <v>4819</v>
      </c>
      <c r="Z44" s="120" t="s">
        <v>4820</v>
      </c>
      <c r="AA44" s="120" t="s">
        <v>4821</v>
      </c>
      <c r="AB44" s="120" t="s">
        <v>4822</v>
      </c>
      <c r="AC44" s="120"/>
      <c r="AD44" s="120"/>
      <c r="AE44" s="120"/>
      <c r="AF44" s="120"/>
      <c r="AG44" s="120"/>
      <c r="AH44" s="120"/>
      <c r="AI44" s="120"/>
      <c r="AJ44" s="120"/>
      <c r="AK44" s="120"/>
      <c r="AL44" s="132" t="s">
        <v>2274</v>
      </c>
      <c r="AM44" s="132" t="s">
        <v>2040</v>
      </c>
      <c r="AN44" s="132" t="s">
        <v>2041</v>
      </c>
      <c r="AO44" s="132" t="s">
        <v>2042</v>
      </c>
      <c r="AP44" s="132" t="s">
        <v>2043</v>
      </c>
      <c r="AQ44" s="162" t="s">
        <v>2044</v>
      </c>
      <c r="AR44" s="162" t="s">
        <v>2045</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title:"ngày Bath đun sôi (trừ mùa hè)",  unit:"日/週",  text:"Đun sôi bồn tắm, bạn có bao nhiêu ngày một tuần.", inputType:"sel103", right:"", postfix:"", nodata:"", varType:"Number", min:"", max:"", defaultValue:"-1", d11t:"",d11p:"",d12t:"",d12p:"",d13t:"",d13p:"",d1w:"",d1d:"", d21t:"",d21p:"",d22t:"",d22p:"",d23t:"",d23p:"",d2w:"",d2d:"", d31t:"5",d31p:"0",d32t:"2",d32p:"1",d33t:"0",d33p:"2",d3w:"2",d3d:"0"}; </v>
      </c>
      <c r="DO44" s="88"/>
      <c r="DP44" s="88"/>
      <c r="DQ44" s="89" t="str">
        <f t="shared" si="4"/>
        <v>D6.scenario.defSelectValue["sel103"]= [ "Vui lòng chọn", "Không tích lũy nước nóng", "Một ngày, một tuần", "Hai ngày một tuần", "Khoảng một lần mỗi hai ngày", "Tuần 5-6 ngày", "mỗi ngày", "" ];</v>
      </c>
      <c r="DR44" s="90"/>
      <c r="DS44" s="90"/>
      <c r="DT44" s="90" t="str">
        <f t="shared" si="5"/>
        <v>D6.scenario.defSelectData['sel103']= [ '-1', '0', '1', '2', '3.5', '5.5', '7' ];</v>
      </c>
    </row>
    <row r="45" spans="1:124" s="85" customFormat="1" ht="43.5" customHeight="1" thickBot="1">
      <c r="A45" s="74"/>
      <c r="B45" s="111" t="s">
        <v>2664</v>
      </c>
      <c r="C45" s="120" t="s">
        <v>4437</v>
      </c>
      <c r="D45" s="132" t="s">
        <v>2591</v>
      </c>
      <c r="E45" s="111" t="s">
        <v>2968</v>
      </c>
      <c r="F45" s="120" t="s">
        <v>1942</v>
      </c>
      <c r="G45" s="202" t="s">
        <v>4566</v>
      </c>
      <c r="H45" s="120" t="s">
        <v>4607</v>
      </c>
      <c r="I45" s="132" t="s">
        <v>5157</v>
      </c>
      <c r="J45" s="120" t="str">
        <f t="shared" si="0"/>
        <v>sel104</v>
      </c>
      <c r="K45" s="132" t="str">
        <f t="shared" si="1"/>
        <v>sel104</v>
      </c>
      <c r="L45" s="112"/>
      <c r="M45" s="112"/>
      <c r="N45" s="112"/>
      <c r="O45" s="111" t="s">
        <v>1893</v>
      </c>
      <c r="P45" s="112"/>
      <c r="Q45" s="112"/>
      <c r="R45" s="111">
        <v>-1</v>
      </c>
      <c r="S45" s="74"/>
      <c r="T45" s="74"/>
      <c r="U45" s="114" t="str">
        <f t="shared" si="26"/>
        <v>sel104</v>
      </c>
      <c r="V45" s="120" t="s">
        <v>4689</v>
      </c>
      <c r="W45" s="120" t="s">
        <v>4817</v>
      </c>
      <c r="X45" s="120" t="s">
        <v>4818</v>
      </c>
      <c r="Y45" s="120" t="s">
        <v>4819</v>
      </c>
      <c r="Z45" s="120" t="s">
        <v>4820</v>
      </c>
      <c r="AA45" s="120" t="s">
        <v>4821</v>
      </c>
      <c r="AB45" s="120" t="s">
        <v>4822</v>
      </c>
      <c r="AC45" s="120"/>
      <c r="AD45" s="120"/>
      <c r="AE45" s="120"/>
      <c r="AF45" s="120"/>
      <c r="AG45" s="120"/>
      <c r="AH45" s="120"/>
      <c r="AI45" s="120"/>
      <c r="AJ45" s="120"/>
      <c r="AK45" s="120"/>
      <c r="AL45" s="132" t="s">
        <v>2274</v>
      </c>
      <c r="AM45" s="162" t="s">
        <v>2040</v>
      </c>
      <c r="AN45" s="132" t="s">
        <v>2041</v>
      </c>
      <c r="AO45" s="132" t="s">
        <v>2042</v>
      </c>
      <c r="AP45" s="132" t="s">
        <v>2043</v>
      </c>
      <c r="AQ45" s="132" t="s">
        <v>2044</v>
      </c>
      <c r="AR45" s="162" t="s">
        <v>2045</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title:"ngày Bath đun sôi (mùa hè)",  unit:"日/週",  text:"Đun sôi tắm vào mùa hè, bạn có bao nhiêu ngày một tuần.", inputType:"sel104", right:"", postfix:"", nodata:"", varType:"Number", min:"", max:"", defaultValue:"-1", d11t:"",d11p:"",d12t:"",d12p:"",d13t:"",d13p:"",d1w:"",d1d:"", d21t:"",d21p:"",d22t:"",d22p:"",d23t:"",d23p:"",d2w:"",d2d:"", d31t:"5",d31p:"0",d32t:"2",d32p:"1",d33t:"0",d33p:"2",d3w:"2",d3d:"0"}; </v>
      </c>
      <c r="DO45" s="88"/>
      <c r="DP45" s="88"/>
      <c r="DQ45" s="89" t="str">
        <f t="shared" si="4"/>
        <v>D6.scenario.defSelectValue["sel104"]= [ "Vui lòng chọn", "Không tích lũy nước nóng", "Một ngày, một tuần", "Hai ngày một tuần", "Khoảng một lần mỗi hai ngày", "Tuần 5-6 ngày", "mỗi ngày", "" ];</v>
      </c>
      <c r="DR45" s="90"/>
      <c r="DS45" s="90"/>
      <c r="DT45" s="90" t="str">
        <f t="shared" si="5"/>
        <v>D6.scenario.defSelectData['sel104']= [ '-1', '0', '1', '2', '3.5', '5.5', '7' ];</v>
      </c>
    </row>
    <row r="46" spans="1:124" s="85" customFormat="1" ht="43.5" customHeight="1" thickBot="1">
      <c r="A46" s="74"/>
      <c r="B46" s="111" t="s">
        <v>2829</v>
      </c>
      <c r="C46" s="120" t="s">
        <v>4438</v>
      </c>
      <c r="D46" s="132" t="s">
        <v>3030</v>
      </c>
      <c r="E46" s="111" t="s">
        <v>2967</v>
      </c>
      <c r="F46" s="120" t="s">
        <v>1944</v>
      </c>
      <c r="G46" s="202" t="s">
        <v>4567</v>
      </c>
      <c r="H46" s="120" t="s">
        <v>4608</v>
      </c>
      <c r="I46" s="132" t="s">
        <v>1945</v>
      </c>
      <c r="J46" s="120" t="str">
        <f t="shared" si="0"/>
        <v>sel105</v>
      </c>
      <c r="K46" s="132" t="str">
        <f t="shared" si="1"/>
        <v>sel105</v>
      </c>
      <c r="L46" s="112"/>
      <c r="M46" s="112"/>
      <c r="N46" s="112"/>
      <c r="O46" s="111" t="s">
        <v>1893</v>
      </c>
      <c r="P46" s="112"/>
      <c r="Q46" s="112"/>
      <c r="R46" s="111">
        <v>-1</v>
      </c>
      <c r="S46" s="74"/>
      <c r="T46" s="74"/>
      <c r="U46" s="114" t="str">
        <f t="shared" si="26"/>
        <v>sel105</v>
      </c>
      <c r="V46" s="120" t="s">
        <v>4689</v>
      </c>
      <c r="W46" s="120" t="s">
        <v>4769</v>
      </c>
      <c r="X46" s="120" t="s">
        <v>4823</v>
      </c>
      <c r="Y46" s="120" t="s">
        <v>4824</v>
      </c>
      <c r="Z46" s="120" t="s">
        <v>4825</v>
      </c>
      <c r="AA46" s="120" t="s">
        <v>4826</v>
      </c>
      <c r="AB46" s="120" t="s">
        <v>4827</v>
      </c>
      <c r="AC46" s="120" t="s">
        <v>4828</v>
      </c>
      <c r="AD46" s="120" t="s">
        <v>4829</v>
      </c>
      <c r="AE46" s="120" t="s">
        <v>4830</v>
      </c>
      <c r="AF46" s="120" t="s">
        <v>4831</v>
      </c>
      <c r="AG46" s="120"/>
      <c r="AH46" s="120"/>
      <c r="AI46" s="120"/>
      <c r="AJ46" s="120"/>
      <c r="AK46" s="120"/>
      <c r="AL46" s="132" t="s">
        <v>2274</v>
      </c>
      <c r="AM46" s="132" t="s">
        <v>2001</v>
      </c>
      <c r="AN46" s="132" t="s">
        <v>2046</v>
      </c>
      <c r="AO46" s="132" t="s">
        <v>2047</v>
      </c>
      <c r="AP46" s="162" t="s">
        <v>2048</v>
      </c>
      <c r="AQ46" s="162" t="s">
        <v>2049</v>
      </c>
      <c r="AR46" s="162" t="s">
        <v>2050</v>
      </c>
      <c r="AS46" s="162" t="s">
        <v>2051</v>
      </c>
      <c r="AT46" s="132" t="s">
        <v>2052</v>
      </c>
      <c r="AU46" s="132" t="s">
        <v>2593</v>
      </c>
      <c r="AV46" s="132" t="s">
        <v>2594</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title:"thời gian tắm (trừ mùa hè)",  unit:"分/日",  text:"Thời gian sử dụng phòng tắm trong cả gia đình, bạn có bao nhiêu phút mỗi ngày. Tỷ lệ trung bình là khoảng một người 5 phút.", inputType:"sel105", right:"", postfix:"", nodata:"", varType:"Number", min:"", max:"", defaultValue:"-1", d11t:"40",d11p:"0",d12t:"20",d12p:"1",d13t:"0",d13p:"2",d1w:"2",d1d:"0", d21t:"",d21p:"",d22t:"",d22p:"",d23t:"",d23p:"",d2w:"",d2d:"", d31t:"40",d31p:"0",d32t:"20",d32p:"1",d33t:"0",d33p:"2",d3w:"2",d3d:"0"}; </v>
      </c>
      <c r="DO46" s="88"/>
      <c r="DP46" s="88"/>
      <c r="DQ46" s="89" t="str">
        <f t="shared" si="4"/>
        <v>D6.scenario.defSelectValue["sel105"]= [ "Vui lòng chọn", "Không sử dụng", "5 phút", "10 phút", "15 phút", "20 phút", "30 phút", "40 phút", "60 phút", "90 phút", "120 phút", "" ];</v>
      </c>
      <c r="DR46" s="90"/>
      <c r="DS46" s="90"/>
      <c r="DT46" s="90" t="str">
        <f t="shared" si="5"/>
        <v>D6.scenario.defSelectData['sel105']= [ '-1', '0', '5', '10', '15', '20', '30', '40', '60', '90', '120' ];</v>
      </c>
    </row>
    <row r="47" spans="1:124" s="85" customFormat="1" ht="43.5" customHeight="1" thickBot="1">
      <c r="A47" s="74"/>
      <c r="B47" s="111" t="s">
        <v>2830</v>
      </c>
      <c r="C47" s="120" t="s">
        <v>4439</v>
      </c>
      <c r="D47" s="132" t="s">
        <v>2592</v>
      </c>
      <c r="E47" s="111" t="s">
        <v>2967</v>
      </c>
      <c r="F47" s="120" t="s">
        <v>1944</v>
      </c>
      <c r="G47" s="202" t="s">
        <v>4567</v>
      </c>
      <c r="H47" s="120" t="s">
        <v>4609</v>
      </c>
      <c r="I47" s="132" t="s">
        <v>5158</v>
      </c>
      <c r="J47" s="120" t="str">
        <f t="shared" si="0"/>
        <v>sel106</v>
      </c>
      <c r="K47" s="132" t="str">
        <f t="shared" si="1"/>
        <v>sel106</v>
      </c>
      <c r="L47" s="112"/>
      <c r="M47" s="112"/>
      <c r="N47" s="112"/>
      <c r="O47" s="111" t="s">
        <v>1893</v>
      </c>
      <c r="P47" s="112"/>
      <c r="Q47" s="112"/>
      <c r="R47" s="111">
        <v>-1</v>
      </c>
      <c r="S47" s="74"/>
      <c r="T47" s="74"/>
      <c r="U47" s="114" t="str">
        <f t="shared" si="26"/>
        <v>sel106</v>
      </c>
      <c r="V47" s="120" t="s">
        <v>4689</v>
      </c>
      <c r="W47" s="120" t="s">
        <v>4769</v>
      </c>
      <c r="X47" s="120" t="s">
        <v>4823</v>
      </c>
      <c r="Y47" s="120" t="s">
        <v>4824</v>
      </c>
      <c r="Z47" s="120" t="s">
        <v>4825</v>
      </c>
      <c r="AA47" s="120" t="s">
        <v>4826</v>
      </c>
      <c r="AB47" s="120" t="s">
        <v>4827</v>
      </c>
      <c r="AC47" s="120" t="s">
        <v>4828</v>
      </c>
      <c r="AD47" s="120" t="s">
        <v>4829</v>
      </c>
      <c r="AE47" s="120" t="s">
        <v>4830</v>
      </c>
      <c r="AF47" s="120" t="s">
        <v>4831</v>
      </c>
      <c r="AG47" s="120"/>
      <c r="AH47" s="120"/>
      <c r="AI47" s="120"/>
      <c r="AJ47" s="120"/>
      <c r="AK47" s="120"/>
      <c r="AL47" s="132" t="s">
        <v>2274</v>
      </c>
      <c r="AM47" s="132" t="s">
        <v>2001</v>
      </c>
      <c r="AN47" s="132" t="s">
        <v>2046</v>
      </c>
      <c r="AO47" s="132" t="s">
        <v>2047</v>
      </c>
      <c r="AP47" s="162" t="s">
        <v>2048</v>
      </c>
      <c r="AQ47" s="162" t="s">
        <v>2049</v>
      </c>
      <c r="AR47" s="162" t="s">
        <v>2050</v>
      </c>
      <c r="AS47" s="162" t="s">
        <v>2051</v>
      </c>
      <c r="AT47" s="132" t="s">
        <v>2052</v>
      </c>
      <c r="AU47" s="132" t="s">
        <v>2593</v>
      </c>
      <c r="AV47" s="132" t="s">
        <v>2594</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title:"thời gian tắm (mùa hè)",  unit:"分/日",  text:"Thời gian sử dụng khi tắm cho cả gia đình vào mùa hè, bạn có bao nhiêu phút mỗi ngày.", inputType:"sel106", right:"", postfix:"", nodata:"", varType:"Number", min:"", max:"", defaultValue:"-1", d11t:"40",d11p:"0",d12t:"20",d12p:"1",d13t:"0",d13p:"2",d1w:"2",d1d:"0", d21t:"",d21p:"",d22t:"",d22p:"",d23t:"",d23p:"",d2w:"",d2d:"", d31t:"40",d31p:"0",d32t:"20",d32p:"1",d33t:"0",d33p:"2",d3w:"2",d3d:"0"}; </v>
      </c>
      <c r="DO47" s="88"/>
      <c r="DP47" s="88"/>
      <c r="DQ47" s="89" t="str">
        <f t="shared" si="4"/>
        <v>D6.scenario.defSelectValue["sel106"]= [ "Vui lòng chọn", "Không sử dụng", "5 phút", "10 phút", "15 phút", "20 phút", "30 phút", "40 phút", "60 phút", "90 phút", "120 phút", "" ];</v>
      </c>
      <c r="DR47" s="90"/>
      <c r="DS47" s="90"/>
      <c r="DT47" s="90" t="str">
        <f t="shared" si="5"/>
        <v>D6.scenario.defSelectData['sel106']= [ '-1', '0', '5', '10', '15', '20', '30', '40', '60', '90', '120' ];</v>
      </c>
    </row>
    <row r="48" spans="1:124" s="85" customFormat="1" ht="43.5" customHeight="1" thickBot="1">
      <c r="A48" s="74"/>
      <c r="B48" s="111" t="s">
        <v>2831</v>
      </c>
      <c r="C48" s="120" t="s">
        <v>4440</v>
      </c>
      <c r="D48" s="132" t="s">
        <v>2670</v>
      </c>
      <c r="E48" s="111" t="s">
        <v>2968</v>
      </c>
      <c r="F48" s="120"/>
      <c r="G48" s="202"/>
      <c r="H48" s="120" t="s">
        <v>4440</v>
      </c>
      <c r="I48" s="132" t="s">
        <v>5159</v>
      </c>
      <c r="J48" s="120" t="str">
        <f t="shared" si="0"/>
        <v>sel107</v>
      </c>
      <c r="K48" s="132" t="str">
        <f t="shared" si="1"/>
        <v>sel107</v>
      </c>
      <c r="L48" s="112"/>
      <c r="M48" s="112"/>
      <c r="N48" s="112"/>
      <c r="O48" s="111" t="s">
        <v>1893</v>
      </c>
      <c r="P48" s="112"/>
      <c r="Q48" s="112"/>
      <c r="R48" s="111">
        <v>-1</v>
      </c>
      <c r="S48" s="74"/>
      <c r="T48" s="74"/>
      <c r="U48" s="114" t="str">
        <f>J48</f>
        <v>sel107</v>
      </c>
      <c r="V48" s="120" t="s">
        <v>4689</v>
      </c>
      <c r="W48" s="120" t="s">
        <v>4832</v>
      </c>
      <c r="X48" s="120" t="s">
        <v>4833</v>
      </c>
      <c r="Y48" s="120" t="s">
        <v>4834</v>
      </c>
      <c r="Z48" s="120"/>
      <c r="AA48" s="120"/>
      <c r="AB48" s="120"/>
      <c r="AC48" s="120"/>
      <c r="AD48" s="120"/>
      <c r="AE48" s="120"/>
      <c r="AF48" s="120"/>
      <c r="AG48" s="120"/>
      <c r="AH48" s="120"/>
      <c r="AI48" s="120"/>
      <c r="AJ48" s="120"/>
      <c r="AK48" s="120"/>
      <c r="AL48" s="132" t="s">
        <v>2274</v>
      </c>
      <c r="AM48" s="162" t="s">
        <v>2671</v>
      </c>
      <c r="AN48" s="162" t="s">
        <v>2672</v>
      </c>
      <c r="AO48" s="162" t="s">
        <v>2673</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title:"Chiều cao của chùm tia nước nóng",  unit:"",  text:"Chiều cao của chùm tia nước nóng", inputType:"sel107", right:"", postfix:"", nodata:"", varType:"Number", min:"", max:"", defaultValue:"-1", d11t:"",d11p:"",d12t:"",d12p:"",d13t:"",d13p:"",d1w:"",d1d:"", d21t:"",d21p:"",d22t:"",d22p:"",d23t:"",d23p:"",d2w:"",d2d:"", d31t:"8",d31p:"0",d32t:"0",d32p:"2",d33t:"",d33p:"",d3w:"2",d3d:"0"}; </v>
      </c>
      <c r="DO48" s="88"/>
      <c r="DP48" s="88"/>
      <c r="DQ48" s="89" t="str">
        <f t="shared" si="4"/>
        <v>D6.scenario.defSelectValue["sel107"]= [ "Vui lòng chọn", "Mức độ hấp thụ vai", "sitz tắm", "Không dính một nước nóng", "" ];</v>
      </c>
      <c r="DR48" s="90"/>
      <c r="DS48" s="90"/>
      <c r="DT48" s="90" t="str">
        <f t="shared" si="5"/>
        <v>D6.scenario.defSelectData['sel107']= [ '-1', '8', '4', '0' ];</v>
      </c>
    </row>
    <row r="49" spans="1:124" s="85" customFormat="1" ht="43.5" customHeight="1" thickBot="1">
      <c r="A49" s="74"/>
      <c r="B49" s="111" t="s">
        <v>2832</v>
      </c>
      <c r="C49" s="120" t="s">
        <v>4441</v>
      </c>
      <c r="D49" s="132" t="s">
        <v>2794</v>
      </c>
      <c r="E49" s="111" t="s">
        <v>2968</v>
      </c>
      <c r="F49" s="120" t="s">
        <v>2659</v>
      </c>
      <c r="G49" s="202" t="s">
        <v>4554</v>
      </c>
      <c r="H49" s="120" t="s">
        <v>4610</v>
      </c>
      <c r="I49" s="132" t="s">
        <v>5160</v>
      </c>
      <c r="J49" s="120" t="str">
        <f t="shared" si="0"/>
        <v>sel108</v>
      </c>
      <c r="K49" s="132" t="str">
        <f t="shared" si="1"/>
        <v>sel108</v>
      </c>
      <c r="L49" s="112"/>
      <c r="M49" s="112"/>
      <c r="N49" s="112"/>
      <c r="O49" s="111" t="s">
        <v>1893</v>
      </c>
      <c r="P49" s="112"/>
      <c r="Q49" s="112"/>
      <c r="R49" s="111">
        <v>-1</v>
      </c>
      <c r="S49" s="74"/>
      <c r="T49" s="74"/>
      <c r="U49" s="114" t="str">
        <f t="shared" si="26"/>
        <v>sel108</v>
      </c>
      <c r="V49" s="120" t="s">
        <v>4689</v>
      </c>
      <c r="W49" s="120" t="s">
        <v>4745</v>
      </c>
      <c r="X49" s="120" t="s">
        <v>4835</v>
      </c>
      <c r="Y49" s="120" t="s">
        <v>4836</v>
      </c>
      <c r="Z49" s="120" t="s">
        <v>4837</v>
      </c>
      <c r="AA49" s="120" t="s">
        <v>4838</v>
      </c>
      <c r="AB49" s="120" t="s">
        <v>4839</v>
      </c>
      <c r="AC49" s="120"/>
      <c r="AD49" s="120"/>
      <c r="AE49" s="120"/>
      <c r="AF49" s="120"/>
      <c r="AG49" s="120"/>
      <c r="AH49" s="120"/>
      <c r="AI49" s="120"/>
      <c r="AJ49" s="120"/>
      <c r="AK49" s="120"/>
      <c r="AL49" s="132" t="s">
        <v>2274</v>
      </c>
      <c r="AM49" s="162" t="s">
        <v>2317</v>
      </c>
      <c r="AN49" s="132" t="s">
        <v>475</v>
      </c>
      <c r="AO49" s="162" t="s">
        <v>2660</v>
      </c>
      <c r="AP49" s="132" t="s">
        <v>2661</v>
      </c>
      <c r="AQ49" s="132" t="s">
        <v>2662</v>
      </c>
      <c r="AR49" s="132" t="s">
        <v>2663</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title:"Bồn tắm thời gian ủ bệnh của",  unit:"時間",  text:"Bạn có nhiều giờ một ngày sự ấm áp của phòng tắm", inputType:"sel108", right:"", postfix:"", nodata:"", varType:"Number", min:"", max:"", defaultValue:"-1", d11t:"",d11p:"",d12t:"",d12p:"",d13t:"",d13p:"",d1w:"",d1d:"", d21t:"",d21p:"",d22t:"",d22p:"",d23t:"",d23p:"",d2w:"",d2d:"", d31t:"10",d31p:"0",d32t:"4",d32p:"1",d33t:"0",d33p:"2",d3w:"1",d3d:"0"}; </v>
      </c>
      <c r="DO49" s="88"/>
      <c r="DP49" s="88"/>
      <c r="DQ49" s="89" t="str">
        <f t="shared" si="4"/>
        <v>D6.scenario.defSelectValue["sel108"]= [ "Vui lòng chọn", "không", "3 giờ", "6 giờ", "10 giờ", "16 giờ", "24 giờ", "" ];</v>
      </c>
      <c r="DR49" s="90"/>
      <c r="DS49" s="90"/>
      <c r="DT49" s="90" t="str">
        <f t="shared" si="5"/>
        <v>D6.scenario.defSelectData['sel108']= [ '-1', '0', '3', '6', '10', '16', '24' ];</v>
      </c>
    </row>
    <row r="50" spans="1:124" s="85" customFormat="1" ht="43.5" customHeight="1" thickBot="1">
      <c r="A50" s="74"/>
      <c r="B50" s="111" t="s">
        <v>2833</v>
      </c>
      <c r="C50" s="120" t="s">
        <v>4442</v>
      </c>
      <c r="D50" s="132" t="s">
        <v>4109</v>
      </c>
      <c r="E50" s="111" t="s">
        <v>2968</v>
      </c>
      <c r="F50" s="120"/>
      <c r="G50" s="202"/>
      <c r="H50" s="120" t="s">
        <v>4611</v>
      </c>
      <c r="I50" s="132" t="s">
        <v>5161</v>
      </c>
      <c r="J50" s="120" t="str">
        <f t="shared" si="0"/>
        <v>sel109</v>
      </c>
      <c r="K50" s="132" t="str">
        <f t="shared" si="1"/>
        <v>sel109</v>
      </c>
      <c r="L50" s="112"/>
      <c r="M50" s="112"/>
      <c r="N50" s="112"/>
      <c r="O50" s="111" t="s">
        <v>1893</v>
      </c>
      <c r="P50" s="112"/>
      <c r="Q50" s="112"/>
      <c r="R50" s="111">
        <v>-1</v>
      </c>
      <c r="S50" s="74"/>
      <c r="T50" s="74"/>
      <c r="U50" s="114" t="str">
        <f t="shared" si="26"/>
        <v>sel109</v>
      </c>
      <c r="V50" s="120" t="s">
        <v>4689</v>
      </c>
      <c r="W50" s="120" t="s">
        <v>4840</v>
      </c>
      <c r="X50" s="120" t="s">
        <v>4841</v>
      </c>
      <c r="Y50" s="120" t="s">
        <v>4842</v>
      </c>
      <c r="Z50" s="120" t="s">
        <v>4728</v>
      </c>
      <c r="AA50" s="120"/>
      <c r="AB50" s="120"/>
      <c r="AC50" s="120"/>
      <c r="AD50" s="120"/>
      <c r="AE50" s="120"/>
      <c r="AF50" s="120"/>
      <c r="AG50" s="120"/>
      <c r="AH50" s="120"/>
      <c r="AI50" s="120"/>
      <c r="AJ50" s="120"/>
      <c r="AK50" s="120"/>
      <c r="AL50" s="132" t="s">
        <v>2274</v>
      </c>
      <c r="AM50" s="162" t="s">
        <v>2804</v>
      </c>
      <c r="AN50" s="162" t="s">
        <v>2805</v>
      </c>
      <c r="AO50" s="162" t="s">
        <v>2806</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title:"Rửa cơ thể trong bồn nước nóng",  unit:"",  text:"Bạn có sử dụng nước nóng trong bồn tắm khi bạn đã thu thập được trong bồn tắm", inputType:"sel109", right:"", postfix:"", nodata:"", varType:"Number", min:"", max:"", defaultValue:"-1", d11t:"",d11p:"",d12t:"",d12p:"",d13t:"",d13p:"",d1w:"",d1d:"", d21t:"",d21p:"",d22t:"",d22p:"",d23t:"",d23p:"",d2w:"",d2d:"", d31t:"",d31p:"",d32t:"",d32p:"",d33t:"",d33p:"",d3w:"",d3d:""}; </v>
      </c>
      <c r="DO50" s="88"/>
      <c r="DP50" s="88"/>
      <c r="DQ50" s="89" t="str">
        <f t="shared" si="4"/>
        <v>D6.scenario.defSelectValue["sel109"]= [ "Vui lòng chọn", "Sử dụng nước nóng trong bồn tắm", "Half-and-gian bán hủy dài", "Sử dụng phòng tắm", "Không biết", "" ];</v>
      </c>
      <c r="DR50" s="90"/>
      <c r="DS50" s="90"/>
      <c r="DT50" s="90" t="str">
        <f t="shared" si="5"/>
        <v>D6.scenario.defSelectData['sel109']= [ '-1', '10', '5', '2', '0' ];</v>
      </c>
    </row>
    <row r="51" spans="1:124" s="85" customFormat="1" ht="43.5" customHeight="1" thickBot="1">
      <c r="A51" s="74"/>
      <c r="B51" s="111" t="s">
        <v>2834</v>
      </c>
      <c r="C51" s="120" t="s">
        <v>4443</v>
      </c>
      <c r="D51" s="132" t="s">
        <v>4110</v>
      </c>
      <c r="E51" s="111" t="s">
        <v>2968</v>
      </c>
      <c r="F51" s="120" t="s">
        <v>2397</v>
      </c>
      <c r="G51" s="203">
        <v>0.1</v>
      </c>
      <c r="H51" s="120" t="s">
        <v>4612</v>
      </c>
      <c r="I51" s="132" t="s">
        <v>5162</v>
      </c>
      <c r="J51" s="120" t="str">
        <f t="shared" si="0"/>
        <v>sel110</v>
      </c>
      <c r="K51" s="132" t="str">
        <f t="shared" si="1"/>
        <v>sel110</v>
      </c>
      <c r="L51" s="112"/>
      <c r="M51" s="112"/>
      <c r="N51" s="112"/>
      <c r="O51" s="111" t="s">
        <v>1893</v>
      </c>
      <c r="P51" s="112"/>
      <c r="Q51" s="112"/>
      <c r="R51" s="111">
        <v>-1</v>
      </c>
      <c r="S51" s="74"/>
      <c r="T51" s="74"/>
      <c r="U51" s="114" t="str">
        <f>J51</f>
        <v>sel110</v>
      </c>
      <c r="V51" s="120" t="s">
        <v>4689</v>
      </c>
      <c r="W51" s="120" t="s">
        <v>4843</v>
      </c>
      <c r="X51" s="120" t="s">
        <v>4844</v>
      </c>
      <c r="Y51" s="120" t="s">
        <v>4845</v>
      </c>
      <c r="Z51" s="120" t="s">
        <v>4728</v>
      </c>
      <c r="AA51" s="120"/>
      <c r="AB51" s="120"/>
      <c r="AC51" s="120"/>
      <c r="AD51" s="120"/>
      <c r="AE51" s="120"/>
      <c r="AF51" s="120"/>
      <c r="AG51" s="120"/>
      <c r="AH51" s="120"/>
      <c r="AI51" s="120"/>
      <c r="AJ51" s="120"/>
      <c r="AK51" s="120"/>
      <c r="AL51" s="132" t="s">
        <v>2274</v>
      </c>
      <c r="AM51" s="162" t="s">
        <v>2802</v>
      </c>
      <c r="AN51" s="162" t="s">
        <v>2807</v>
      </c>
      <c r="AO51" s="132" t="s">
        <v>2808</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title:"Làm thế nào để tái ấm bồn tắm nước nóng",  unit:"割",  text:"Bạn có hâm nóng như thế nào", inputType:"sel110", right:"", postfix:"", nodata:"", varType:"Number", min:"", max:"", defaultValue:"-1", d11t:"",d11p:"",d12t:"",d12p:"",d13t:"",d13p:"",d1w:"",d1d:"", d21t:"",d21p:"",d22t:"",d22p:"",d23t:"",d23p:"",d2w:"",d2d:"", d31t:"10",d31p:"0",d32t:"0",d32p:"2",d33t:"",d33p:"",d3w:"1",d3d:"0"}; </v>
      </c>
      <c r="DO51" s="88"/>
      <c r="DP51" s="88"/>
      <c r="DQ51" s="89" t="str">
        <f t="shared" si="4"/>
        <v>D6.scenario.defSelectValue["sel110"]= [ "Vui lòng chọn", "Nó luôn luôn là sự hâm nóng tự động", "Các hâm nếu cần thiết", "Nước nóng đổ, nếu cần thiết", "Không biết", "" ];</v>
      </c>
      <c r="DR51" s="90"/>
      <c r="DS51" s="90"/>
      <c r="DT51" s="90" t="str">
        <f t="shared" si="5"/>
        <v>D6.scenario.defSelectData['sel110']= [ '-1', '10', '5', '5', '0' ];</v>
      </c>
    </row>
    <row r="52" spans="1:124" s="85" customFormat="1" ht="43.5" customHeight="1" thickBot="1">
      <c r="A52" s="74"/>
      <c r="B52" s="111" t="s">
        <v>2835</v>
      </c>
      <c r="C52" s="120" t="s">
        <v>4444</v>
      </c>
      <c r="D52" s="132" t="s">
        <v>2809</v>
      </c>
      <c r="E52" s="111" t="s">
        <v>2968</v>
      </c>
      <c r="F52" s="120" t="s">
        <v>2397</v>
      </c>
      <c r="G52" s="203">
        <v>0.1</v>
      </c>
      <c r="H52" s="120" t="s">
        <v>4613</v>
      </c>
      <c r="I52" s="132" t="s">
        <v>5163</v>
      </c>
      <c r="J52" s="120" t="str">
        <f t="shared" si="0"/>
        <v>sel111</v>
      </c>
      <c r="K52" s="132" t="str">
        <f t="shared" si="1"/>
        <v>sel111</v>
      </c>
      <c r="L52" s="112"/>
      <c r="M52" s="112"/>
      <c r="N52" s="112"/>
      <c r="O52" s="111" t="s">
        <v>1893</v>
      </c>
      <c r="P52" s="112"/>
      <c r="Q52" s="112"/>
      <c r="R52" s="111">
        <v>-1</v>
      </c>
      <c r="S52" s="74"/>
      <c r="T52" s="74"/>
      <c r="U52" s="114" t="str">
        <f>J52</f>
        <v>sel111</v>
      </c>
      <c r="V52" s="120" t="s">
        <v>4689</v>
      </c>
      <c r="W52" s="120" t="s">
        <v>4846</v>
      </c>
      <c r="X52" s="120" t="s">
        <v>4845</v>
      </c>
      <c r="Y52" s="120" t="s">
        <v>4847</v>
      </c>
      <c r="Z52" s="120" t="s">
        <v>4848</v>
      </c>
      <c r="AA52" s="120" t="s">
        <v>4728</v>
      </c>
      <c r="AB52" s="120"/>
      <c r="AC52" s="120"/>
      <c r="AD52" s="120"/>
      <c r="AE52" s="120"/>
      <c r="AF52" s="120"/>
      <c r="AG52" s="120"/>
      <c r="AH52" s="120"/>
      <c r="AI52" s="120"/>
      <c r="AJ52" s="120"/>
      <c r="AK52" s="120"/>
      <c r="AL52" s="132" t="s">
        <v>2274</v>
      </c>
      <c r="AM52" s="132" t="s">
        <v>2810</v>
      </c>
      <c r="AN52" s="162" t="s">
        <v>2808</v>
      </c>
      <c r="AO52" s="162" t="s">
        <v>2811</v>
      </c>
      <c r="AP52" s="162" t="s">
        <v>2812</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title:"Khi tắm nước nóng là thấp",  unit:"割",  text:"Những gì bạn muốn làm gì khi một bồn tắm nước nóng là thấp", inputType:"sel111", right:"", postfix:"", nodata:"", varType:"Number", min:"", max:"", defaultValue:"-1", d11t:"",d11p:"",d12t:"",d12p:"",d13t:"",d13p:"",d1w:"",d1d:"", d21t:"",d21p:"",d22t:"",d22p:"",d23t:"",d23p:"",d2w:"",d2d:"", d31t:"",d31p:"",d32t:"",d32p:"",d33t:"",d33p:"",d3w:"",d3d:""}; </v>
      </c>
      <c r="DO52" s="88"/>
      <c r="DP52" s="88"/>
      <c r="DQ52" s="89" t="str">
        <f t="shared" si="4"/>
        <v>D6.scenario.defSelectValue["sel111"]= [ "Vui lòng chọn", "Là nước nóng luôn cộng tự động", "Nước nóng đổ, nếu cần thiết", "Nhập cốt nhỏ", "Tương ứng với bất cứ lúc nào", "Không biết", "" ];</v>
      </c>
      <c r="DR52" s="90"/>
      <c r="DS52" s="90"/>
      <c r="DT52" s="90" t="str">
        <f t="shared" si="5"/>
        <v>D6.scenario.defSelectData['sel111']= [ '-1', '10', '5', '0', '5', '5' ];</v>
      </c>
    </row>
    <row r="53" spans="1:124" s="85" customFormat="1" ht="43.5" customHeight="1" thickBot="1">
      <c r="A53" s="74"/>
      <c r="B53" s="111" t="s">
        <v>2836</v>
      </c>
      <c r="C53" s="120" t="s">
        <v>4445</v>
      </c>
      <c r="D53" s="132" t="s">
        <v>2996</v>
      </c>
      <c r="E53" s="111" t="s">
        <v>2967</v>
      </c>
      <c r="F53" s="120" t="s">
        <v>2818</v>
      </c>
      <c r="G53" s="202" t="s">
        <v>4568</v>
      </c>
      <c r="H53" s="120" t="s">
        <v>4614</v>
      </c>
      <c r="I53" s="132" t="s">
        <v>5164</v>
      </c>
      <c r="J53" s="120" t="str">
        <f t="shared" si="0"/>
        <v>sel112</v>
      </c>
      <c r="K53" s="132" t="str">
        <f t="shared" si="1"/>
        <v>sel112</v>
      </c>
      <c r="L53" s="112"/>
      <c r="M53" s="112"/>
      <c r="N53" s="112"/>
      <c r="O53" s="111" t="s">
        <v>1893</v>
      </c>
      <c r="P53" s="112"/>
      <c r="Q53" s="112"/>
      <c r="R53" s="111">
        <v>-1</v>
      </c>
      <c r="S53" s="74"/>
      <c r="T53" s="74"/>
      <c r="U53" s="114" t="str">
        <f>J53</f>
        <v>sel112</v>
      </c>
      <c r="V53" s="120" t="s">
        <v>4689</v>
      </c>
      <c r="W53" s="120" t="s">
        <v>4849</v>
      </c>
      <c r="X53" s="120" t="s">
        <v>4850</v>
      </c>
      <c r="Y53" s="120" t="s">
        <v>4851</v>
      </c>
      <c r="Z53" s="120" t="s">
        <v>4852</v>
      </c>
      <c r="AA53" s="120" t="s">
        <v>4853</v>
      </c>
      <c r="AB53" s="120" t="s">
        <v>4728</v>
      </c>
      <c r="AC53" s="120"/>
      <c r="AD53" s="120"/>
      <c r="AE53" s="120"/>
      <c r="AF53" s="120"/>
      <c r="AG53" s="120"/>
      <c r="AH53" s="120"/>
      <c r="AI53" s="120"/>
      <c r="AJ53" s="120"/>
      <c r="AK53" s="120"/>
      <c r="AL53" s="132" t="s">
        <v>2274</v>
      </c>
      <c r="AM53" s="162" t="s">
        <v>2813</v>
      </c>
      <c r="AN53" s="162" t="s">
        <v>2814</v>
      </c>
      <c r="AO53" s="162" t="s">
        <v>2815</v>
      </c>
      <c r="AP53" s="132" t="s">
        <v>2816</v>
      </c>
      <c r="AQ53" s="132" t="s">
        <v>2817</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title:"Cho đến khi nước nóng trong phòng tắm đi ra",  unit:"秒",  text:"Sau bao lâu thì thời gian cho đến khi là người đầu tiên đi ra nước nóng", inputType:"sel112", right:"", postfix:"", nodata:"", varType:"Number", min:"", max:"", defaultValue:"-1", d11t:"",d11p:"",d12t:"",d12p:"",d13t:"",d13p:"",d1w:"",d1d:"", d21t:"20",d21p:"0",d22t:"10",d22p:"1",d23t:"0",d23p:"2",d2w:"1",d2d:"0", d31t:"",d31p:"",d32t:"",d32p:"",d33t:"",d33p:"",d3w:"",d3d:""}; </v>
      </c>
      <c r="DO53" s="88"/>
      <c r="DP53" s="88"/>
      <c r="DQ53" s="89" t="str">
        <f t="shared" si="4"/>
        <v>D6.scenario.defSelectValue["sel112"]= [ "Vui lòng chọn", "Nước nóng đi ra sớm", "Chờ khoảng 5 giây", "Chờ khoảng 10 giây", "Chờ khoảng 20 giây", "Chờ một phút ít hơn", "Không biết", "" ];</v>
      </c>
      <c r="DR53" s="90"/>
      <c r="DS53" s="90"/>
      <c r="DT53" s="90" t="str">
        <f t="shared" si="5"/>
        <v>D6.scenario.defSelectData['sel112']= [ '-1', '3', '5', '10', '20', '50', '20' ];</v>
      </c>
    </row>
    <row r="54" spans="1:124" s="85" customFormat="1" ht="43.5" customHeight="1" thickBot="1">
      <c r="A54" s="74"/>
      <c r="B54" s="111" t="s">
        <v>2837</v>
      </c>
      <c r="C54" s="120" t="s">
        <v>4446</v>
      </c>
      <c r="D54" s="132" t="s">
        <v>2795</v>
      </c>
      <c r="E54" s="111" t="s">
        <v>2969</v>
      </c>
      <c r="F54" s="120"/>
      <c r="G54" s="202"/>
      <c r="H54" s="120" t="s">
        <v>4615</v>
      </c>
      <c r="I54" s="132" t="s">
        <v>5165</v>
      </c>
      <c r="J54" s="120" t="str">
        <f t="shared" si="0"/>
        <v>sel113</v>
      </c>
      <c r="K54" s="132" t="str">
        <f t="shared" si="1"/>
        <v>sel113</v>
      </c>
      <c r="L54" s="112"/>
      <c r="M54" s="112"/>
      <c r="N54" s="112"/>
      <c r="O54" s="111" t="s">
        <v>1893</v>
      </c>
      <c r="P54" s="112"/>
      <c r="Q54" s="112"/>
      <c r="R54" s="111">
        <v>-1</v>
      </c>
      <c r="S54" s="74"/>
      <c r="T54" s="74"/>
      <c r="U54" s="114" t="str">
        <f t="shared" si="26"/>
        <v>sel113</v>
      </c>
      <c r="V54" s="120" t="s">
        <v>4689</v>
      </c>
      <c r="W54" s="120" t="s">
        <v>4854</v>
      </c>
      <c r="X54" s="120" t="s">
        <v>4855</v>
      </c>
      <c r="Y54" s="120" t="s">
        <v>4856</v>
      </c>
      <c r="Z54" s="120" t="s">
        <v>4745</v>
      </c>
      <c r="AA54" s="120"/>
      <c r="AB54" s="120"/>
      <c r="AC54" s="120"/>
      <c r="AD54" s="120"/>
      <c r="AE54" s="120"/>
      <c r="AF54" s="120"/>
      <c r="AG54" s="120"/>
      <c r="AH54" s="120"/>
      <c r="AI54" s="120"/>
      <c r="AJ54" s="120"/>
      <c r="AK54" s="120"/>
      <c r="AL54" s="132" t="s">
        <v>2274</v>
      </c>
      <c r="AM54" s="162" t="s">
        <v>2314</v>
      </c>
      <c r="AN54" s="132" t="s">
        <v>2315</v>
      </c>
      <c r="AO54" s="162" t="s">
        <v>2316</v>
      </c>
      <c r="AP54" s="162" t="s">
        <v>2317</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title:"Sử dụng nước nóng trong máy rửa chén",  unit:"",  text:"Trong máy rửa chén, bạn có sử dụng nước mà không có việc sử dụng nước nóng", inputType:"sel113", right:"", postfix:"", nodata:"", varType:"Number", min:"", max:"", defaultValue:"-1", d11t:"",d11p:"",d12t:"",d12p:"",d13t:"",d13p:"",d1w:"",d1d:"", d21t:"",d21p:"",d22t:"",d22p:"",d23t:"",d23p:"",d2w:"",d2d:"", d31t:"",d31p:"",d32t:"",d32p:"",d33t:"",d33p:"",d3w:"",d3d:""}; </v>
      </c>
      <c r="DO54" s="88"/>
      <c r="DP54" s="88"/>
      <c r="DQ54" s="89" t="str">
        <f t="shared" si="4"/>
        <v>D6.scenario.defSelectValue["sel113"]= [ "Vui lòng chọn", "Nó luôn luôn là", "Là xấp xỉ", "đôi khi", "không", "" ];</v>
      </c>
      <c r="DR54" s="90"/>
      <c r="DS54" s="90"/>
      <c r="DT54" s="90" t="str">
        <f t="shared" si="5"/>
        <v>D6.scenario.defSelectData['sel113']= [ '-1', '1', '2', '3', '4' ];</v>
      </c>
    </row>
    <row r="55" spans="1:124" s="85" customFormat="1" ht="43.5" customHeight="1" thickBot="1">
      <c r="A55" s="74"/>
      <c r="B55" s="111" t="s">
        <v>2838</v>
      </c>
      <c r="C55" s="120" t="s">
        <v>4447</v>
      </c>
      <c r="D55" s="132" t="s">
        <v>2665</v>
      </c>
      <c r="E55" s="111" t="s">
        <v>2970</v>
      </c>
      <c r="F55" s="120" t="s">
        <v>813</v>
      </c>
      <c r="G55" s="202" t="s">
        <v>4555</v>
      </c>
      <c r="H55" s="120" t="s">
        <v>4447</v>
      </c>
      <c r="I55" s="132" t="s">
        <v>5166</v>
      </c>
      <c r="J55" s="120" t="str">
        <f t="shared" si="0"/>
        <v>sel114</v>
      </c>
      <c r="K55" s="132" t="str">
        <f t="shared" si="1"/>
        <v>sel114</v>
      </c>
      <c r="L55" s="112"/>
      <c r="M55" s="112"/>
      <c r="N55" s="112"/>
      <c r="O55" s="111" t="s">
        <v>1893</v>
      </c>
      <c r="P55" s="112"/>
      <c r="Q55" s="112"/>
      <c r="R55" s="111">
        <v>-1</v>
      </c>
      <c r="S55" s="74"/>
      <c r="T55" s="74"/>
      <c r="U55" s="114" t="str">
        <f t="shared" si="26"/>
        <v>sel114</v>
      </c>
      <c r="V55" s="120" t="s">
        <v>4689</v>
      </c>
      <c r="W55" s="120" t="s">
        <v>4857</v>
      </c>
      <c r="X55" s="120" t="s">
        <v>4858</v>
      </c>
      <c r="Y55" s="120" t="s">
        <v>4859</v>
      </c>
      <c r="Z55" s="120" t="s">
        <v>4860</v>
      </c>
      <c r="AA55" s="120" t="s">
        <v>4861</v>
      </c>
      <c r="AB55" s="120" t="s">
        <v>4862</v>
      </c>
      <c r="AC55" s="120" t="s">
        <v>4863</v>
      </c>
      <c r="AD55" s="120"/>
      <c r="AE55" s="120"/>
      <c r="AF55" s="120"/>
      <c r="AG55" s="120"/>
      <c r="AH55" s="120"/>
      <c r="AI55" s="120"/>
      <c r="AJ55" s="120"/>
      <c r="AK55" s="120"/>
      <c r="AL55" s="132" t="s">
        <v>2274</v>
      </c>
      <c r="AM55" s="162" t="s">
        <v>2679</v>
      </c>
      <c r="AN55" s="132" t="s">
        <v>2680</v>
      </c>
      <c r="AO55" s="162" t="s">
        <v>2681</v>
      </c>
      <c r="AP55" s="162" t="s">
        <v>2682</v>
      </c>
      <c r="AQ55" s="132" t="s">
        <v>2683</v>
      </c>
      <c r="AR55" s="132" t="s">
        <v>2684</v>
      </c>
      <c r="AS55" s="132" t="s">
        <v>2685</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title:"thời gian sử dụng nước nóng trong lưu vực",  unit:"ヶ月",  text:"thời gian sử dụng nước nóng trong lưu vực", inputType:"sel114", right:"", postfix:"", nodata:"", varType:"Number", min:"", max:"", defaultValue:"-1", d11t:"",d11p:"",d12t:"",d12p:"",d13t:"",d13p:"",d1w:"",d1d:"", d21t:"",d21p:"",d22t:"",d22p:"",d23t:"",d23p:"",d2w:"",d2d:"", d31t:"5",d31p:"0",d32t:"0",d32p:"2",d33t:"",d33p:"",d3w:"1",d3d:"0"}; </v>
      </c>
      <c r="DO55" s="88"/>
      <c r="DP55" s="88"/>
      <c r="DQ55" s="89" t="str">
        <f t="shared" si="4"/>
        <v>D6.scenario.defSelectValue["sel114"]= [ "Vui lòng chọn", "Không sử dụng nước nóng", "2 tháng", "Bốn tháng", "6 tháng", "8 tháng", "10 tháng", "12 tháng", "" ];</v>
      </c>
      <c r="DR55" s="90"/>
      <c r="DS55" s="90"/>
      <c r="DT55" s="90" t="str">
        <f t="shared" si="5"/>
        <v>D6.scenario.defSelectData['sel114']= [ '-1', '0', '2', '4', '6', '8', '10', '12' ];</v>
      </c>
    </row>
    <row r="56" spans="1:124" s="85" customFormat="1" ht="43.5" customHeight="1" thickBot="1">
      <c r="A56" s="74"/>
      <c r="B56" s="111" t="s">
        <v>2839</v>
      </c>
      <c r="C56" s="120" t="s">
        <v>4448</v>
      </c>
      <c r="D56" s="132" t="s">
        <v>2667</v>
      </c>
      <c r="E56" s="111" t="s">
        <v>2969</v>
      </c>
      <c r="F56" s="120" t="s">
        <v>813</v>
      </c>
      <c r="G56" s="202" t="s">
        <v>4555</v>
      </c>
      <c r="H56" s="120" t="s">
        <v>4448</v>
      </c>
      <c r="I56" s="132" t="s">
        <v>5167</v>
      </c>
      <c r="J56" s="120" t="str">
        <f t="shared" si="0"/>
        <v>sel115</v>
      </c>
      <c r="K56" s="132" t="str">
        <f t="shared" si="1"/>
        <v>sel115</v>
      </c>
      <c r="L56" s="112"/>
      <c r="M56" s="112"/>
      <c r="N56" s="112"/>
      <c r="O56" s="111" t="s">
        <v>1893</v>
      </c>
      <c r="P56" s="112"/>
      <c r="Q56" s="112"/>
      <c r="R56" s="111">
        <v>-1</v>
      </c>
      <c r="S56" s="74"/>
      <c r="T56" s="74"/>
      <c r="U56" s="114" t="str">
        <f t="shared" si="26"/>
        <v>sel115</v>
      </c>
      <c r="V56" s="120" t="s">
        <v>4689</v>
      </c>
      <c r="W56" s="120" t="s">
        <v>4857</v>
      </c>
      <c r="X56" s="120" t="s">
        <v>4864</v>
      </c>
      <c r="Y56" s="120" t="s">
        <v>4858</v>
      </c>
      <c r="Z56" s="120" t="s">
        <v>4859</v>
      </c>
      <c r="AA56" s="120" t="s">
        <v>4860</v>
      </c>
      <c r="AB56" s="120" t="s">
        <v>4861</v>
      </c>
      <c r="AC56" s="120" t="s">
        <v>4862</v>
      </c>
      <c r="AD56" s="120" t="s">
        <v>4863</v>
      </c>
      <c r="AE56" s="120"/>
      <c r="AF56" s="120"/>
      <c r="AG56" s="120"/>
      <c r="AH56" s="120"/>
      <c r="AI56" s="120"/>
      <c r="AJ56" s="120"/>
      <c r="AK56" s="120"/>
      <c r="AL56" s="132" t="s">
        <v>2274</v>
      </c>
      <c r="AM56" s="162" t="s">
        <v>2679</v>
      </c>
      <c r="AN56" s="162" t="s">
        <v>2686</v>
      </c>
      <c r="AO56" s="132" t="s">
        <v>2680</v>
      </c>
      <c r="AP56" s="132" t="s">
        <v>2681</v>
      </c>
      <c r="AQ56" s="162" t="s">
        <v>2682</v>
      </c>
      <c r="AR56" s="162" t="s">
        <v>2683</v>
      </c>
      <c r="AS56" s="162" t="s">
        <v>2684</v>
      </c>
      <c r="AT56" s="162" t="s">
        <v>2685</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title:"thời gian sử dụng nước nóng trong máy rửa chén",  unit:"ヶ月",  text:"thời gian sử dụng nước nóng trong máy rửa chén", inputType:"sel115", right:"", postfix:"", nodata:"", varType:"Number", min:"", max:"", defaultValue:"-1", d11t:"",d11p:"",d12t:"",d12p:"",d13t:"",d13p:"",d1w:"",d1d:"", d21t:"",d21p:"",d22t:"",d22p:"",d23t:"",d23p:"",d2w:"",d2d:"", d31t:"",d31p:"",d32t:"",d32p:"",d33t:"",d33p:"",d3w:"",d3d:""}; </v>
      </c>
      <c r="DO56" s="88"/>
      <c r="DP56" s="88"/>
      <c r="DQ56" s="89" t="str">
        <f t="shared" si="4"/>
        <v>D6.scenario.defSelectValue["sel115"]= [ "Vui lòng chọn", "Không sử dụng nước nóng", "sử dụng máy rửa chén", "2 tháng", "Bốn tháng", "6 tháng", "8 tháng", "10 tháng", "12 tháng", "" ];</v>
      </c>
      <c r="DR56" s="90"/>
      <c r="DS56" s="90"/>
      <c r="DT56" s="90" t="str">
        <f t="shared" si="5"/>
        <v>D6.scenario.defSelectData['sel115']= [ '-1', '0', '99', '2', '4', '6', '8', '10', '12' ];</v>
      </c>
    </row>
    <row r="57" spans="1:124" s="85" customFormat="1" ht="43.5" customHeight="1" thickBot="1">
      <c r="A57" s="74"/>
      <c r="B57" s="111" t="s">
        <v>2840</v>
      </c>
      <c r="C57" s="120" t="s">
        <v>4264</v>
      </c>
      <c r="D57" s="132" t="s">
        <v>2669</v>
      </c>
      <c r="E57" s="111" t="s">
        <v>2967</v>
      </c>
      <c r="F57" s="120"/>
      <c r="G57" s="202"/>
      <c r="H57" s="120" t="s">
        <v>4616</v>
      </c>
      <c r="I57" s="132" t="s">
        <v>5168</v>
      </c>
      <c r="J57" s="120" t="str">
        <f t="shared" si="0"/>
        <v>sel116</v>
      </c>
      <c r="K57" s="132" t="str">
        <f t="shared" si="1"/>
        <v>sel116</v>
      </c>
      <c r="L57" s="112"/>
      <c r="M57" s="112"/>
      <c r="N57" s="112"/>
      <c r="O57" s="111" t="s">
        <v>1893</v>
      </c>
      <c r="P57" s="112"/>
      <c r="Q57" s="112"/>
      <c r="R57" s="111">
        <v>-1</v>
      </c>
      <c r="S57" s="74"/>
      <c r="T57" s="74"/>
      <c r="U57" s="114" t="str">
        <f t="shared" si="26"/>
        <v>sel116</v>
      </c>
      <c r="V57" s="120" t="s">
        <v>4689</v>
      </c>
      <c r="W57" s="120" t="s">
        <v>4778</v>
      </c>
      <c r="X57" s="120" t="s">
        <v>4769</v>
      </c>
      <c r="Y57" s="120" t="s">
        <v>4728</v>
      </c>
      <c r="Z57" s="120"/>
      <c r="AA57" s="120"/>
      <c r="AB57" s="120"/>
      <c r="AC57" s="120"/>
      <c r="AD57" s="120"/>
      <c r="AE57" s="120"/>
      <c r="AF57" s="120"/>
      <c r="AG57" s="120"/>
      <c r="AH57" s="120"/>
      <c r="AI57" s="120"/>
      <c r="AJ57" s="120"/>
      <c r="AK57" s="120"/>
      <c r="AL57" s="132" t="s">
        <v>2274</v>
      </c>
      <c r="AM57" s="162" t="s">
        <v>2674</v>
      </c>
      <c r="AN57" s="162" t="s">
        <v>2675</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title:"Tiết kiệm nước tắm đầu",  unit:"",  text:"bạn đang sử dụng một vòi sen đứng đầu tiết kiệm nước", inputType:"sel116", right:"", postfix:"", nodata:"", varType:"Number", min:"", max:"", defaultValue:"-1", d11t:"",d11p:"",d12t:"",d12p:"",d13t:"",d13p:"",d1w:"",d1d:"", d21t:"2",d21p:"0",d22t:"1",d22p:"2",d23t:"",d23p:"",d2w:"2",d2d:"0", d31t:"",d31p:"",d32t:"",d32p:"",d33t:"",d33p:"",d3w:"",d3d:""}; </v>
      </c>
      <c r="DO57" s="88"/>
      <c r="DP57" s="88"/>
      <c r="DQ57" s="89" t="str">
        <f t="shared" si="4"/>
        <v>D6.scenario.defSelectValue["sel116"]= [ "Vui lòng chọn", "Chúng tôi đang sử dụng", "Không sử dụng", "Không biết", "" ];</v>
      </c>
      <c r="DR57" s="90"/>
      <c r="DS57" s="90"/>
      <c r="DT57" s="90" t="str">
        <f t="shared" si="5"/>
        <v>D6.scenario.defSelectData['sel116']= [ '-1', '1', '2', '3' ];</v>
      </c>
    </row>
    <row r="58" spans="1:124" s="85" customFormat="1" ht="43.5" customHeight="1" thickBot="1">
      <c r="A58" s="74"/>
      <c r="B58" s="111" t="s">
        <v>2841</v>
      </c>
      <c r="C58" s="120" t="s">
        <v>4449</v>
      </c>
      <c r="D58" s="132" t="s">
        <v>3355</v>
      </c>
      <c r="E58" s="111" t="s">
        <v>2968</v>
      </c>
      <c r="F58" s="120"/>
      <c r="G58" s="202"/>
      <c r="H58" s="120" t="s">
        <v>4617</v>
      </c>
      <c r="I58" s="132" t="s">
        <v>5169</v>
      </c>
      <c r="J58" s="120" t="str">
        <f t="shared" si="0"/>
        <v>sel117</v>
      </c>
      <c r="K58" s="132" t="str">
        <f t="shared" si="1"/>
        <v>sel117</v>
      </c>
      <c r="L58" s="112"/>
      <c r="M58" s="112"/>
      <c r="N58" s="112"/>
      <c r="O58" s="111" t="s">
        <v>1893</v>
      </c>
      <c r="P58" s="112"/>
      <c r="Q58" s="112"/>
      <c r="R58" s="111">
        <v>-1</v>
      </c>
      <c r="S58" s="74"/>
      <c r="T58" s="74"/>
      <c r="U58" s="114" t="str">
        <f t="shared" si="26"/>
        <v>sel117</v>
      </c>
      <c r="V58" s="120" t="s">
        <v>4689</v>
      </c>
      <c r="W58" s="120" t="s">
        <v>4865</v>
      </c>
      <c r="X58" s="120" t="s">
        <v>4866</v>
      </c>
      <c r="Y58" s="120" t="s">
        <v>4867</v>
      </c>
      <c r="Z58" s="120"/>
      <c r="AA58" s="120"/>
      <c r="AB58" s="120"/>
      <c r="AC58" s="120"/>
      <c r="AD58" s="120"/>
      <c r="AE58" s="120"/>
      <c r="AF58" s="120"/>
      <c r="AG58" s="120"/>
      <c r="AH58" s="120"/>
      <c r="AI58" s="120"/>
      <c r="AJ58" s="120"/>
      <c r="AK58" s="120"/>
      <c r="AL58" s="132" t="s">
        <v>2274</v>
      </c>
      <c r="AM58" s="162" t="s">
        <v>2676</v>
      </c>
      <c r="AN58" s="162" t="s">
        <v>2677</v>
      </c>
      <c r="AO58" s="162" t="s">
        <v>2678</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title:"Bồn xe buýt đơn vị",  unit:"",  text:"Là đơn vị xe buýt. Bồn tắm là đoạn nhiệt", inputType:"sel117", right:"", postfix:"", nodata:"", varType:"Number", min:"", max:"", defaultValue:"-1", d11t:"",d11p:"",d12t:"",d12p:"",d13t:"",d13p:"",d1w:"",d1d:"", d21t:"3",d21p:"0",d22t:"2",d22p:"1",d23t:"1",d23p:"0",d2w:"1",d2d:"0", d31t:"",d31p:"",d32t:"",d32p:"",d33t:"",d33p:"",d3w:"",d3d:""}; </v>
      </c>
      <c r="DO58" s="88"/>
      <c r="DP58" s="88"/>
      <c r="DQ58" s="89" t="str">
        <f t="shared" si="4"/>
        <v>D6.scenario.defSelectValue["sel117"]= [ "Vui lòng chọn", "Đơn vị xe buýt của bồn cách nhiệt", "đơn vị xe buýt", "Không một chiếc xe buýt đơn vị", "" ];</v>
      </c>
      <c r="DR58" s="90"/>
      <c r="DS58" s="90"/>
      <c r="DT58" s="90" t="str">
        <f t="shared" si="5"/>
        <v>D6.scenario.defSelectData['sel117']= [ '-1', '1', '2', '3' ];</v>
      </c>
    </row>
    <row r="59" spans="1:124" s="85" customFormat="1" ht="43.5" customHeight="1" thickBot="1">
      <c r="A59" s="74"/>
      <c r="B59" s="111" t="s">
        <v>2965</v>
      </c>
      <c r="C59" s="120" t="s">
        <v>4450</v>
      </c>
      <c r="D59" s="132" t="s">
        <v>2990</v>
      </c>
      <c r="E59" s="113" t="s">
        <v>2734</v>
      </c>
      <c r="F59" s="120"/>
      <c r="G59" s="202"/>
      <c r="H59" s="120" t="s">
        <v>4618</v>
      </c>
      <c r="I59" s="132" t="s">
        <v>2707</v>
      </c>
      <c r="J59" s="120" t="str">
        <f t="shared" si="0"/>
        <v>sel131</v>
      </c>
      <c r="K59" s="132" t="str">
        <f t="shared" si="1"/>
        <v>sel131</v>
      </c>
      <c r="L59" s="112"/>
      <c r="M59" s="112"/>
      <c r="N59" s="112"/>
      <c r="O59" s="111" t="s">
        <v>1893</v>
      </c>
      <c r="P59" s="112"/>
      <c r="Q59" s="112"/>
      <c r="R59" s="111">
        <v>-1</v>
      </c>
      <c r="T59" s="74"/>
      <c r="U59" s="114" t="str">
        <f>J59</f>
        <v>sel131</v>
      </c>
      <c r="V59" s="120" t="s">
        <v>4689</v>
      </c>
      <c r="W59" s="120" t="s">
        <v>4868</v>
      </c>
      <c r="X59" s="120" t="s">
        <v>4869</v>
      </c>
      <c r="Y59" s="120" t="s">
        <v>4870</v>
      </c>
      <c r="Z59" s="120" t="s">
        <v>4745</v>
      </c>
      <c r="AA59" s="120"/>
      <c r="AB59" s="120"/>
      <c r="AC59" s="120"/>
      <c r="AD59" s="120"/>
      <c r="AE59" s="120"/>
      <c r="AF59" s="120"/>
      <c r="AG59" s="120"/>
      <c r="AH59" s="120"/>
      <c r="AI59" s="120"/>
      <c r="AJ59" s="120"/>
      <c r="AK59" s="120"/>
      <c r="AL59" s="132" t="s">
        <v>2274</v>
      </c>
      <c r="AM59" s="132" t="s">
        <v>2711</v>
      </c>
      <c r="AN59" s="162" t="s">
        <v>2712</v>
      </c>
      <c r="AO59" s="162" t="s">
        <v>2713</v>
      </c>
      <c r="AP59" s="162" t="s">
        <v>1985</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title:"Chất cách nhiệt trong ghế nhà vệ sinh",  unit:"",  text:"Bạn có phải là sự ấm áp của ghế toilet", inputType:"sel131", right:"", postfix:"", nodata:"", varType:"Number", min:"", max:"", defaultValue:"-1", d11t:"",d11p:"",d12t:"",d12p:"",d13t:"",d13p:"",d1w:"",d1d:"", d21t:"",d21p:"",d22t:"",d22p:"",d23t:"",d23p:"",d2w:"",d2d:"", d31t:"4",d31p:"2",d32t:"2",d32p:"1",d33t:"1",d33p:"0",d3w:"1",d3d:"0"}; </v>
      </c>
      <c r="DO59" s="88"/>
      <c r="DP59" s="88"/>
      <c r="DQ59" s="89" t="str">
        <f t="shared" si="4"/>
        <v>D6.scenario.defSelectValue["sel131"]= [ "Vui lòng chọn", "Đó là quanh năm", "Đó là khác so với mùa hè", "Nó chỉ là mùa đông", "không", "" ];</v>
      </c>
      <c r="DR59" s="90"/>
      <c r="DS59" s="90"/>
      <c r="DT59" s="90" t="str">
        <f t="shared" si="5"/>
        <v>D6.scenario.defSelectData['sel131']= [ '-1', '1', '2', '3', '4' ];</v>
      </c>
    </row>
    <row r="60" spans="1:124" s="85" customFormat="1" ht="43.5" customHeight="1" thickBot="1">
      <c r="A60" s="74"/>
      <c r="B60" s="111" t="s">
        <v>2966</v>
      </c>
      <c r="C60" s="120" t="s">
        <v>4451</v>
      </c>
      <c r="D60" s="132" t="s">
        <v>2991</v>
      </c>
      <c r="E60" s="113" t="s">
        <v>2734</v>
      </c>
      <c r="F60" s="120"/>
      <c r="G60" s="202"/>
      <c r="H60" s="120" t="s">
        <v>4619</v>
      </c>
      <c r="I60" s="132" t="s">
        <v>2708</v>
      </c>
      <c r="J60" s="120" t="str">
        <f t="shared" si="0"/>
        <v>sel132</v>
      </c>
      <c r="K60" s="132" t="str">
        <f t="shared" si="1"/>
        <v>sel132</v>
      </c>
      <c r="L60" s="112"/>
      <c r="M60" s="112"/>
      <c r="N60" s="112"/>
      <c r="O60" s="111" t="s">
        <v>1893</v>
      </c>
      <c r="P60" s="112"/>
      <c r="Q60" s="112"/>
      <c r="R60" s="111">
        <v>-1</v>
      </c>
      <c r="T60" s="74"/>
      <c r="U60" s="114" t="str">
        <f>J60</f>
        <v>sel132</v>
      </c>
      <c r="V60" s="120" t="s">
        <v>4689</v>
      </c>
      <c r="W60" s="120" t="s">
        <v>4871</v>
      </c>
      <c r="X60" s="120" t="s">
        <v>4872</v>
      </c>
      <c r="Y60" s="120" t="s">
        <v>4873</v>
      </c>
      <c r="Z60" s="120" t="s">
        <v>4728</v>
      </c>
      <c r="AA60" s="120"/>
      <c r="AB60" s="120"/>
      <c r="AC60" s="120"/>
      <c r="AD60" s="120"/>
      <c r="AE60" s="120"/>
      <c r="AF60" s="120"/>
      <c r="AG60" s="120"/>
      <c r="AH60" s="120"/>
      <c r="AI60" s="120"/>
      <c r="AJ60" s="120"/>
      <c r="AK60" s="120"/>
      <c r="AL60" s="132" t="s">
        <v>2274</v>
      </c>
      <c r="AM60" s="132" t="s">
        <v>2714</v>
      </c>
      <c r="AN60" s="162" t="s">
        <v>2715</v>
      </c>
      <c r="AO60" s="162" t="s">
        <v>2716</v>
      </c>
      <c r="AP60" s="162" t="s">
        <v>2436</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title:"Cài đặt nhiệt độ ghế toilet",  unit:"",  text:"Làm thế nào để bạn thiết lập nhiệt độ của ghế toilet", inputType:"sel132", right:"", postfix:"", nodata:"", varType:"Number", min:"", max:"", defaultValue:"-1", d11t:"",d11p:"",d12t:"",d12p:"",d13t:"",d13p:"",d1w:"",d1d:"", d21t:"",d21p:"",d22t:"",d22p:"",d23t:"",d23p:"",d2w:"",d2d:"", d31t:"4",d31p:"0",d32t:"3",d32p:"1",d33t:"2",d33p:"2",d3w:"1",d3d:"0"}; </v>
      </c>
      <c r="DO60" s="88"/>
      <c r="DP60" s="88"/>
      <c r="DQ60" s="89" t="str">
        <f t="shared" si="4"/>
        <v>D6.scenario.defSelectValue["sel132"]= [ "Vui lòng chọn", "tăng", "thông thường", "thấp", "Không biết", "" ];</v>
      </c>
      <c r="DR60" s="90"/>
      <c r="DS60" s="90"/>
      <c r="DT60" s="90" t="str">
        <f t="shared" si="5"/>
        <v>D6.scenario.defSelectData['sel132']= [ '-1', '1', '2', '3', '4' ];</v>
      </c>
    </row>
    <row r="61" spans="1:124" s="85" customFormat="1" ht="43.5" customHeight="1" thickBot="1">
      <c r="A61" s="74"/>
      <c r="B61" s="111" t="s">
        <v>2666</v>
      </c>
      <c r="C61" s="120" t="s">
        <v>4452</v>
      </c>
      <c r="D61" s="132" t="s">
        <v>3134</v>
      </c>
      <c r="E61" s="113" t="s">
        <v>2734</v>
      </c>
      <c r="F61" s="120"/>
      <c r="G61" s="202"/>
      <c r="H61" s="120" t="s">
        <v>4620</v>
      </c>
      <c r="I61" s="132" t="s">
        <v>2709</v>
      </c>
      <c r="J61" s="120" t="str">
        <f t="shared" si="0"/>
        <v>sel133</v>
      </c>
      <c r="K61" s="132" t="str">
        <f t="shared" si="1"/>
        <v>sel133</v>
      </c>
      <c r="L61" s="112"/>
      <c r="M61" s="112"/>
      <c r="N61" s="112"/>
      <c r="O61" s="111" t="s">
        <v>1893</v>
      </c>
      <c r="P61" s="112"/>
      <c r="Q61" s="112"/>
      <c r="R61" s="111">
        <v>-1</v>
      </c>
      <c r="T61" s="74"/>
      <c r="U61" s="114" t="str">
        <f>J61</f>
        <v>sel133</v>
      </c>
      <c r="V61" s="120" t="s">
        <v>4689</v>
      </c>
      <c r="W61" s="120" t="s">
        <v>4756</v>
      </c>
      <c r="X61" s="122" t="s">
        <v>4745</v>
      </c>
      <c r="Y61" s="120"/>
      <c r="Z61" s="120"/>
      <c r="AA61" s="120"/>
      <c r="AB61" s="120"/>
      <c r="AC61" s="120"/>
      <c r="AD61" s="120"/>
      <c r="AE61" s="120"/>
      <c r="AF61" s="120"/>
      <c r="AG61" s="120"/>
      <c r="AH61" s="120"/>
      <c r="AI61" s="120"/>
      <c r="AJ61" s="120"/>
      <c r="AK61" s="120"/>
      <c r="AL61" s="132" t="s">
        <v>2274</v>
      </c>
      <c r="AM61" s="162" t="s">
        <v>1977</v>
      </c>
      <c r="AN61" s="163" t="s">
        <v>1978</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title:"loại tức ghế ấm vệ sinh",  unit:"",  text:"Moment là loại ghế nhà vệ sinh ấm áp", inputType:"sel133", right:"", postfix:"", nodata:"", varType:"Number", min:"", max:"", defaultValue:"-1", d11t:"",d11p:"",d12t:"",d12p:"",d13t:"",d13p:"",d1w:"",d1d:"", d21t:"",d21p:"",d22t:"",d22p:"",d23t:"",d23p:"",d2w:"",d2d:"", d31t:"",d31p:"",d32t:"",d32p:"",d33t:"",d33p:"",d3w:"",d3d:""}; </v>
      </c>
      <c r="DO61" s="88"/>
      <c r="DP61" s="88"/>
      <c r="DQ61" s="89" t="str">
        <f t="shared" si="4"/>
        <v>D6.scenario.defSelectValue["sel133"]= [ "Vui lòng chọn", "vâng", "không", "" ];</v>
      </c>
      <c r="DR61" s="90"/>
      <c r="DS61" s="90"/>
      <c r="DT61" s="90" t="str">
        <f t="shared" si="5"/>
        <v>D6.scenario.defSelectData['sel133']= [ '-1', '1', '2' ];</v>
      </c>
    </row>
    <row r="62" spans="1:124" s="85" customFormat="1" ht="43.5" customHeight="1" thickBot="1">
      <c r="A62" s="74"/>
      <c r="B62" s="111" t="s">
        <v>2668</v>
      </c>
      <c r="C62" s="120" t="s">
        <v>4279</v>
      </c>
      <c r="D62" s="132" t="s">
        <v>3133</v>
      </c>
      <c r="E62" s="113" t="s">
        <v>2734</v>
      </c>
      <c r="F62" s="120"/>
      <c r="G62" s="202"/>
      <c r="H62" s="120" t="s">
        <v>4621</v>
      </c>
      <c r="I62" s="132" t="s">
        <v>2710</v>
      </c>
      <c r="J62" s="120" t="str">
        <f t="shared" si="0"/>
        <v>sel134</v>
      </c>
      <c r="K62" s="132" t="str">
        <f t="shared" si="1"/>
        <v>sel134</v>
      </c>
      <c r="L62" s="112"/>
      <c r="M62" s="112"/>
      <c r="N62" s="112"/>
      <c r="O62" s="111" t="s">
        <v>1893</v>
      </c>
      <c r="P62" s="112"/>
      <c r="Q62" s="112"/>
      <c r="R62" s="111">
        <v>-1</v>
      </c>
      <c r="T62" s="74"/>
      <c r="U62" s="114" t="str">
        <f>J62</f>
        <v>sel134</v>
      </c>
      <c r="V62" s="120" t="s">
        <v>4689</v>
      </c>
      <c r="W62" s="120" t="s">
        <v>4756</v>
      </c>
      <c r="X62" s="122" t="s">
        <v>4745</v>
      </c>
      <c r="Y62" s="120"/>
      <c r="Z62" s="120"/>
      <c r="AA62" s="120"/>
      <c r="AB62" s="120"/>
      <c r="AC62" s="120"/>
      <c r="AD62" s="120"/>
      <c r="AE62" s="120"/>
      <c r="AF62" s="120"/>
      <c r="AG62" s="120"/>
      <c r="AH62" s="120"/>
      <c r="AI62" s="120"/>
      <c r="AJ62" s="120"/>
      <c r="AK62" s="120"/>
      <c r="AL62" s="132" t="s">
        <v>2274</v>
      </c>
      <c r="AM62" s="162" t="s">
        <v>1977</v>
      </c>
      <c r="AN62" s="163" t="s">
        <v>1978</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title:"Đậy nắp ghế toilet",  unit:"",  text:"Bạn đóng nắp của ghế nhà vệ sinh sau khi sử dụng", inputType:"sel134", right:"", postfix:"", nodata:"", varType:"Number", min:"", max:"", defaultValue:"-1", d11t:"",d11p:"",d12t:"",d12p:"",d13t:"",d13p:"",d1w:"",d1d:"", d21t:"",d21p:"",d22t:"",d22p:"",d23t:"",d23p:"",d2w:"",d2d:"", d31t:"2",d31p:"0",d32t:"1",d32p:"2",d33t:"",d33p:"1",d3w:"1",d3d:""}; </v>
      </c>
      <c r="DO62" s="88"/>
      <c r="DP62" s="88"/>
      <c r="DQ62" s="89" t="str">
        <f t="shared" si="4"/>
        <v>D6.scenario.defSelectValue["sel134"]= [ "Vui lòng chọn", "vâng", "không", "" ];</v>
      </c>
      <c r="DR62" s="90"/>
      <c r="DS62" s="90"/>
      <c r="DT62" s="90" t="str">
        <f t="shared" si="5"/>
        <v>D6.scenario.defSelectData['sel134']= [ '-1', '1', '2' ];</v>
      </c>
    </row>
    <row r="63" spans="1:124" s="85" customFormat="1" ht="43.5" customHeight="1" thickBot="1">
      <c r="A63" s="74"/>
      <c r="B63" s="111" t="s">
        <v>1928</v>
      </c>
      <c r="C63" s="120" t="s">
        <v>4453</v>
      </c>
      <c r="D63" s="132" t="s">
        <v>2330</v>
      </c>
      <c r="E63" s="111" t="s">
        <v>2976</v>
      </c>
      <c r="F63" s="120"/>
      <c r="G63" s="202"/>
      <c r="H63" s="120" t="s">
        <v>4622</v>
      </c>
      <c r="I63" s="132" t="s">
        <v>1929</v>
      </c>
      <c r="J63" s="120" t="str">
        <f t="shared" si="0"/>
        <v>sel201</v>
      </c>
      <c r="K63" s="132" t="str">
        <f t="shared" si="1"/>
        <v>sel201</v>
      </c>
      <c r="L63" s="112"/>
      <c r="M63" s="112"/>
      <c r="N63" s="112"/>
      <c r="O63" s="111" t="s">
        <v>1893</v>
      </c>
      <c r="P63" s="112"/>
      <c r="Q63" s="112"/>
      <c r="R63" s="111">
        <v>-1</v>
      </c>
      <c r="S63" s="74"/>
      <c r="T63" s="74"/>
      <c r="U63" s="114" t="str">
        <f t="shared" ref="U63:U68" si="27">J63</f>
        <v>sel201</v>
      </c>
      <c r="V63" s="120" t="s">
        <v>4689</v>
      </c>
      <c r="W63" s="120" t="s">
        <v>4874</v>
      </c>
      <c r="X63" s="120" t="s">
        <v>4875</v>
      </c>
      <c r="Y63" s="120" t="s">
        <v>4876</v>
      </c>
      <c r="Z63" s="120" t="s">
        <v>4877</v>
      </c>
      <c r="AA63" s="120" t="s">
        <v>4878</v>
      </c>
      <c r="AB63" s="120"/>
      <c r="AC63" s="120"/>
      <c r="AD63" s="120"/>
      <c r="AE63" s="120"/>
      <c r="AF63" s="120"/>
      <c r="AG63" s="120"/>
      <c r="AH63" s="120"/>
      <c r="AI63" s="120"/>
      <c r="AJ63" s="120"/>
      <c r="AK63" s="120"/>
      <c r="AL63" s="132" t="s">
        <v>2274</v>
      </c>
      <c r="AM63" s="162" t="s">
        <v>2014</v>
      </c>
      <c r="AN63" s="162" t="s">
        <v>2015</v>
      </c>
      <c r="AO63" s="162" t="s">
        <v>2016</v>
      </c>
      <c r="AP63" s="162" t="s">
        <v>2017</v>
      </c>
      <c r="AQ63" s="162" t="s">
        <v>2018</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title:"Phạm vi sưởi ấm",  unit:"",  text:"phạm vi tốt cho quá trình gia nhiệt là, hoặc sẽ được bao nhiêu của toàn bộ ngôi nhà.", inputType:"sel201", right:"", postfix:"", nodata:"", varType:"Number", min:"", max:"", defaultValue:"-1", d11t:"1",d11p:"0",d12t:"0.5",d12p:"1",d13t:"0",d13p:"2",d1w:"1",d1d:"0", d21t:"",d21p:"",d22t:"",d22p:"",d23t:"",d23p:"",d2w:"",d2d:"", d31t:"",d31p:"",d32t:"",d32p:"",d33t:"",d33p:"",d3w:"",d3d:""}; </v>
      </c>
      <c r="DO63" s="88"/>
      <c r="DP63" s="88"/>
      <c r="DQ63" s="89" t="str">
        <f t="shared" si="4"/>
        <v>D6.scenario.defSelectValue["sel201"]= [ "Vui lòng chọn", "toàn bộ ngôi nhà", "Khoảng một nửa của ngôi nhà", "Một phần của ngôi nhà", "1 phòng duy nhất", "Không phải là hệ thống sưởi của căn phòng", "" ];</v>
      </c>
      <c r="DR63" s="90"/>
      <c r="DS63" s="90"/>
      <c r="DT63" s="90" t="str">
        <f t="shared" si="5"/>
        <v>D6.scenario.defSelectData['sel201']= [ '-1', '1', '0.5', '0.25', '0.1', '0.02' ];</v>
      </c>
    </row>
    <row r="64" spans="1:124" s="85" customFormat="1" ht="43.5" customHeight="1" thickBot="1">
      <c r="A64" s="74"/>
      <c r="B64" s="111" t="s">
        <v>1930</v>
      </c>
      <c r="C64" s="120" t="s">
        <v>4454</v>
      </c>
      <c r="D64" s="132" t="s">
        <v>2386</v>
      </c>
      <c r="E64" s="111" t="s">
        <v>2976</v>
      </c>
      <c r="F64" s="120"/>
      <c r="G64" s="202"/>
      <c r="H64" s="120" t="s">
        <v>4623</v>
      </c>
      <c r="I64" s="132" t="s">
        <v>5170</v>
      </c>
      <c r="J64" s="120" t="str">
        <f t="shared" si="0"/>
        <v>sel202</v>
      </c>
      <c r="K64" s="132" t="str">
        <f t="shared" si="1"/>
        <v>sel202</v>
      </c>
      <c r="L64" s="112"/>
      <c r="M64" s="112"/>
      <c r="N64" s="112"/>
      <c r="O64" s="111" t="s">
        <v>1893</v>
      </c>
      <c r="P64" s="112"/>
      <c r="Q64" s="112"/>
      <c r="R64" s="111">
        <v>-1</v>
      </c>
      <c r="S64" s="74"/>
      <c r="T64" s="74"/>
      <c r="U64" s="114" t="str">
        <f t="shared" si="27"/>
        <v>sel202</v>
      </c>
      <c r="V64" s="120" t="s">
        <v>4689</v>
      </c>
      <c r="W64" s="120" t="s">
        <v>4879</v>
      </c>
      <c r="X64" s="120" t="s">
        <v>4880</v>
      </c>
      <c r="Y64" s="120" t="s">
        <v>4881</v>
      </c>
      <c r="Z64" s="120" t="s">
        <v>4882</v>
      </c>
      <c r="AA64" s="120" t="s">
        <v>4299</v>
      </c>
      <c r="AB64" s="120" t="s">
        <v>4883</v>
      </c>
      <c r="AC64" s="120" t="s">
        <v>4884</v>
      </c>
      <c r="AD64" s="120"/>
      <c r="AE64" s="120"/>
      <c r="AF64" s="120"/>
      <c r="AG64" s="120"/>
      <c r="AH64" s="120"/>
      <c r="AI64" s="120"/>
      <c r="AJ64" s="120"/>
      <c r="AK64" s="120"/>
      <c r="AL64" s="132" t="s">
        <v>2274</v>
      </c>
      <c r="AM64" s="162" t="s">
        <v>4</v>
      </c>
      <c r="AN64" s="162" t="s">
        <v>2019</v>
      </c>
      <c r="AO64" s="162" t="s">
        <v>2020</v>
      </c>
      <c r="AP64" s="162" t="s">
        <v>2021</v>
      </c>
      <c r="AQ64" s="132" t="s">
        <v>2022</v>
      </c>
      <c r="AR64" s="162" t="s">
        <v>2023</v>
      </c>
      <c r="AS64" s="132" t="s">
        <v>4111</v>
      </c>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title:"thiết bị làm nóng chủ yếu sử dụng",  unit:"",  text:"các nguồn năng lượng của thiết bị sưởi ấm thường xuyên nhất được sử dụng để làm ấm căn phòng là gì. Vui lòng chọn trong nguồn nhiệt trong trường hợp hệ thống sưởi sàn.", inputType:"sel202", right:"", postfix:"", nodata:"", varType:"Number", min:"", max:"", defaultValue:"-1", d11t:"6",d11p:"0",d12t:"5",d12p:"2",d13t:"",d13p:"",d1w:"2",d1d:"0", d21t:"6",d21p:"0",d22t:"5",d22p:"2",d23t:"",d23p:"",d2w:"2",d2d:"0", d31t:"5",d31p:"2",d32t:"2",d32p:"0",d33t:"1",d33p:"1",d3w:"2",d3d:"0"}; </v>
      </c>
      <c r="DO64" s="88"/>
      <c r="DP64" s="88"/>
      <c r="DQ64" s="89" t="str">
        <f t="shared" si="4"/>
        <v>D6.scenario.defSelectValue["sel202"]= [ "Vui lòng chọn", "điều hòa không khí", "sưởi ấm Electro-nhiệt", "khí", "dầu lửa", "bếp củi viên", "Kotatsu và thảm nóng chỉ", "heat huyện", "" ];</v>
      </c>
      <c r="DR64" s="90"/>
      <c r="DS64" s="90"/>
      <c r="DT64" s="90" t="str">
        <f t="shared" si="5"/>
        <v>D6.scenario.defSelectData['sel202']= [ '-1', '1', '2', '3', '4', '5', '6' ];</v>
      </c>
    </row>
    <row r="65" spans="1:124" s="85" customFormat="1" ht="43.5" customHeight="1" thickBot="1">
      <c r="A65" s="74"/>
      <c r="B65" s="112" t="s">
        <v>2846</v>
      </c>
      <c r="C65" s="120" t="s">
        <v>4455</v>
      </c>
      <c r="D65" s="132" t="s">
        <v>2388</v>
      </c>
      <c r="E65" s="111" t="s">
        <v>2976</v>
      </c>
      <c r="F65" s="120"/>
      <c r="G65" s="202"/>
      <c r="H65" s="120" t="s">
        <v>4455</v>
      </c>
      <c r="I65" s="132" t="s">
        <v>5171</v>
      </c>
      <c r="J65" s="120" t="str">
        <f t="shared" si="0"/>
        <v>sel203</v>
      </c>
      <c r="K65" s="132" t="str">
        <f t="shared" si="1"/>
        <v>sel203</v>
      </c>
      <c r="L65" s="112"/>
      <c r="M65" s="112"/>
      <c r="N65" s="112"/>
      <c r="O65" s="111" t="s">
        <v>1893</v>
      </c>
      <c r="P65" s="112"/>
      <c r="Q65" s="112"/>
      <c r="R65" s="111">
        <v>-1</v>
      </c>
      <c r="S65" s="74"/>
      <c r="T65" s="74"/>
      <c r="U65" s="114" t="str">
        <f t="shared" si="27"/>
        <v>sel203</v>
      </c>
      <c r="V65" s="120" t="s">
        <v>4689</v>
      </c>
      <c r="W65" s="120" t="s">
        <v>4879</v>
      </c>
      <c r="X65" s="122" t="s">
        <v>4880</v>
      </c>
      <c r="Y65" s="120" t="s">
        <v>4881</v>
      </c>
      <c r="Z65" s="120" t="s">
        <v>4882</v>
      </c>
      <c r="AA65" s="120" t="s">
        <v>4299</v>
      </c>
      <c r="AB65" s="120" t="s">
        <v>4883</v>
      </c>
      <c r="AC65" s="120" t="s">
        <v>4884</v>
      </c>
      <c r="AD65" s="120"/>
      <c r="AE65" s="120"/>
      <c r="AF65" s="120"/>
      <c r="AG65" s="120"/>
      <c r="AH65" s="120"/>
      <c r="AI65" s="120"/>
      <c r="AJ65" s="120"/>
      <c r="AK65" s="120"/>
      <c r="AL65" s="132" t="s">
        <v>2274</v>
      </c>
      <c r="AM65" s="132" t="s">
        <v>1366</v>
      </c>
      <c r="AN65" s="163" t="s">
        <v>2019</v>
      </c>
      <c r="AO65" s="132" t="s">
        <v>2020</v>
      </c>
      <c r="AP65" s="132" t="s">
        <v>2021</v>
      </c>
      <c r="AQ65" s="132" t="s">
        <v>2022</v>
      </c>
      <c r="AR65" s="162" t="s">
        <v>2023</v>
      </c>
      <c r="AS65" s="132" t="s">
        <v>4111</v>
      </c>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title:"Làm nóng thiết bị để sử dụng như một phụ trợ",  unit:"",  text:"Làm nóng thiết bị để sử dụng như một phụ trợ", inputType:"sel203", right:"", postfix:"", nodata:"", varType:"Number", min:"", max:"", defaultValue:"-1", d11t:"",d11p:"",d12t:"",d12p:"",d13t:"",d13p:"",d1w:"",d1d:"", d21t:"",d21p:"",d22t:"",d22p:"",d23t:"",d23p:"",d2w:"",d2d:"", d31t:"",d31p:"",d32t:"",d32p:"",d33t:"",d33p:"",d3w:"",d3d:""}; </v>
      </c>
      <c r="DO65" s="88"/>
      <c r="DP65" s="88"/>
      <c r="DQ65" s="89" t="str">
        <f t="shared" si="4"/>
        <v>D6.scenario.defSelectValue["sel203"]= [ "Vui lòng chọn", "điều hòa không khí", "sưởi ấm Electro-nhiệt", "khí", "dầu lửa", "bếp củi viên", "Kotatsu và thảm nóng chỉ", "heat huyện", "" ];</v>
      </c>
      <c r="DR65" s="90"/>
      <c r="DS65" s="90"/>
      <c r="DT65" s="90" t="str">
        <f t="shared" si="5"/>
        <v>D6.scenario.defSelectData['sel203']= [ '-1', '0', '18', '19', '20', '21', '22', '23', '24', '25', '26' ];</v>
      </c>
    </row>
    <row r="66" spans="1:124" s="85" customFormat="1" ht="43.5" customHeight="1" thickBot="1">
      <c r="A66" s="74"/>
      <c r="B66" s="111" t="s">
        <v>1933</v>
      </c>
      <c r="C66" s="120" t="s">
        <v>4456</v>
      </c>
      <c r="D66" s="132" t="s">
        <v>1931</v>
      </c>
      <c r="E66" s="111" t="s">
        <v>2976</v>
      </c>
      <c r="F66" s="120" t="s">
        <v>1927</v>
      </c>
      <c r="G66" s="202" t="s">
        <v>4569</v>
      </c>
      <c r="H66" s="120" t="s">
        <v>4624</v>
      </c>
      <c r="I66" s="132" t="s">
        <v>1932</v>
      </c>
      <c r="J66" s="120" t="str">
        <f t="shared" si="0"/>
        <v>sel204</v>
      </c>
      <c r="K66" s="132" t="str">
        <f t="shared" si="1"/>
        <v>sel204</v>
      </c>
      <c r="L66" s="112"/>
      <c r="M66" s="112"/>
      <c r="N66" s="112"/>
      <c r="O66" s="111" t="s">
        <v>1893</v>
      </c>
      <c r="P66" s="112"/>
      <c r="Q66" s="112"/>
      <c r="R66" s="111">
        <v>-1</v>
      </c>
      <c r="S66" s="74"/>
      <c r="T66" s="74"/>
      <c r="U66" s="114" t="str">
        <f t="shared" si="27"/>
        <v>sel204</v>
      </c>
      <c r="V66" s="120" t="s">
        <v>4689</v>
      </c>
      <c r="W66" s="120" t="s">
        <v>4769</v>
      </c>
      <c r="X66" s="120" t="s">
        <v>4562</v>
      </c>
      <c r="Y66" s="120" t="s">
        <v>4885</v>
      </c>
      <c r="Z66" s="120" t="s">
        <v>4835</v>
      </c>
      <c r="AA66" s="120" t="s">
        <v>4886</v>
      </c>
      <c r="AB66" s="120" t="s">
        <v>4836</v>
      </c>
      <c r="AC66" s="120" t="s">
        <v>4887</v>
      </c>
      <c r="AD66" s="120" t="s">
        <v>4888</v>
      </c>
      <c r="AE66" s="120" t="s">
        <v>4838</v>
      </c>
      <c r="AF66" s="120" t="s">
        <v>4839</v>
      </c>
      <c r="AG66" s="120"/>
      <c r="AH66" s="120"/>
      <c r="AI66" s="120"/>
      <c r="AJ66" s="120"/>
      <c r="AK66" s="120"/>
      <c r="AL66" s="132" t="s">
        <v>2274</v>
      </c>
      <c r="AM66" s="132" t="s">
        <v>2001</v>
      </c>
      <c r="AN66" s="132" t="s">
        <v>1959</v>
      </c>
      <c r="AO66" s="132" t="s">
        <v>1960</v>
      </c>
      <c r="AP66" s="132" t="s">
        <v>1961</v>
      </c>
      <c r="AQ66" s="162" t="s">
        <v>1962</v>
      </c>
      <c r="AR66" s="162" t="s">
        <v>1963</v>
      </c>
      <c r="AS66" s="162" t="s">
        <v>1964</v>
      </c>
      <c r="AT66" s="162" t="s">
        <v>1965</v>
      </c>
      <c r="AU66" s="162" t="s">
        <v>1966</v>
      </c>
      <c r="AV66" s="162" t="s">
        <v>1967</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title:"thời gian làm nóng",  unit:"時間",  text:"Quá trình nung nóng vào mùa đông Bạn có sử dụng bao nhiêu giờ một ngày.", inputType:"sel204", right:"", postfix:"", nodata:"", varType:"Number", min:"", max:"", defaultValue:"-1", d11t:"24",d11p:"0",d12t:"0",d12p:"2",d13t:"",d13p:"",d1w:"2",d1d:"0", d21t:"",d21p:"",d22t:"",d22p:"",d23t:"",d23p:"",d2w:"",d2d:"", d31t:"",d31p:"",d32t:"",d32p:"",d33t:"",d33p:"",d3w:"",d3d:""}; </v>
      </c>
      <c r="DO66" s="88"/>
      <c r="DP66" s="88"/>
      <c r="DQ66" s="89" t="str">
        <f t="shared" si="4"/>
        <v>D6.scenario.defSelectValue["sel204"]= [ "Vui lòng chọn", "Không sử dụng", "1 giờ", "2 giờ", "3 giờ", "Bốn giờ", "6 giờ", "8 giờ", "12 giờ", "16 giờ", "24 giờ", "" ];</v>
      </c>
      <c r="DR66" s="90"/>
      <c r="DS66" s="90"/>
      <c r="DT66" s="90" t="str">
        <f t="shared" si="5"/>
        <v>D6.scenario.defSelectData['sel204']= [ '-1', '0', '1', '2', '3', '4', '6', '8', '12', '16', '24' ];</v>
      </c>
    </row>
    <row r="67" spans="1:124" s="85" customFormat="1" ht="43.5" customHeight="1" thickBot="1">
      <c r="A67" s="74"/>
      <c r="B67" s="112" t="s">
        <v>1936</v>
      </c>
      <c r="C67" s="120" t="s">
        <v>4285</v>
      </c>
      <c r="D67" s="132" t="s">
        <v>1934</v>
      </c>
      <c r="E67" s="111" t="s">
        <v>2976</v>
      </c>
      <c r="F67" s="120" t="s">
        <v>1935</v>
      </c>
      <c r="G67" s="202" t="s">
        <v>1935</v>
      </c>
      <c r="H67" s="120" t="s">
        <v>4625</v>
      </c>
      <c r="I67" s="132" t="s">
        <v>5172</v>
      </c>
      <c r="J67" s="120" t="str">
        <f t="shared" si="0"/>
        <v>sel205</v>
      </c>
      <c r="K67" s="132" t="str">
        <f t="shared" si="1"/>
        <v>sel205</v>
      </c>
      <c r="L67" s="112"/>
      <c r="M67" s="112"/>
      <c r="N67" s="112"/>
      <c r="O67" s="111" t="s">
        <v>1893</v>
      </c>
      <c r="P67" s="112"/>
      <c r="Q67" s="112"/>
      <c r="R67" s="111">
        <v>-1</v>
      </c>
      <c r="S67" s="74"/>
      <c r="T67" s="74"/>
      <c r="U67" s="114" t="str">
        <f t="shared" si="27"/>
        <v>sel205</v>
      </c>
      <c r="V67" s="120" t="s">
        <v>4689</v>
      </c>
      <c r="W67" s="120" t="s">
        <v>4769</v>
      </c>
      <c r="X67" s="122" t="s">
        <v>4889</v>
      </c>
      <c r="Y67" s="120" t="s">
        <v>4890</v>
      </c>
      <c r="Z67" s="120" t="s">
        <v>4891</v>
      </c>
      <c r="AA67" s="120" t="s">
        <v>4892</v>
      </c>
      <c r="AB67" s="120" t="s">
        <v>4893</v>
      </c>
      <c r="AC67" s="120" t="s">
        <v>4894</v>
      </c>
      <c r="AD67" s="120" t="s">
        <v>4895</v>
      </c>
      <c r="AE67" s="120" t="s">
        <v>4896</v>
      </c>
      <c r="AF67" s="120" t="s">
        <v>4897</v>
      </c>
      <c r="AG67" s="120"/>
      <c r="AH67" s="120"/>
      <c r="AI67" s="120"/>
      <c r="AJ67" s="120"/>
      <c r="AK67" s="120"/>
      <c r="AL67" s="132" t="s">
        <v>2274</v>
      </c>
      <c r="AM67" s="132" t="s">
        <v>2001</v>
      </c>
      <c r="AN67" s="134" t="s">
        <v>2024</v>
      </c>
      <c r="AO67" s="132" t="s">
        <v>2025</v>
      </c>
      <c r="AP67" s="162" t="s">
        <v>2026</v>
      </c>
      <c r="AQ67" s="162" t="s">
        <v>2027</v>
      </c>
      <c r="AR67" s="162" t="s">
        <v>2028</v>
      </c>
      <c r="AS67" s="162" t="s">
        <v>2029</v>
      </c>
      <c r="AT67" s="132" t="s">
        <v>2030</v>
      </c>
      <c r="AU67" s="132" t="s">
        <v>2031</v>
      </c>
      <c r="AV67" s="132" t="s">
        <v>2540</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title:"Làm nóng nhiệt độ cài đặt",  unit:"℃",  text:"Bạn có muốn thành lập trong những gì ℃ là khi sưởi ấm. Hoặc nếu bạn không thể thiết lập là về những gì ℃.", inputType:"sel205", right:"", postfix:"", nodata:"", varType:"Number", min:"", max:"", defaultValue:"-1", d11t:"23",d11p:"0",d12t:"21",d12p:"1",d13t:"0",d13p:"2",d1w:"3",d1d:"0", d21t:"",d21p:"",d22t:"",d22p:"",d23t:"",d23p:"",d2w:"",d2d:"", d31t:"23",d31p:"0",d32t:"21",d32p:"1",d33t:"0",d33p:"2",d3w:"3",d3d:"0"}; </v>
      </c>
      <c r="DO67" s="88"/>
      <c r="DP67" s="88"/>
      <c r="DQ67" s="89" t="str">
        <f t="shared" si="4"/>
        <v>D6.scenario.defSelectValue["sel205"]= [ "Vui lòng chọn", "Không sử dụng", "18 ℃", "19 ℃", "20 ℃", "21 ℃", "22 ℃", "23 ℃", "24 ℃", "25 ℃", "26 ℃ trở lên", "" ];</v>
      </c>
      <c r="DR67" s="90"/>
      <c r="DS67" s="90"/>
      <c r="DT67" s="90" t="str">
        <f t="shared" si="5"/>
        <v>D6.scenario.defSelectData['sel205']= [ '-1', '0', '18', '19', '20', '21', '22', '23', '24', '25', '26' ];</v>
      </c>
    </row>
    <row r="68" spans="1:124" s="85" customFormat="1" ht="43.5" customHeight="1" thickBot="1">
      <c r="A68" s="74"/>
      <c r="B68" s="111" t="s">
        <v>1955</v>
      </c>
      <c r="C68" s="120" t="s">
        <v>4457</v>
      </c>
      <c r="D68" s="132" t="s">
        <v>2687</v>
      </c>
      <c r="E68" s="111" t="s">
        <v>2976</v>
      </c>
      <c r="F68" s="120" t="s">
        <v>813</v>
      </c>
      <c r="G68" s="202" t="s">
        <v>4555</v>
      </c>
      <c r="H68" s="120" t="s">
        <v>4457</v>
      </c>
      <c r="I68" s="132" t="s">
        <v>5173</v>
      </c>
      <c r="J68" s="120" t="str">
        <f t="shared" si="0"/>
        <v>sel206</v>
      </c>
      <c r="K68" s="132" t="str">
        <f t="shared" si="1"/>
        <v>sel206</v>
      </c>
      <c r="L68" s="112"/>
      <c r="M68" s="112"/>
      <c r="N68" s="112"/>
      <c r="O68" s="111" t="s">
        <v>1893</v>
      </c>
      <c r="P68" s="112"/>
      <c r="Q68" s="112"/>
      <c r="R68" s="111">
        <v>-1</v>
      </c>
      <c r="S68" s="74"/>
      <c r="T68" s="74"/>
      <c r="U68" s="114" t="str">
        <f t="shared" si="27"/>
        <v>sel206</v>
      </c>
      <c r="V68" s="120" t="s">
        <v>4689</v>
      </c>
      <c r="W68" s="120" t="s">
        <v>4898</v>
      </c>
      <c r="X68" s="122" t="s">
        <v>4563</v>
      </c>
      <c r="Y68" s="122" t="s">
        <v>4858</v>
      </c>
      <c r="Z68" s="120" t="s">
        <v>4899</v>
      </c>
      <c r="AA68" s="120" t="s">
        <v>4859</v>
      </c>
      <c r="AB68" s="120" t="s">
        <v>4900</v>
      </c>
      <c r="AC68" s="120" t="s">
        <v>4860</v>
      </c>
      <c r="AD68" s="120" t="s">
        <v>4861</v>
      </c>
      <c r="AE68" s="120" t="s">
        <v>4862</v>
      </c>
      <c r="AF68" s="120"/>
      <c r="AG68" s="120"/>
      <c r="AH68" s="120"/>
      <c r="AI68" s="120"/>
      <c r="AJ68" s="120"/>
      <c r="AK68" s="120"/>
      <c r="AL68" s="132" t="s">
        <v>2274</v>
      </c>
      <c r="AM68" s="132" t="s">
        <v>2692</v>
      </c>
      <c r="AN68" s="134" t="s">
        <v>2693</v>
      </c>
      <c r="AO68" s="134" t="s">
        <v>2680</v>
      </c>
      <c r="AP68" s="132" t="s">
        <v>2694</v>
      </c>
      <c r="AQ68" s="162" t="s">
        <v>2681</v>
      </c>
      <c r="AR68" s="162" t="s">
        <v>2695</v>
      </c>
      <c r="AS68" s="162" t="s">
        <v>2682</v>
      </c>
      <c r="AT68" s="132" t="s">
        <v>2683</v>
      </c>
      <c r="AU68" s="132" t="s">
        <v>2684</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title:"Thời gian để sưởi ấm",  unit:"ヶ月",  text:"Thời gian để sưởi ấm", inputType:"sel206", right:"", postfix:"", nodata:"", varType:"Number", min:"", max:"", defaultValue:"-1", d11t:"",d11p:"",d12t:"",d12p:"",d13t:"",d13p:"",d1w:"",d1d:"", d21t:"",d21p:"",d22t:"",d22p:"",d23t:"",d23p:"",d2w:"",d2d:"", d31t:"",d31p:"",d32t:"",d32p:"",d33t:"",d33p:"",d3w:"",d3d:""}; </v>
      </c>
      <c r="DO68" s="88"/>
      <c r="DP68" s="88"/>
      <c r="DQ68" s="89" t="str">
        <f t="shared" si="4"/>
        <v>D6.scenario.defSelectValue["sel206"]= [ "Vui lòng chọn", "Không sưởi ấm", "1 tháng", "2 tháng", "ba tháng", "Bốn tháng", "5 tháng", "6 tháng", "8 tháng", "10 tháng", "" ];</v>
      </c>
      <c r="DR68" s="90"/>
      <c r="DS68" s="90"/>
      <c r="DT68" s="90" t="str">
        <f t="shared" si="5"/>
        <v>D6.scenario.defSelectData['sel206']= [ '-1', '0', '1', '2', '3', '4', '5', '6', '8', '10' ];</v>
      </c>
    </row>
    <row r="69" spans="1:124" s="85" customFormat="1" ht="43.5" customHeight="1" thickBot="1">
      <c r="B69" s="111" t="s">
        <v>2544</v>
      </c>
      <c r="C69" s="120" t="s">
        <v>4458</v>
      </c>
      <c r="D69" s="132" t="s">
        <v>2931</v>
      </c>
      <c r="E69" s="111" t="s">
        <v>2741</v>
      </c>
      <c r="F69" s="120"/>
      <c r="G69" s="202"/>
      <c r="H69" s="120" t="s">
        <v>4458</v>
      </c>
      <c r="I69" s="132" t="s">
        <v>5174</v>
      </c>
      <c r="J69" s="120" t="str">
        <f t="shared" ref="J69:J132" si="28">IF(K69="","",K69)</f>
        <v/>
      </c>
      <c r="K69" s="132"/>
      <c r="L69" s="112"/>
      <c r="M69" s="112"/>
      <c r="N69" s="112"/>
      <c r="O69" s="111" t="s">
        <v>1892</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title:"Tên của phòng",  unit:"",  text:"Tên của phòng",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thickBot="1">
      <c r="B70" s="111" t="s">
        <v>2878</v>
      </c>
      <c r="C70" s="120" t="s">
        <v>4459</v>
      </c>
      <c r="D70" s="132" t="s">
        <v>808</v>
      </c>
      <c r="E70" s="111" t="s">
        <v>2741</v>
      </c>
      <c r="F70" s="120" t="s">
        <v>515</v>
      </c>
      <c r="G70" s="202" t="s">
        <v>1916</v>
      </c>
      <c r="H70" s="120" t="s">
        <v>4626</v>
      </c>
      <c r="I70" s="132" t="s">
        <v>5175</v>
      </c>
      <c r="J70" s="120" t="str">
        <f t="shared" si="28"/>
        <v>sel212</v>
      </c>
      <c r="K70" s="132" t="str">
        <f t="shared" ref="K70:K133" si="32">"sel"&amp;MID($B70,2,5)</f>
        <v>sel212</v>
      </c>
      <c r="L70" s="112"/>
      <c r="M70" s="112"/>
      <c r="N70" s="112"/>
      <c r="O70" s="111" t="s">
        <v>1893</v>
      </c>
      <c r="P70" s="112"/>
      <c r="Q70" s="112"/>
      <c r="R70" s="111">
        <v>-1</v>
      </c>
      <c r="T70" s="74"/>
      <c r="U70" s="114" t="str">
        <f t="shared" ref="U70:U122" si="33">J70</f>
        <v>sel212</v>
      </c>
      <c r="V70" s="120" t="s">
        <v>4689</v>
      </c>
      <c r="W70" s="120" t="s">
        <v>4901</v>
      </c>
      <c r="X70" s="120" t="s">
        <v>4902</v>
      </c>
      <c r="Y70" s="120" t="s">
        <v>4903</v>
      </c>
      <c r="Z70" s="120" t="s">
        <v>4904</v>
      </c>
      <c r="AA70" s="120" t="s">
        <v>4905</v>
      </c>
      <c r="AB70" s="120" t="s">
        <v>4906</v>
      </c>
      <c r="AC70" s="120" t="s">
        <v>4907</v>
      </c>
      <c r="AD70" s="120" t="s">
        <v>4908</v>
      </c>
      <c r="AE70" s="120" t="s">
        <v>4909</v>
      </c>
      <c r="AF70" s="120" t="s">
        <v>4910</v>
      </c>
      <c r="AG70" s="120"/>
      <c r="AH70" s="120"/>
      <c r="AI70" s="120"/>
      <c r="AJ70" s="120"/>
      <c r="AK70" s="120"/>
      <c r="AL70" s="132" t="s">
        <v>2274</v>
      </c>
      <c r="AM70" s="162" t="s">
        <v>3031</v>
      </c>
      <c r="AN70" s="162" t="s">
        <v>3032</v>
      </c>
      <c r="AO70" s="162" t="s">
        <v>3033</v>
      </c>
      <c r="AP70" s="162" t="s">
        <v>3034</v>
      </c>
      <c r="AQ70" s="162" t="s">
        <v>3035</v>
      </c>
      <c r="AR70" s="162" t="s">
        <v>3036</v>
      </c>
      <c r="AS70" s="132" t="s">
        <v>3037</v>
      </c>
      <c r="AT70" s="132" t="s">
        <v>3038</v>
      </c>
      <c r="AU70" s="132" t="s">
        <v>3039</v>
      </c>
      <c r="AV70" s="132" t="s">
        <v>3040</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title:"Kích thước của căn phòng",  unit:"m2",  text:"Hãy trả lời các kích thước của hệ thống sưởi và làm mát cho căn phòng. Nếu có một đòn-by, xin vui lòng gấp đôi số tiền đó.", inputType:"sel212", right:"", postfix:"", nodata:"", varType:"Number", min:"", max:"", defaultValue:"-1", d11t:"",d11p:"",d12t:"",d12p:"",d13t:"",d13p:"",d1w:"",d1d:"", d21t:"",d21p:"",d22t:"",d22p:"",d23t:"",d23p:"",d2w:"",d2d:"", d31t:"",d31p:"",d32t:"",d32p:"",d33t:"",d33p:"",d3w:"",d3d:""}; </v>
      </c>
      <c r="DO70" s="88"/>
      <c r="DP70" s="88"/>
      <c r="DQ70" s="89" t="str">
        <f t="shared" si="30"/>
        <v>D6.scenario.defSelectValue["sel212"]= [ "Vui lòng chọn", "4 thảm tatami rưỡi", "6 tatami", "8 tatami", "10 tatami", "12 tatami", "15 tatami", "20 thảm tatami", "25 thảm tatami", "30 tatami", "40 tatami", "" ];</v>
      </c>
      <c r="DR70" s="90"/>
      <c r="DS70" s="90"/>
      <c r="DT70" s="90" t="str">
        <f t="shared" si="31"/>
        <v>D6.scenario.defSelectData['sel212']= [ '-1', '7.3', '10', '13', '16', '19.5', '24', '33', '41', '49', '65' ];</v>
      </c>
    </row>
    <row r="71" spans="1:124" s="85" customFormat="1" ht="43.5" customHeight="1" thickBot="1">
      <c r="B71" s="111" t="s">
        <v>2575</v>
      </c>
      <c r="C71" s="120" t="s">
        <v>4460</v>
      </c>
      <c r="D71" s="132" t="s">
        <v>2561</v>
      </c>
      <c r="E71" s="111" t="s">
        <v>2741</v>
      </c>
      <c r="F71" s="120" t="s">
        <v>2574</v>
      </c>
      <c r="G71" s="202" t="s">
        <v>1916</v>
      </c>
      <c r="H71" s="120" t="s">
        <v>4627</v>
      </c>
      <c r="I71" s="132" t="s">
        <v>5176</v>
      </c>
      <c r="J71" s="120" t="str">
        <f t="shared" si="28"/>
        <v>sel213</v>
      </c>
      <c r="K71" s="132" t="str">
        <f t="shared" si="32"/>
        <v>sel213</v>
      </c>
      <c r="L71" s="112"/>
      <c r="M71" s="112"/>
      <c r="N71" s="112"/>
      <c r="O71" s="111" t="s">
        <v>1893</v>
      </c>
      <c r="P71" s="112"/>
      <c r="Q71" s="112"/>
      <c r="R71" s="111">
        <v>-1</v>
      </c>
      <c r="T71" s="74"/>
      <c r="U71" s="114" t="str">
        <f t="shared" si="33"/>
        <v>sel213</v>
      </c>
      <c r="V71" s="120" t="s">
        <v>4689</v>
      </c>
      <c r="W71" s="120" t="s">
        <v>4911</v>
      </c>
      <c r="X71" s="120" t="s">
        <v>4912</v>
      </c>
      <c r="Y71" s="120" t="s">
        <v>4913</v>
      </c>
      <c r="Z71" s="120" t="s">
        <v>4914</v>
      </c>
      <c r="AA71" s="120" t="s">
        <v>4915</v>
      </c>
      <c r="AB71" s="120" t="s">
        <v>4916</v>
      </c>
      <c r="AC71" s="120"/>
      <c r="AD71" s="120"/>
      <c r="AE71" s="120"/>
      <c r="AF71" s="120"/>
      <c r="AG71" s="120"/>
      <c r="AH71" s="120"/>
      <c r="AI71" s="120"/>
      <c r="AJ71" s="120"/>
      <c r="AK71" s="120"/>
      <c r="AL71" s="132" t="s">
        <v>2274</v>
      </c>
      <c r="AM71" s="162" t="s">
        <v>2562</v>
      </c>
      <c r="AN71" s="162" t="s">
        <v>2563</v>
      </c>
      <c r="AO71" s="162" t="s">
        <v>2564</v>
      </c>
      <c r="AP71" s="162" t="s">
        <v>2565</v>
      </c>
      <c r="AQ71" s="132" t="s">
        <v>2566</v>
      </c>
      <c r="AR71" s="132" t="s">
        <v>2567</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title:"Kích thước của kính cửa sổ",  unit:"m2",  text:"Kích thước của tấm kính chắn sash và cửa sổ, hãy trả lời như là tổng của căn phòng.", inputType:"sel213", right:"", postfix:"", nodata:"", varType:"Number", min:"", max:"", defaultValue:"-1", d11t:"",d11p:"",d12t:"",d12p:"",d13t:"",d13p:"",d1w:"",d1d:"", d21t:"",d21p:"",d22t:"",d22p:"",d23t:"",d23p:"",d2w:"",d2d:"", d31t:"",d31p:"",d32t:"",d32p:"",d33t:"",d33p:"",d3w:"",d3d:""}; </v>
      </c>
      <c r="DO71" s="88"/>
      <c r="DP71" s="88"/>
      <c r="DQ71" s="89" t="str">
        <f t="shared" si="30"/>
        <v>D6.scenario.defSelectValue["sel213"]= [ "Vui lòng chọn", "cửa sổ nhỏ (90 × 120)", "Koshimado (120 × 180)", "Hai cửa sổ quét (180 × 180)", "Bốn cửa sổ quét (180 × 360)", "Quét Sáu tương đương (180 × 540)", "Quét Tám tương đương (180 × 720)", "" ];</v>
      </c>
      <c r="DR71" s="90"/>
      <c r="DS71" s="90"/>
      <c r="DT71" s="90" t="str">
        <f t="shared" si="31"/>
        <v>D6.scenario.defSelectData['sel213']= [ '-1', '1.1', '2.2', '3.3', '6.5', '9.7', '13' ];</v>
      </c>
    </row>
    <row r="72" spans="1:124" s="85" customFormat="1" ht="43.5" customHeight="1" thickBot="1">
      <c r="B72" s="111" t="s">
        <v>2879</v>
      </c>
      <c r="C72" s="120" t="s">
        <v>4461</v>
      </c>
      <c r="D72" s="132" t="s">
        <v>2560</v>
      </c>
      <c r="E72" s="111" t="s">
        <v>2741</v>
      </c>
      <c r="F72" s="120" t="s">
        <v>2573</v>
      </c>
      <c r="G72" s="202" t="s">
        <v>4556</v>
      </c>
      <c r="H72" s="120" t="s">
        <v>4461</v>
      </c>
      <c r="I72" s="132" t="s">
        <v>5177</v>
      </c>
      <c r="J72" s="120" t="str">
        <f t="shared" si="28"/>
        <v>sel214</v>
      </c>
      <c r="K72" s="132" t="str">
        <f t="shared" si="32"/>
        <v>sel214</v>
      </c>
      <c r="L72" s="112"/>
      <c r="M72" s="112"/>
      <c r="N72" s="112"/>
      <c r="O72" s="111" t="s">
        <v>1893</v>
      </c>
      <c r="P72" s="112"/>
      <c r="Q72" s="112"/>
      <c r="R72" s="111">
        <v>-1</v>
      </c>
      <c r="T72" s="74"/>
      <c r="U72" s="114" t="str">
        <f t="shared" si="33"/>
        <v>sel214</v>
      </c>
      <c r="V72" s="120" t="s">
        <v>4689</v>
      </c>
      <c r="W72" s="120" t="s">
        <v>4917</v>
      </c>
      <c r="X72" s="120" t="s">
        <v>4918</v>
      </c>
      <c r="Y72" s="120" t="s">
        <v>4919</v>
      </c>
      <c r="Z72" s="120" t="s">
        <v>4920</v>
      </c>
      <c r="AA72" s="120" t="s">
        <v>4921</v>
      </c>
      <c r="AB72" s="120"/>
      <c r="AC72" s="120"/>
      <c r="AD72" s="120"/>
      <c r="AE72" s="120"/>
      <c r="AF72" s="120"/>
      <c r="AG72" s="120"/>
      <c r="AH72" s="120"/>
      <c r="AI72" s="120"/>
      <c r="AJ72" s="120"/>
      <c r="AK72" s="120"/>
      <c r="AL72" s="132" t="s">
        <v>2274</v>
      </c>
      <c r="AM72" s="162" t="s">
        <v>2568</v>
      </c>
      <c r="AN72" s="162" t="s">
        <v>2569</v>
      </c>
      <c r="AO72" s="162" t="s">
        <v>2570</v>
      </c>
      <c r="AP72" s="162" t="s">
        <v>2571</v>
      </c>
      <c r="AQ72" s="162" t="s">
        <v>2572</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title:"Loại kính cửa sổ",  unit:"w/m2K",  text:"Loại kính cửa sổ", inputType:"sel214", right:"", postfix:"", nodata:"", varType:"Number", min:"", max:"", defaultValue:"-1", d11t:"",d11p:"",d12t:"",d12p:"",d13t:"",d13p:"",d1w:"",d1d:"", d21t:"4",d21p:"2",d22t:"3",d22p:"1",d23t:"",d23p:"",d2w:"1",d2d:"1", d31t:"",d31p:"",d32t:"",d32p:"",d33t:"",d33p:"",d3w:"",d3d:""}; </v>
      </c>
      <c r="DO72" s="88"/>
      <c r="DP72" s="88"/>
      <c r="DQ72" s="89" t="str">
        <f t="shared" si="30"/>
        <v>D6.scenario.defSelectValue["sel214"]= [ "Vui lòng chọn", "một kính", "Nhôm kính nhiều lớp", "Khung nhiều lớp kính khác hơn nhôm", "cửa sổ kép", "thấp-e kính kép", "" ];</v>
      </c>
      <c r="DR72" s="90"/>
      <c r="DS72" s="90"/>
      <c r="DT72" s="90" t="str">
        <f t="shared" si="31"/>
        <v>D6.scenario.defSelectData['sel214']= [ '-1', '6', '3.5', '2.5', '2.5', '1.5' ];</v>
      </c>
    </row>
    <row r="73" spans="1:124" s="85" customFormat="1" ht="43.5" customHeight="1" thickBot="1">
      <c r="A73" s="74"/>
      <c r="B73" s="111" t="s">
        <v>2576</v>
      </c>
      <c r="C73" s="120" t="s">
        <v>4462</v>
      </c>
      <c r="D73" s="132" t="s">
        <v>2390</v>
      </c>
      <c r="E73" s="111" t="s">
        <v>3004</v>
      </c>
      <c r="F73" s="120" t="s">
        <v>829</v>
      </c>
      <c r="G73" s="202" t="s">
        <v>4552</v>
      </c>
      <c r="H73" s="120" t="s">
        <v>4462</v>
      </c>
      <c r="I73" s="132" t="s">
        <v>5178</v>
      </c>
      <c r="J73" s="120" t="str">
        <f t="shared" si="28"/>
        <v>sel215</v>
      </c>
      <c r="K73" s="132" t="str">
        <f t="shared" si="32"/>
        <v>sel215</v>
      </c>
      <c r="L73" s="112"/>
      <c r="M73" s="112"/>
      <c r="N73" s="112"/>
      <c r="O73" s="111" t="s">
        <v>1893</v>
      </c>
      <c r="P73" s="112"/>
      <c r="Q73" s="112"/>
      <c r="R73" s="111">
        <v>-1</v>
      </c>
      <c r="S73" s="74"/>
      <c r="T73" s="74"/>
      <c r="U73" s="114" t="str">
        <f t="shared" si="33"/>
        <v>sel215</v>
      </c>
      <c r="V73" s="120" t="s">
        <v>4689</v>
      </c>
      <c r="W73" s="120" t="s">
        <v>4922</v>
      </c>
      <c r="X73" s="122" t="s">
        <v>4923</v>
      </c>
      <c r="Y73" s="120" t="s">
        <v>4924</v>
      </c>
      <c r="Z73" s="120" t="s">
        <v>4724</v>
      </c>
      <c r="AA73" s="120" t="s">
        <v>4925</v>
      </c>
      <c r="AB73" s="120" t="s">
        <v>4926</v>
      </c>
      <c r="AC73" s="120" t="s">
        <v>4927</v>
      </c>
      <c r="AD73" s="120" t="s">
        <v>4928</v>
      </c>
      <c r="AE73" s="120" t="s">
        <v>4727</v>
      </c>
      <c r="AF73" s="120"/>
      <c r="AG73" s="120"/>
      <c r="AH73" s="120"/>
      <c r="AI73" s="120"/>
      <c r="AJ73" s="120"/>
      <c r="AK73" s="120"/>
      <c r="AL73" s="132" t="s">
        <v>2274</v>
      </c>
      <c r="AM73" s="162" t="s">
        <v>2056</v>
      </c>
      <c r="AN73" s="163" t="s">
        <v>2403</v>
      </c>
      <c r="AO73" s="162" t="s">
        <v>2404</v>
      </c>
      <c r="AP73" s="162" t="s">
        <v>2405</v>
      </c>
      <c r="AQ73" s="162" t="s">
        <v>2406</v>
      </c>
      <c r="AR73" s="162" t="s">
        <v>2407</v>
      </c>
      <c r="AS73" s="162" t="s">
        <v>2408</v>
      </c>
      <c r="AT73" s="132" t="s">
        <v>2409</v>
      </c>
      <c r="AU73" s="132" t="s">
        <v>2410</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title:"Tuổi của điều hòa không khí",  unit:"年",  text:"Tuổi của điều hòa không khí", inputType:"sel215", right:"", postfix:"", nodata:"", varType:"Number", min:"", max:"", defaultValue:"-1", d11t:"",d11p:"",d12t:"",d12p:"",d13t:"",d13p:"",d1w:"",d1d:"", d21t:"",d21p:"",d22t:"",d22p:"",d23t:"",d23p:"",d2w:"",d2d:"", d31t:"",d31p:"",d32t:"",d32p:"",d33t:"",d33p:"",d3w:"",d3d:""}; </v>
      </c>
      <c r="DO73" s="88"/>
      <c r="DP73" s="88"/>
      <c r="DQ73" s="89" t="str">
        <f t="shared" si="30"/>
        <v>D6.scenario.defSelectValue["sel215"]= [ "Vui lòng chọn", "Không có", "Chưa đầy một năm", "Chưa đầy 3 năm", "Ít hơn 5 năm", "Ít hơn 7 năm", "Ít hơn 10 năm", "Ít hơn 15 năm", "Ít hơn 20 năm", "Hơn 20 năm", "" ];</v>
      </c>
      <c r="DR73" s="90"/>
      <c r="DS73" s="90"/>
      <c r="DT73" s="90" t="str">
        <f t="shared" si="31"/>
        <v>D6.scenario.defSelectData['sel215']= [ '-1', '0', '1', '2', '4', '6', '9', '13', '18', '25' ];</v>
      </c>
    </row>
    <row r="74" spans="1:124" s="85" customFormat="1" ht="43.5" customHeight="1" thickBot="1">
      <c r="A74" s="74"/>
      <c r="B74" s="111" t="s">
        <v>2577</v>
      </c>
      <c r="C74" s="120" t="s">
        <v>4463</v>
      </c>
      <c r="D74" s="132" t="s">
        <v>2580</v>
      </c>
      <c r="E74" s="111" t="s">
        <v>3004</v>
      </c>
      <c r="F74" s="120"/>
      <c r="G74" s="202"/>
      <c r="H74" s="120" t="s">
        <v>4628</v>
      </c>
      <c r="I74" s="132" t="s">
        <v>5179</v>
      </c>
      <c r="J74" s="120" t="str">
        <f t="shared" si="28"/>
        <v>sel216</v>
      </c>
      <c r="K74" s="132" t="str">
        <f t="shared" si="32"/>
        <v>sel216</v>
      </c>
      <c r="L74" s="112"/>
      <c r="M74" s="112"/>
      <c r="N74" s="112"/>
      <c r="O74" s="111" t="s">
        <v>1893</v>
      </c>
      <c r="P74" s="112"/>
      <c r="Q74" s="112"/>
      <c r="R74" s="111">
        <v>-1</v>
      </c>
      <c r="S74" s="74"/>
      <c r="T74" s="74"/>
      <c r="U74" s="114" t="str">
        <f t="shared" si="33"/>
        <v>sel216</v>
      </c>
      <c r="V74" s="120" t="s">
        <v>4689</v>
      </c>
      <c r="W74" s="120" t="s">
        <v>4756</v>
      </c>
      <c r="X74" s="122" t="s">
        <v>4745</v>
      </c>
      <c r="Y74" s="120" t="s">
        <v>4728</v>
      </c>
      <c r="Z74" s="120"/>
      <c r="AA74" s="120"/>
      <c r="AB74" s="120"/>
      <c r="AC74" s="120"/>
      <c r="AD74" s="120"/>
      <c r="AE74" s="120"/>
      <c r="AF74" s="120"/>
      <c r="AG74" s="120"/>
      <c r="AH74" s="120"/>
      <c r="AI74" s="120"/>
      <c r="AJ74" s="120"/>
      <c r="AK74" s="120"/>
      <c r="AL74" s="132" t="s">
        <v>2274</v>
      </c>
      <c r="AM74" s="162" t="s">
        <v>2477</v>
      </c>
      <c r="AN74" s="163" t="s">
        <v>2478</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title:"hiệu suất điều hòa nhiệt độ",  unit:"",  text:"Khi bạn mua máy lạnh, cậu chọn tiết kiệm năng lượng", inputType:"sel216", right:"", postfix:"", nodata:"", varType:"Number", min:"", max:"", defaultValue:"-1", d11t:"2",d11p:"0",d12t:"1",d12p:"2",d13t:"",d13p:"",d1w:"2",d1d:"0", d21t:"2",d21p:"0",d22t:"1",d22p:"2",d23t:"",d23p:"",d2w:"2",d2d:"0", d31t:"",d31p:"",d32t:"",d32p:"",d33t:"",d33p:"",d3w:"",d3d:""}; </v>
      </c>
      <c r="DO74" s="88"/>
      <c r="DP74" s="88"/>
      <c r="DQ74" s="89" t="str">
        <f t="shared" si="30"/>
        <v>D6.scenario.defSelectValue["sel216"]= [ "Vui lòng chọn", "vâng", "không", "Không biết", "" ];</v>
      </c>
      <c r="DR74" s="90"/>
      <c r="DS74" s="90"/>
      <c r="DT74" s="90" t="str">
        <f t="shared" si="31"/>
        <v>D6.scenario.defSelectData['sel216']= [ '-1', '1', '2', '3' ];</v>
      </c>
    </row>
    <row r="75" spans="1:124" s="85" customFormat="1" ht="43.5" customHeight="1" thickBot="1">
      <c r="B75" s="111" t="s">
        <v>2579</v>
      </c>
      <c r="C75" s="120" t="s">
        <v>4464</v>
      </c>
      <c r="D75" s="132" t="s">
        <v>2542</v>
      </c>
      <c r="E75" s="111" t="s">
        <v>3004</v>
      </c>
      <c r="F75" s="120"/>
      <c r="G75" s="202"/>
      <c r="H75" s="120" t="s">
        <v>4629</v>
      </c>
      <c r="I75" s="132" t="s">
        <v>5180</v>
      </c>
      <c r="J75" s="120" t="str">
        <f t="shared" si="28"/>
        <v>sel217</v>
      </c>
      <c r="K75" s="132" t="str">
        <f t="shared" si="32"/>
        <v>sel217</v>
      </c>
      <c r="L75" s="112"/>
      <c r="M75" s="112"/>
      <c r="N75" s="112"/>
      <c r="O75" s="111" t="s">
        <v>1893</v>
      </c>
      <c r="P75" s="112"/>
      <c r="Q75" s="112"/>
      <c r="R75" s="111">
        <v>-1</v>
      </c>
      <c r="T75" s="74"/>
      <c r="U75" s="114" t="str">
        <f t="shared" si="33"/>
        <v>sel217</v>
      </c>
      <c r="V75" s="120" t="s">
        <v>4689</v>
      </c>
      <c r="W75" s="120" t="s">
        <v>4746</v>
      </c>
      <c r="X75" s="120" t="s">
        <v>4745</v>
      </c>
      <c r="Y75" s="120" t="s">
        <v>4728</v>
      </c>
      <c r="Z75" s="120"/>
      <c r="AA75" s="120"/>
      <c r="AB75" s="120"/>
      <c r="AC75" s="120"/>
      <c r="AD75" s="120"/>
      <c r="AE75" s="120"/>
      <c r="AF75" s="120"/>
      <c r="AG75" s="120"/>
      <c r="AH75" s="120"/>
      <c r="AI75" s="120"/>
      <c r="AJ75" s="120"/>
      <c r="AK75" s="120"/>
      <c r="AL75" s="132" t="s">
        <v>2274</v>
      </c>
      <c r="AM75" s="162" t="s">
        <v>2543</v>
      </c>
      <c r="AN75" s="162" t="s">
        <v>2317</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title:"làm sạch điều hòa không khí bộ lọc",  unit:"",  text:"Bạn có điều hòa không khí làm sạch bộ lọc", inputType:"sel217", right:"", postfix:"", nodata:"", varType:"Number", min:"", max:"", defaultValue:"-1", d11t:"",d11p:"",d12t:"",d12p:"",d13t:"",d13p:"",d1w:"",d1d:"", d21t:"",d21p:"",d22t:"",d22p:"",d23t:"",d23p:"",d2w:"",d2d:"", d31t:"2",d31p:"0",d32t:"1",d32p:"2",d33t:"",d33p:"",d3w:"1",d3d:"0"}; </v>
      </c>
      <c r="DO75" s="88"/>
      <c r="DP75" s="88"/>
      <c r="DQ75" s="89" t="str">
        <f t="shared" si="30"/>
        <v>D6.scenario.defSelectValue["sel217"]= [ "Vui lòng chọn", "là", "không", "Không biết", "" ];</v>
      </c>
      <c r="DR75" s="90"/>
      <c r="DS75" s="90"/>
      <c r="DT75" s="90" t="str">
        <f t="shared" si="31"/>
        <v>D6.scenario.defSelectData['sel217']= [ '-1', '1', '2', '3' ];</v>
      </c>
    </row>
    <row r="76" spans="1:124" s="85" customFormat="1" ht="43.5" customHeight="1" thickBot="1">
      <c r="A76" s="74"/>
      <c r="B76" s="111" t="s">
        <v>2387</v>
      </c>
      <c r="C76" s="120" t="s">
        <v>4454</v>
      </c>
      <c r="D76" s="132" t="s">
        <v>2386</v>
      </c>
      <c r="E76" s="111" t="s">
        <v>2847</v>
      </c>
      <c r="F76" s="120"/>
      <c r="G76" s="202"/>
      <c r="H76" s="120" t="s">
        <v>4623</v>
      </c>
      <c r="I76" s="132" t="s">
        <v>5170</v>
      </c>
      <c r="J76" s="120" t="str">
        <f t="shared" si="28"/>
        <v>sel231</v>
      </c>
      <c r="K76" s="132" t="str">
        <f t="shared" si="32"/>
        <v>sel231</v>
      </c>
      <c r="L76" s="112"/>
      <c r="M76" s="112"/>
      <c r="N76" s="112"/>
      <c r="O76" s="111" t="s">
        <v>1893</v>
      </c>
      <c r="P76" s="112"/>
      <c r="Q76" s="112"/>
      <c r="R76" s="111">
        <v>-1</v>
      </c>
      <c r="S76" s="74"/>
      <c r="T76" s="74"/>
      <c r="U76" s="114" t="str">
        <f t="shared" si="33"/>
        <v>sel231</v>
      </c>
      <c r="V76" s="120" t="s">
        <v>4689</v>
      </c>
      <c r="W76" s="120" t="s">
        <v>4879</v>
      </c>
      <c r="X76" s="120" t="s">
        <v>4880</v>
      </c>
      <c r="Y76" s="120" t="s">
        <v>4881</v>
      </c>
      <c r="Z76" s="120" t="s">
        <v>4882</v>
      </c>
      <c r="AA76" s="120" t="s">
        <v>4299</v>
      </c>
      <c r="AB76" s="120" t="s">
        <v>4883</v>
      </c>
      <c r="AC76" s="120"/>
      <c r="AD76" s="120"/>
      <c r="AE76" s="120"/>
      <c r="AF76" s="120"/>
      <c r="AG76" s="120"/>
      <c r="AH76" s="120"/>
      <c r="AI76" s="120"/>
      <c r="AJ76" s="120"/>
      <c r="AK76" s="120"/>
      <c r="AL76" s="132" t="s">
        <v>2274</v>
      </c>
      <c r="AM76" s="162" t="s">
        <v>4</v>
      </c>
      <c r="AN76" s="162" t="s">
        <v>2019</v>
      </c>
      <c r="AO76" s="162" t="s">
        <v>2020</v>
      </c>
      <c r="AP76" s="162" t="s">
        <v>2021</v>
      </c>
      <c r="AQ76" s="132" t="s">
        <v>2022</v>
      </c>
      <c r="AR76" s="162" t="s">
        <v>2023</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title:"thiết bị làm nóng chủ yếu sử dụng",  unit:"",  text:"các nguồn năng lượng của thiết bị sưởi ấm thường xuyên nhất được sử dụng để làm ấm căn phòng là gì. Vui lòng chọn trong nguồn nhiệt trong trường hợp hệ thống sưởi sàn.", inputType:"sel231", right:"", postfix:"", nodata:"", varType:"Number", min:"", max:"", defaultValue:"-1", d11t:"",d11p:"",d12t:"",d12p:"",d13t:"",d13p:"",d1w:"",d1d:"", d21t:"",d21p:"",d22t:"",d22p:"",d23t:"",d23p:"",d2w:"",d2d:"", d31t:"",d31p:"",d32t:"",d32p:"",d33t:"",d33p:"",d3w:"",d3d:""}; </v>
      </c>
      <c r="DO76" s="88"/>
      <c r="DP76" s="88"/>
      <c r="DQ76" s="89" t="str">
        <f t="shared" si="30"/>
        <v>D6.scenario.defSelectValue["sel231"]= [ "Vui lòng chọn", "điều hòa không khí", "sưởi ấm Electro-nhiệt", "khí", "dầu lửa", "bếp củi viên", "Kotatsu và thảm nóng chỉ", "" ];</v>
      </c>
      <c r="DR76" s="90"/>
      <c r="DS76" s="90"/>
      <c r="DT76" s="90" t="str">
        <f t="shared" si="31"/>
        <v>D6.scenario.defSelectData['sel231']= [ '-1', '1', '2', '3', '4', '5', '6' ];</v>
      </c>
    </row>
    <row r="77" spans="1:124" s="85" customFormat="1" ht="43.5" customHeight="1" thickBot="1">
      <c r="A77" s="74"/>
      <c r="B77" s="112" t="s">
        <v>2850</v>
      </c>
      <c r="C77" s="120" t="s">
        <v>4455</v>
      </c>
      <c r="D77" s="132" t="s">
        <v>2388</v>
      </c>
      <c r="E77" s="111" t="s">
        <v>2847</v>
      </c>
      <c r="F77" s="120"/>
      <c r="G77" s="202"/>
      <c r="H77" s="120" t="s">
        <v>4455</v>
      </c>
      <c r="I77" s="132" t="s">
        <v>5171</v>
      </c>
      <c r="J77" s="120" t="str">
        <f t="shared" si="28"/>
        <v>sel232</v>
      </c>
      <c r="K77" s="132" t="str">
        <f t="shared" si="32"/>
        <v>sel232</v>
      </c>
      <c r="L77" s="112"/>
      <c r="M77" s="112"/>
      <c r="N77" s="112"/>
      <c r="O77" s="111" t="s">
        <v>1893</v>
      </c>
      <c r="P77" s="112"/>
      <c r="Q77" s="112"/>
      <c r="R77" s="111">
        <v>-1</v>
      </c>
      <c r="S77" s="74"/>
      <c r="T77" s="74"/>
      <c r="U77" s="114" t="str">
        <f t="shared" si="33"/>
        <v>sel232</v>
      </c>
      <c r="V77" s="120" t="s">
        <v>4689</v>
      </c>
      <c r="W77" s="120" t="s">
        <v>4879</v>
      </c>
      <c r="X77" s="122" t="s">
        <v>4880</v>
      </c>
      <c r="Y77" s="120" t="s">
        <v>4881</v>
      </c>
      <c r="Z77" s="120" t="s">
        <v>4882</v>
      </c>
      <c r="AA77" s="120" t="s">
        <v>4299</v>
      </c>
      <c r="AB77" s="120" t="s">
        <v>4883</v>
      </c>
      <c r="AC77" s="120"/>
      <c r="AD77" s="120"/>
      <c r="AE77" s="120"/>
      <c r="AF77" s="120"/>
      <c r="AG77" s="120"/>
      <c r="AH77" s="120"/>
      <c r="AI77" s="120"/>
      <c r="AJ77" s="120"/>
      <c r="AK77" s="120"/>
      <c r="AL77" s="132" t="s">
        <v>2274</v>
      </c>
      <c r="AM77" s="132" t="s">
        <v>1366</v>
      </c>
      <c r="AN77" s="163" t="s">
        <v>2019</v>
      </c>
      <c r="AO77" s="132" t="s">
        <v>2020</v>
      </c>
      <c r="AP77" s="132" t="s">
        <v>2021</v>
      </c>
      <c r="AQ77" s="132" t="s">
        <v>2022</v>
      </c>
      <c r="AR77" s="162" t="s">
        <v>2023</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title:"Làm nóng thiết bị để sử dụng như một phụ trợ",  unit:"",  text:"Làm nóng thiết bị để sử dụng như một phụ trợ", inputType:"sel232", right:"", postfix:"", nodata:"", varType:"Number", min:"", max:"", defaultValue:"-1", d11t:"",d11p:"",d12t:"",d12p:"",d13t:"",d13p:"",d1w:"",d1d:"", d21t:"",d21p:"",d22t:"",d22p:"",d23t:"",d23p:"",d2w:"",d2d:"", d31t:"",d31p:"",d32t:"",d32p:"",d33t:"",d33p:"",d3w:"",d3d:""}; </v>
      </c>
      <c r="DO77" s="88"/>
      <c r="DP77" s="88"/>
      <c r="DQ77" s="89" t="str">
        <f t="shared" si="30"/>
        <v>D6.scenario.defSelectValue["sel232"]= [ "Vui lòng chọn", "điều hòa không khí", "sưởi ấm Electro-nhiệt", "khí", "dầu lửa", "bếp củi viên", "Kotatsu và thảm nóng chỉ", "" ];</v>
      </c>
      <c r="DR77" s="90"/>
      <c r="DS77" s="90"/>
      <c r="DT77" s="90" t="str">
        <f t="shared" si="31"/>
        <v>D6.scenario.defSelectData['sel232']= [ '-1', '0', '18', '19', '20', '21', '22', '23', '24', '25', '26' ];</v>
      </c>
    </row>
    <row r="78" spans="1:124" s="85" customFormat="1" ht="43.5" customHeight="1" thickBot="1">
      <c r="A78" s="74"/>
      <c r="B78" s="111" t="s">
        <v>2688</v>
      </c>
      <c r="C78" s="120" t="s">
        <v>4456</v>
      </c>
      <c r="D78" s="132" t="s">
        <v>1931</v>
      </c>
      <c r="E78" s="111" t="s">
        <v>2847</v>
      </c>
      <c r="F78" s="120" t="s">
        <v>1927</v>
      </c>
      <c r="G78" s="202" t="s">
        <v>4569</v>
      </c>
      <c r="H78" s="120" t="s">
        <v>4624</v>
      </c>
      <c r="I78" s="132" t="s">
        <v>1932</v>
      </c>
      <c r="J78" s="120" t="str">
        <f t="shared" si="28"/>
        <v>sel233</v>
      </c>
      <c r="K78" s="132" t="str">
        <f t="shared" si="32"/>
        <v>sel233</v>
      </c>
      <c r="L78" s="112"/>
      <c r="M78" s="112"/>
      <c r="N78" s="112"/>
      <c r="O78" s="111" t="s">
        <v>1893</v>
      </c>
      <c r="P78" s="112"/>
      <c r="Q78" s="112"/>
      <c r="R78" s="111">
        <v>-1</v>
      </c>
      <c r="S78" s="74"/>
      <c r="T78" s="74"/>
      <c r="U78" s="114" t="str">
        <f t="shared" si="33"/>
        <v>sel233</v>
      </c>
      <c r="V78" s="120" t="s">
        <v>4689</v>
      </c>
      <c r="W78" s="120" t="s">
        <v>4769</v>
      </c>
      <c r="X78" s="120" t="s">
        <v>4562</v>
      </c>
      <c r="Y78" s="120" t="s">
        <v>4885</v>
      </c>
      <c r="Z78" s="120" t="s">
        <v>4835</v>
      </c>
      <c r="AA78" s="120" t="s">
        <v>4886</v>
      </c>
      <c r="AB78" s="120" t="s">
        <v>4836</v>
      </c>
      <c r="AC78" s="120" t="s">
        <v>4887</v>
      </c>
      <c r="AD78" s="120" t="s">
        <v>4888</v>
      </c>
      <c r="AE78" s="120" t="s">
        <v>4838</v>
      </c>
      <c r="AF78" s="120" t="s">
        <v>4839</v>
      </c>
      <c r="AG78" s="120"/>
      <c r="AH78" s="120"/>
      <c r="AI78" s="120"/>
      <c r="AJ78" s="120"/>
      <c r="AK78" s="120"/>
      <c r="AL78" s="132" t="s">
        <v>2274</v>
      </c>
      <c r="AM78" s="132" t="s">
        <v>2001</v>
      </c>
      <c r="AN78" s="132" t="s">
        <v>1959</v>
      </c>
      <c r="AO78" s="132" t="s">
        <v>1960</v>
      </c>
      <c r="AP78" s="132" t="s">
        <v>1961</v>
      </c>
      <c r="AQ78" s="162" t="s">
        <v>1962</v>
      </c>
      <c r="AR78" s="162" t="s">
        <v>1963</v>
      </c>
      <c r="AS78" s="162" t="s">
        <v>1964</v>
      </c>
      <c r="AT78" s="162" t="s">
        <v>1965</v>
      </c>
      <c r="AU78" s="132" t="s">
        <v>1966</v>
      </c>
      <c r="AV78" s="132" t="s">
        <v>1967</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title:"thời gian làm nóng",  unit:"時間",  text:"Quá trình nung nóng vào mùa đông Bạn có sử dụng bao nhiêu giờ một ngày.", inputType:"sel233", right:"", postfix:"", nodata:"", varType:"Number", min:"", max:"", defaultValue:"-1", d11t:"",d11p:"",d12t:"",d12p:"",d13t:"",d13p:"",d1w:"",d1d:"", d21t:"",d21p:"",d22t:"",d22p:"",d23t:"",d23p:"",d2w:"",d2d:"", d31t:"",d31p:"",d32t:"",d32p:"",d33t:"",d33p:"",d3w:"",d3d:""}; </v>
      </c>
      <c r="DO78" s="88"/>
      <c r="DP78" s="88"/>
      <c r="DQ78" s="89" t="str">
        <f t="shared" si="30"/>
        <v>D6.scenario.defSelectValue["sel233"]= [ "Vui lòng chọn", "Không sử dụng", "1 giờ", "2 giờ", "3 giờ", "Bốn giờ", "6 giờ", "8 giờ", "12 giờ", "16 giờ", "24 giờ", "" ];</v>
      </c>
      <c r="DR78" s="90"/>
      <c r="DS78" s="90"/>
      <c r="DT78" s="90" t="str">
        <f t="shared" si="31"/>
        <v>D6.scenario.defSelectData['sel233']= [ '-1', '0', '1', '2', '3', '4', '6', '8', '12', '16', '24' ];</v>
      </c>
    </row>
    <row r="79" spans="1:124" s="85" customFormat="1" ht="43.5" customHeight="1" thickBot="1">
      <c r="A79" s="74"/>
      <c r="B79" s="112" t="s">
        <v>2690</v>
      </c>
      <c r="C79" s="120" t="s">
        <v>4285</v>
      </c>
      <c r="D79" s="132" t="s">
        <v>1934</v>
      </c>
      <c r="E79" s="111" t="s">
        <v>2847</v>
      </c>
      <c r="F79" s="120" t="s">
        <v>1935</v>
      </c>
      <c r="G79" s="202" t="s">
        <v>1935</v>
      </c>
      <c r="H79" s="120" t="s">
        <v>4625</v>
      </c>
      <c r="I79" s="132" t="s">
        <v>5172</v>
      </c>
      <c r="J79" s="120" t="str">
        <f t="shared" si="28"/>
        <v>sel234</v>
      </c>
      <c r="K79" s="132" t="str">
        <f t="shared" si="32"/>
        <v>sel234</v>
      </c>
      <c r="L79" s="112"/>
      <c r="M79" s="112"/>
      <c r="N79" s="112"/>
      <c r="O79" s="111" t="s">
        <v>1893</v>
      </c>
      <c r="P79" s="112"/>
      <c r="Q79" s="112"/>
      <c r="R79" s="111">
        <v>-1</v>
      </c>
      <c r="S79" s="74"/>
      <c r="T79" s="74"/>
      <c r="U79" s="114" t="str">
        <f t="shared" si="33"/>
        <v>sel234</v>
      </c>
      <c r="V79" s="120" t="s">
        <v>4689</v>
      </c>
      <c r="W79" s="120" t="s">
        <v>4769</v>
      </c>
      <c r="X79" s="122" t="s">
        <v>4889</v>
      </c>
      <c r="Y79" s="120" t="s">
        <v>4890</v>
      </c>
      <c r="Z79" s="120" t="s">
        <v>4891</v>
      </c>
      <c r="AA79" s="120" t="s">
        <v>4892</v>
      </c>
      <c r="AB79" s="120" t="s">
        <v>4893</v>
      </c>
      <c r="AC79" s="120" t="s">
        <v>4894</v>
      </c>
      <c r="AD79" s="120" t="s">
        <v>4895</v>
      </c>
      <c r="AE79" s="120" t="s">
        <v>4896</v>
      </c>
      <c r="AF79" s="120" t="s">
        <v>4897</v>
      </c>
      <c r="AG79" s="120"/>
      <c r="AH79" s="120"/>
      <c r="AI79" s="120"/>
      <c r="AJ79" s="120"/>
      <c r="AK79" s="120"/>
      <c r="AL79" s="132" t="s">
        <v>2274</v>
      </c>
      <c r="AM79" s="132" t="s">
        <v>2001</v>
      </c>
      <c r="AN79" s="134" t="s">
        <v>2024</v>
      </c>
      <c r="AO79" s="132" t="s">
        <v>2025</v>
      </c>
      <c r="AP79" s="162" t="s">
        <v>2026</v>
      </c>
      <c r="AQ79" s="162" t="s">
        <v>2027</v>
      </c>
      <c r="AR79" s="162" t="s">
        <v>2028</v>
      </c>
      <c r="AS79" s="162" t="s">
        <v>2029</v>
      </c>
      <c r="AT79" s="132" t="s">
        <v>2030</v>
      </c>
      <c r="AU79" s="132" t="s">
        <v>2031</v>
      </c>
      <c r="AV79" s="132" t="s">
        <v>2540</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title:"Làm nóng nhiệt độ cài đặt",  unit:"℃",  text:"Bạn có muốn thành lập trong những gì ℃ là khi sưởi ấm. Hoặc nếu bạn không thể thiết lập là về những gì ℃.", inputType:"sel234", right:"", postfix:"", nodata:"", varType:"Number", min:"", max:"", defaultValue:"-1", d11t:"",d11p:"",d12t:"",d12p:"",d13t:"",d13p:"",d1w:"",d1d:"", d21t:"",d21p:"",d22t:"",d22p:"",d23t:"",d23p:"",d2w:"",d2d:"", d31t:"",d31p:"",d32t:"",d32p:"",d33t:"",d33p:"",d3w:"",d3d:""}; </v>
      </c>
      <c r="DO79" s="88"/>
      <c r="DP79" s="88"/>
      <c r="DQ79" s="89" t="str">
        <f t="shared" si="30"/>
        <v>D6.scenario.defSelectValue["sel234"]= [ "Vui lòng chọn", "Không sử dụng", "18 ℃", "19 ℃", "20 ℃", "21 ℃", "22 ℃", "23 ℃", "24 ℃", "25 ℃", "26 ℃ trở lên", "" ];</v>
      </c>
      <c r="DR79" s="90"/>
      <c r="DS79" s="90"/>
      <c r="DT79" s="90" t="str">
        <f t="shared" si="31"/>
        <v>D6.scenario.defSelectData['sel234']= [ '-1', '0', '18', '19', '20', '21', '22', '23', '24', '25', '26' ];</v>
      </c>
    </row>
    <row r="80" spans="1:124" s="85" customFormat="1" ht="43.5" customHeight="1" thickBot="1">
      <c r="A80" s="74"/>
      <c r="B80" s="111" t="s">
        <v>2389</v>
      </c>
      <c r="C80" s="120" t="s">
        <v>4457</v>
      </c>
      <c r="D80" s="132" t="s">
        <v>2687</v>
      </c>
      <c r="E80" s="111" t="s">
        <v>2847</v>
      </c>
      <c r="F80" s="120" t="s">
        <v>813</v>
      </c>
      <c r="G80" s="202" t="s">
        <v>4555</v>
      </c>
      <c r="H80" s="120" t="s">
        <v>4457</v>
      </c>
      <c r="I80" s="132" t="s">
        <v>5173</v>
      </c>
      <c r="J80" s="120" t="str">
        <f t="shared" si="28"/>
        <v>sel235</v>
      </c>
      <c r="K80" s="132" t="str">
        <f t="shared" si="32"/>
        <v>sel235</v>
      </c>
      <c r="L80" s="112"/>
      <c r="M80" s="112"/>
      <c r="N80" s="112"/>
      <c r="O80" s="111" t="s">
        <v>1893</v>
      </c>
      <c r="P80" s="112"/>
      <c r="Q80" s="112"/>
      <c r="R80" s="111">
        <v>-1</v>
      </c>
      <c r="S80" s="74"/>
      <c r="T80" s="74"/>
      <c r="U80" s="114" t="str">
        <f t="shared" si="33"/>
        <v>sel235</v>
      </c>
      <c r="V80" s="120" t="s">
        <v>4689</v>
      </c>
      <c r="W80" s="120" t="s">
        <v>4898</v>
      </c>
      <c r="X80" s="122" t="s">
        <v>4563</v>
      </c>
      <c r="Y80" s="122" t="s">
        <v>4858</v>
      </c>
      <c r="Z80" s="120" t="s">
        <v>4899</v>
      </c>
      <c r="AA80" s="120" t="s">
        <v>4859</v>
      </c>
      <c r="AB80" s="120" t="s">
        <v>4900</v>
      </c>
      <c r="AC80" s="120" t="s">
        <v>4860</v>
      </c>
      <c r="AD80" s="120" t="s">
        <v>4861</v>
      </c>
      <c r="AE80" s="120" t="s">
        <v>4862</v>
      </c>
      <c r="AF80" s="120"/>
      <c r="AG80" s="120"/>
      <c r="AH80" s="120"/>
      <c r="AI80" s="120"/>
      <c r="AJ80" s="120"/>
      <c r="AK80" s="120"/>
      <c r="AL80" s="132" t="s">
        <v>2274</v>
      </c>
      <c r="AM80" s="132" t="s">
        <v>2692</v>
      </c>
      <c r="AN80" s="134" t="s">
        <v>2693</v>
      </c>
      <c r="AO80" s="134" t="s">
        <v>2680</v>
      </c>
      <c r="AP80" s="132" t="s">
        <v>2694</v>
      </c>
      <c r="AQ80" s="162" t="s">
        <v>2681</v>
      </c>
      <c r="AR80" s="162" t="s">
        <v>2695</v>
      </c>
      <c r="AS80" s="162" t="s">
        <v>2682</v>
      </c>
      <c r="AT80" s="132" t="s">
        <v>2683</v>
      </c>
      <c r="AU80" s="132" t="s">
        <v>2684</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title:"Thời gian để sưởi ấm",  unit:"ヶ月",  text:"Thời gian để sưởi ấm", inputType:"sel235", right:"", postfix:"", nodata:"", varType:"Number", min:"", max:"", defaultValue:"-1", d11t:"",d11p:"",d12t:"",d12p:"",d13t:"",d13p:"",d1w:"",d1d:"", d21t:"",d21p:"",d22t:"",d22p:"",d23t:"",d23p:"",d2w:"",d2d:"", d31t:"",d31p:"",d32t:"",d32p:"",d33t:"",d33p:"",d3w:"",d3d:""}; </v>
      </c>
      <c r="DO80" s="88"/>
      <c r="DP80" s="88"/>
      <c r="DQ80" s="89" t="str">
        <f t="shared" si="30"/>
        <v>D6.scenario.defSelectValue["sel235"]= [ "Vui lòng chọn", "Không sưởi ấm", "1 tháng", "2 tháng", "ba tháng", "Bốn tháng", "5 tháng", "6 tháng", "8 tháng", "10 tháng", "" ];</v>
      </c>
      <c r="DR80" s="90"/>
      <c r="DS80" s="90"/>
      <c r="DT80" s="90" t="str">
        <f t="shared" si="31"/>
        <v>D6.scenario.defSelectData['sel235']= [ '-1', '0', '1', '2', '3', '4', '5', '6', '8', '10' ];</v>
      </c>
    </row>
    <row r="81" spans="1:124" s="85" customFormat="1" ht="43.5" customHeight="1" thickBot="1">
      <c r="A81" s="74"/>
      <c r="B81" s="112" t="s">
        <v>2848</v>
      </c>
      <c r="C81" s="120" t="s">
        <v>4465</v>
      </c>
      <c r="D81" s="132" t="s">
        <v>2689</v>
      </c>
      <c r="E81" s="111" t="s">
        <v>2847</v>
      </c>
      <c r="F81" s="120" t="s">
        <v>813</v>
      </c>
      <c r="G81" s="202" t="s">
        <v>4555</v>
      </c>
      <c r="H81" s="120" t="s">
        <v>4465</v>
      </c>
      <c r="I81" s="132" t="s">
        <v>5181</v>
      </c>
      <c r="J81" s="120" t="str">
        <f t="shared" si="28"/>
        <v>sel236</v>
      </c>
      <c r="K81" s="132" t="str">
        <f t="shared" si="32"/>
        <v>sel236</v>
      </c>
      <c r="L81" s="112"/>
      <c r="M81" s="112"/>
      <c r="N81" s="112"/>
      <c r="O81" s="111" t="s">
        <v>1893</v>
      </c>
      <c r="P81" s="112"/>
      <c r="Q81" s="112"/>
      <c r="R81" s="111">
        <v>-1</v>
      </c>
      <c r="S81" s="74"/>
      <c r="T81" s="74"/>
      <c r="U81" s="114" t="str">
        <f t="shared" si="33"/>
        <v>sel236</v>
      </c>
      <c r="V81" s="120" t="s">
        <v>4689</v>
      </c>
      <c r="W81" s="120" t="s">
        <v>4929</v>
      </c>
      <c r="X81" s="122" t="s">
        <v>4563</v>
      </c>
      <c r="Y81" s="120" t="s">
        <v>4858</v>
      </c>
      <c r="Z81" s="120" t="s">
        <v>4899</v>
      </c>
      <c r="AA81" s="120" t="s">
        <v>4859</v>
      </c>
      <c r="AB81" s="120" t="s">
        <v>4900</v>
      </c>
      <c r="AC81" s="120" t="s">
        <v>4860</v>
      </c>
      <c r="AD81" s="120"/>
      <c r="AE81" s="120"/>
      <c r="AF81" s="120"/>
      <c r="AG81" s="120"/>
      <c r="AH81" s="120"/>
      <c r="AI81" s="120"/>
      <c r="AJ81" s="120"/>
      <c r="AK81" s="120"/>
      <c r="AL81" s="132" t="s">
        <v>2274</v>
      </c>
      <c r="AM81" s="162" t="s">
        <v>2696</v>
      </c>
      <c r="AN81" s="134" t="s">
        <v>2693</v>
      </c>
      <c r="AO81" s="132" t="s">
        <v>2680</v>
      </c>
      <c r="AP81" s="162" t="s">
        <v>2694</v>
      </c>
      <c r="AQ81" s="162" t="s">
        <v>2681</v>
      </c>
      <c r="AR81" s="132" t="s">
        <v>2695</v>
      </c>
      <c r="AS81" s="132" t="s">
        <v>2682</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title:"Thời gian sử dụng của máy tạo độ ẩm",  unit:"ヶ月",  text:"Thời gian sử dụng của máy tạo độ ẩm", inputType:"sel236", right:"", postfix:"", nodata:"", varType:"Number", min:"", max:"", defaultValue:"-1", d11t:"",d11p:"",d12t:"",d12p:"",d13t:"",d13p:"",d1w:"",d1d:"", d21t:"",d21p:"",d22t:"",d22p:"",d23t:"",d23p:"",d2w:"",d2d:"", d31t:"",d31p:"",d32t:"",d32p:"",d33t:"",d33p:"",d3w:"",d3d:""}; </v>
      </c>
      <c r="DO81" s="88"/>
      <c r="DP81" s="88"/>
      <c r="DQ81" s="89" t="str">
        <f t="shared" si="30"/>
        <v>D6.scenario.defSelectValue["sel236"]= [ "Vui lòng chọn", "Không phải là ẩm", "1 tháng", "2 tháng", "ba tháng", "Bốn tháng", "5 tháng", "6 tháng", "" ];</v>
      </c>
      <c r="DR81" s="90"/>
      <c r="DS81" s="90"/>
      <c r="DT81" s="90" t="str">
        <f t="shared" si="31"/>
        <v>D6.scenario.defSelectData['sel236']= [ '-1', '0', '1', '2', '3', '4', '5', '6' ];</v>
      </c>
    </row>
    <row r="82" spans="1:124" s="85" customFormat="1" ht="43.5" customHeight="1" thickBot="1">
      <c r="B82" s="111" t="s">
        <v>2849</v>
      </c>
      <c r="C82" s="120" t="s">
        <v>4466</v>
      </c>
      <c r="D82" s="132" t="s">
        <v>2995</v>
      </c>
      <c r="E82" s="111" t="s">
        <v>2741</v>
      </c>
      <c r="F82" s="120"/>
      <c r="G82" s="202"/>
      <c r="H82" s="120" t="s">
        <v>4630</v>
      </c>
      <c r="I82" s="132" t="s">
        <v>5182</v>
      </c>
      <c r="J82" s="120" t="str">
        <f t="shared" si="28"/>
        <v>sel237</v>
      </c>
      <c r="K82" s="132" t="str">
        <f t="shared" si="32"/>
        <v>sel237</v>
      </c>
      <c r="L82" s="112"/>
      <c r="M82" s="112"/>
      <c r="N82" s="112"/>
      <c r="O82" s="111" t="s">
        <v>1893</v>
      </c>
      <c r="P82" s="112"/>
      <c r="Q82" s="112"/>
      <c r="R82" s="111">
        <v>-1</v>
      </c>
      <c r="T82" s="74"/>
      <c r="U82" s="114" t="str">
        <f t="shared" si="33"/>
        <v>sel237</v>
      </c>
      <c r="V82" s="120" t="s">
        <v>4689</v>
      </c>
      <c r="W82" s="120" t="s">
        <v>4746</v>
      </c>
      <c r="X82" s="120" t="s">
        <v>4745</v>
      </c>
      <c r="Y82" s="120"/>
      <c r="Z82" s="120"/>
      <c r="AA82" s="120"/>
      <c r="AB82" s="120"/>
      <c r="AC82" s="120"/>
      <c r="AD82" s="120"/>
      <c r="AE82" s="120"/>
      <c r="AF82" s="120"/>
      <c r="AG82" s="120"/>
      <c r="AH82" s="120"/>
      <c r="AI82" s="120"/>
      <c r="AJ82" s="120"/>
      <c r="AK82" s="120"/>
      <c r="AL82" s="132" t="s">
        <v>2274</v>
      </c>
      <c r="AM82" s="162" t="s">
        <v>2543</v>
      </c>
      <c r="AN82" s="162" t="s">
        <v>2317</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title:"Lắp đặt tấm cách nhiệt",  unit:"",  text:"Lắp đặt tấm rèm cách nhiệt dày vào mùa đông", inputType:"sel237", right:"", postfix:"", nodata:"", varType:"Number", min:"", max:"", defaultValue:"-1", d11t:"",d11p:"",d12t:"",d12p:"",d13t:"",d13p:"",d1w:"",d1d:"", d21t:"",d21p:"",d22t:"",d22p:"",d23t:"",d23p:"",d2w:"",d2d:"", d31t:"",d31p:"",d32t:"",d32p:"",d33t:"",d33p:"",d3w:"",d3d:""}; </v>
      </c>
      <c r="DO82" s="88"/>
      <c r="DP82" s="88"/>
      <c r="DQ82" s="89" t="str">
        <f t="shared" si="30"/>
        <v>D6.scenario.defSelectValue["sel237"]= [ "Vui lòng chọn", "là", "không", "" ];</v>
      </c>
      <c r="DR82" s="90"/>
      <c r="DS82" s="90"/>
      <c r="DT82" s="90" t="str">
        <f t="shared" si="31"/>
        <v>D6.scenario.defSelectData['sel237']= [ '-1', '1', '2' ];</v>
      </c>
    </row>
    <row r="83" spans="1:124" s="85" customFormat="1" ht="43.5" customHeight="1" thickBot="1">
      <c r="B83" s="112" t="s">
        <v>2851</v>
      </c>
      <c r="C83" s="120" t="s">
        <v>4467</v>
      </c>
      <c r="D83" s="132" t="s">
        <v>2798</v>
      </c>
      <c r="E83" s="111" t="s">
        <v>2847</v>
      </c>
      <c r="F83" s="120"/>
      <c r="G83" s="202"/>
      <c r="H83" s="120" t="s">
        <v>4467</v>
      </c>
      <c r="I83" s="132" t="s">
        <v>5183</v>
      </c>
      <c r="J83" s="120" t="str">
        <f t="shared" si="28"/>
        <v>sel238</v>
      </c>
      <c r="K83" s="132" t="str">
        <f t="shared" si="32"/>
        <v>sel238</v>
      </c>
      <c r="L83" s="112"/>
      <c r="M83" s="112"/>
      <c r="N83" s="112"/>
      <c r="O83" s="111" t="s">
        <v>1893</v>
      </c>
      <c r="P83" s="112"/>
      <c r="Q83" s="112"/>
      <c r="R83" s="111">
        <v>-1</v>
      </c>
      <c r="T83" s="74"/>
      <c r="U83" s="114" t="str">
        <f t="shared" si="33"/>
        <v>sel238</v>
      </c>
      <c r="V83" s="120" t="s">
        <v>4689</v>
      </c>
      <c r="W83" s="120" t="s">
        <v>4930</v>
      </c>
      <c r="X83" s="120" t="s">
        <v>4931</v>
      </c>
      <c r="Y83" s="120"/>
      <c r="Z83" s="120"/>
      <c r="AA83" s="120"/>
      <c r="AB83" s="120"/>
      <c r="AC83" s="120"/>
      <c r="AD83" s="120"/>
      <c r="AE83" s="120"/>
      <c r="AF83" s="120"/>
      <c r="AG83" s="120"/>
      <c r="AH83" s="120"/>
      <c r="AI83" s="120"/>
      <c r="AJ83" s="120"/>
      <c r="AK83" s="120"/>
      <c r="AL83" s="132" t="s">
        <v>2274</v>
      </c>
      <c r="AM83" s="162" t="s">
        <v>3381</v>
      </c>
      <c r="AN83" s="162" t="s">
        <v>3382</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title:"Bạn có Shimekire phòng với cửa",  unit:"",  text:"Bạn có Shimekire phòng với cửa", inputType:"sel238", right:"", postfix:"", nodata:"", varType:"Number", min:"", max:"", defaultValue:"-1", d11t:"",d11p:"",d12t:"",d12p:"",d13t:"",d13p:"",d1w:"",d1d:"", d21t:"",d21p:"",d22t:"",d22p:"",d23t:"",d23p:"",d2w:"",d2d:"", d31t:"",d31p:"",d32t:"",d32p:"",d33t:"",d33p:"",d3w:"",d3d:""}; </v>
      </c>
      <c r="DO83" s="88"/>
      <c r="DP83" s="88"/>
      <c r="DQ83" s="89" t="str">
        <f t="shared" si="30"/>
        <v>D6.scenario.defSelectValue["sel238"]= [ "Vui lòng chọn", "Có thể", "không thể", "" ];</v>
      </c>
      <c r="DR83" s="90"/>
      <c r="DS83" s="90"/>
      <c r="DT83" s="90" t="str">
        <f t="shared" si="31"/>
        <v>D6.scenario.defSelectData['sel238']= [ '-1', '1', '2' ];</v>
      </c>
    </row>
    <row r="84" spans="1:124" s="85" customFormat="1" ht="43.5" customHeight="1" thickBot="1">
      <c r="B84" s="111" t="s">
        <v>2852</v>
      </c>
      <c r="C84" s="120" t="s">
        <v>4468</v>
      </c>
      <c r="D84" s="132" t="s">
        <v>2799</v>
      </c>
      <c r="E84" s="111" t="s">
        <v>2847</v>
      </c>
      <c r="F84" s="120"/>
      <c r="G84" s="202"/>
      <c r="H84" s="120" t="s">
        <v>4631</v>
      </c>
      <c r="I84" s="132" t="s">
        <v>5184</v>
      </c>
      <c r="J84" s="120" t="str">
        <f t="shared" si="28"/>
        <v>sel239</v>
      </c>
      <c r="K84" s="132" t="str">
        <f t="shared" si="32"/>
        <v>sel239</v>
      </c>
      <c r="L84" s="112"/>
      <c r="M84" s="112"/>
      <c r="N84" s="112"/>
      <c r="O84" s="111" t="s">
        <v>1893</v>
      </c>
      <c r="P84" s="112"/>
      <c r="Q84" s="112"/>
      <c r="R84" s="111">
        <v>-1</v>
      </c>
      <c r="T84" s="74"/>
      <c r="U84" s="114" t="str">
        <f t="shared" si="33"/>
        <v>sel239</v>
      </c>
      <c r="V84" s="120" t="s">
        <v>4689</v>
      </c>
      <c r="W84" s="120" t="s">
        <v>4932</v>
      </c>
      <c r="X84" s="120" t="s">
        <v>4922</v>
      </c>
      <c r="Y84" s="120"/>
      <c r="Z84" s="120"/>
      <c r="AA84" s="120"/>
      <c r="AB84" s="120"/>
      <c r="AC84" s="120"/>
      <c r="AD84" s="120"/>
      <c r="AE84" s="120"/>
      <c r="AF84" s="120"/>
      <c r="AG84" s="120"/>
      <c r="AH84" s="120"/>
      <c r="AI84" s="120"/>
      <c r="AJ84" s="120"/>
      <c r="AK84" s="120"/>
      <c r="AL84" s="132" t="s">
        <v>2274</v>
      </c>
      <c r="AM84" s="162" t="s">
        <v>3540</v>
      </c>
      <c r="AN84" s="162" t="s">
        <v>3541</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title:"cầu thang",  unit:"",  text:"Atrium hay, bạn đi lên đến tầng trên trên cầu thang từ phòng", inputType:"sel239", right:"", postfix:"", nodata:"", varType:"Number", min:"", max:"", defaultValue:"-1", d11t:"",d11p:"",d12t:"",d12p:"",d13t:"",d13p:"",d1w:"",d1d:"", d21t:"",d21p:"",d22t:"",d22p:"",d23t:"",d23p:"",d2w:"",d2d:"", d31t:"",d31p:"",d32t:"",d32p:"",d33t:"",d33p:"",d3w:"",d3d:""}; </v>
      </c>
      <c r="DO84" s="88"/>
      <c r="DP84" s="88"/>
      <c r="DQ84" s="89" t="str">
        <f t="shared" si="30"/>
        <v>D6.scenario.defSelectValue["sel239"]= [ "Vui lòng chọn", "Một", "Không có", "" ];</v>
      </c>
      <c r="DR84" s="90"/>
      <c r="DS84" s="90"/>
      <c r="DT84" s="90" t="str">
        <f t="shared" si="31"/>
        <v>D6.scenario.defSelectData['sel239']= [ '-1', '1', '2' ];</v>
      </c>
    </row>
    <row r="85" spans="1:124" s="85" customFormat="1" ht="43.5" customHeight="1" thickBot="1">
      <c r="B85" s="112" t="s">
        <v>2853</v>
      </c>
      <c r="C85" s="120" t="s">
        <v>4469</v>
      </c>
      <c r="D85" s="132" t="s">
        <v>2581</v>
      </c>
      <c r="E85" s="111" t="s">
        <v>2847</v>
      </c>
      <c r="F85" s="120"/>
      <c r="G85" s="202"/>
      <c r="H85" s="120" t="s">
        <v>4469</v>
      </c>
      <c r="I85" s="132" t="s">
        <v>5185</v>
      </c>
      <c r="J85" s="120" t="str">
        <f t="shared" si="28"/>
        <v>sel240</v>
      </c>
      <c r="K85" s="132" t="str">
        <f t="shared" si="32"/>
        <v>sel240</v>
      </c>
      <c r="L85" s="112"/>
      <c r="M85" s="112"/>
      <c r="N85" s="112"/>
      <c r="O85" s="111" t="s">
        <v>1893</v>
      </c>
      <c r="P85" s="112"/>
      <c r="Q85" s="112"/>
      <c r="R85" s="111">
        <v>-1</v>
      </c>
      <c r="T85" s="74"/>
      <c r="U85" s="114" t="str">
        <f t="shared" si="33"/>
        <v>sel240</v>
      </c>
      <c r="V85" s="120" t="s">
        <v>4689</v>
      </c>
      <c r="W85" s="120" t="s">
        <v>4931</v>
      </c>
      <c r="X85" s="120" t="s">
        <v>4933</v>
      </c>
      <c r="Y85" s="120" t="s">
        <v>4934</v>
      </c>
      <c r="Z85" s="120" t="s">
        <v>4935</v>
      </c>
      <c r="AA85" s="120" t="s">
        <v>4936</v>
      </c>
      <c r="AB85" s="120"/>
      <c r="AC85" s="120"/>
      <c r="AD85" s="120"/>
      <c r="AE85" s="120"/>
      <c r="AF85" s="120"/>
      <c r="AG85" s="120"/>
      <c r="AH85" s="120"/>
      <c r="AI85" s="120"/>
      <c r="AJ85" s="120"/>
      <c r="AK85" s="120"/>
      <c r="AL85" s="132" t="s">
        <v>2274</v>
      </c>
      <c r="AM85" s="162" t="s">
        <v>2555</v>
      </c>
      <c r="AN85" s="132" t="s">
        <v>2556</v>
      </c>
      <c r="AO85" s="132" t="s">
        <v>2557</v>
      </c>
      <c r="AP85" s="132" t="s">
        <v>2558</v>
      </c>
      <c r="AQ85" s="132" t="s">
        <v>2559</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title:"Giảm diện tích sưởi ấm do các phân vùng của căn phòng",  unit:"",  text:"Giảm diện tích sưởi ấm do các phân vùng của căn phòng", inputType:"sel240", right:"", postfix:"", nodata:"", varType:"Number", min:"", max:"", defaultValue:"-1", d11t:"",d11p:"",d12t:"",d12p:"",d13t:"",d13p:"",d1w:"",d1d:"", d21t:"",d21p:"",d22t:"",d22p:"",d23t:"",d23p:"",d2w:"",d2d:"", d31t:"",d31p:"",d32t:"",d32p:"",d33t:"",d33p:"",d3w:"",d3d:""}; </v>
      </c>
      <c r="DO85" s="88"/>
      <c r="DP85" s="88"/>
      <c r="DQ85" s="89" t="str">
        <f t="shared" si="30"/>
        <v>D6.scenario.defSelectValue["sel240"]= [ "Vui lòng chọn", "không thể", "20% giảm", "30 đến 40% giảm", "rưỡi", "giảm 60-70%", "" ];</v>
      </c>
      <c r="DR85" s="90"/>
      <c r="DS85" s="90"/>
      <c r="DT85" s="90" t="str">
        <f t="shared" si="31"/>
        <v>D6.scenario.defSelectData['sel240']= [ '-1', '0', '2', '3', '5', '7' ];</v>
      </c>
    </row>
    <row r="86" spans="1:124" s="85" customFormat="1" ht="43.5" customHeight="1" thickBot="1">
      <c r="B86" s="111" t="s">
        <v>2854</v>
      </c>
      <c r="C86" s="120" t="s">
        <v>4470</v>
      </c>
      <c r="D86" s="132" t="s">
        <v>2578</v>
      </c>
      <c r="E86" s="111" t="s">
        <v>2847</v>
      </c>
      <c r="F86" s="120"/>
      <c r="G86" s="202"/>
      <c r="H86" s="120" t="s">
        <v>4632</v>
      </c>
      <c r="I86" s="132" t="s">
        <v>5186</v>
      </c>
      <c r="J86" s="120" t="str">
        <f t="shared" si="28"/>
        <v>sel241</v>
      </c>
      <c r="K86" s="132" t="str">
        <f t="shared" si="32"/>
        <v>sel241</v>
      </c>
      <c r="L86" s="112"/>
      <c r="M86" s="112"/>
      <c r="N86" s="112"/>
      <c r="O86" s="111" t="s">
        <v>1893</v>
      </c>
      <c r="P86" s="112"/>
      <c r="Q86" s="112"/>
      <c r="R86" s="111">
        <v>-1</v>
      </c>
      <c r="T86" s="74"/>
      <c r="U86" s="114" t="str">
        <f t="shared" si="33"/>
        <v>sel241</v>
      </c>
      <c r="V86" s="120" t="s">
        <v>4689</v>
      </c>
      <c r="W86" s="120" t="s">
        <v>4769</v>
      </c>
      <c r="X86" s="120" t="s">
        <v>4562</v>
      </c>
      <c r="Y86" s="120" t="s">
        <v>4885</v>
      </c>
      <c r="Z86" s="120" t="s">
        <v>4835</v>
      </c>
      <c r="AA86" s="120" t="s">
        <v>4886</v>
      </c>
      <c r="AB86" s="120" t="s">
        <v>4836</v>
      </c>
      <c r="AC86" s="120" t="s">
        <v>4887</v>
      </c>
      <c r="AD86" s="120" t="s">
        <v>4888</v>
      </c>
      <c r="AE86" s="120" t="s">
        <v>4838</v>
      </c>
      <c r="AF86" s="120" t="s">
        <v>4839</v>
      </c>
      <c r="AG86" s="120"/>
      <c r="AH86" s="120"/>
      <c r="AI86" s="120"/>
      <c r="AJ86" s="120"/>
      <c r="AK86" s="120"/>
      <c r="AL86" s="132" t="s">
        <v>2274</v>
      </c>
      <c r="AM86" s="162" t="s">
        <v>2517</v>
      </c>
      <c r="AN86" s="162" t="s">
        <v>2582</v>
      </c>
      <c r="AO86" s="162" t="s">
        <v>2583</v>
      </c>
      <c r="AP86" s="162" t="s">
        <v>2584</v>
      </c>
      <c r="AQ86" s="162" t="s">
        <v>2585</v>
      </c>
      <c r="AR86" s="132" t="s">
        <v>2586</v>
      </c>
      <c r="AS86" s="132" t="s">
        <v>2587</v>
      </c>
      <c r="AT86" s="132" t="s">
        <v>2588</v>
      </c>
      <c r="AU86" s="132" t="s">
        <v>2589</v>
      </c>
      <c r="AV86" s="132" t="s">
        <v>2590</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title:"Sử dụng thời gian của bếp điện",  unit:"",  text:"Sử dụng thời điểm nóng dầu bếp điện", inputType:"sel241", right:"", postfix:"", nodata:"", varType:"Number", min:"", max:"", defaultValue:"-1", d11t:"",d11p:"",d12t:"",d12p:"",d13t:"",d13p:"",d1w:"",d1d:"", d21t:"",d21p:"",d22t:"",d22p:"",d23t:"",d23p:"",d2w:"",d2d:"", d31t:"",d31p:"",d32t:"",d32p:"",d33t:"",d33p:"",d3w:"",d3d:""}; </v>
      </c>
      <c r="DO86" s="88"/>
      <c r="DP86" s="88"/>
      <c r="DQ86" s="89" t="str">
        <f t="shared" si="30"/>
        <v>D6.scenario.defSelectValue["sel241"]= [ "Vui lòng chọn", "Không sử dụng", "1 giờ", "2 giờ", "3 giờ", "Bốn giờ", "6 giờ", "8 giờ", "12 giờ", "16 giờ", "24 giờ", "" ];</v>
      </c>
      <c r="DR86" s="90"/>
      <c r="DS86" s="90"/>
      <c r="DT86" s="90" t="str">
        <f t="shared" si="31"/>
        <v>D6.scenario.defSelectData['sel241']= [ '-1', '0', '1', '2', '3', '4', '6', '8', '12', '16', '24' ];</v>
      </c>
    </row>
    <row r="87" spans="1:124" s="85" customFormat="1" ht="43.5" customHeight="1" thickBot="1">
      <c r="B87" s="112" t="s">
        <v>2855</v>
      </c>
      <c r="C87" s="120" t="s">
        <v>4471</v>
      </c>
      <c r="D87" s="132" t="s">
        <v>3138</v>
      </c>
      <c r="E87" s="111" t="s">
        <v>2741</v>
      </c>
      <c r="F87" s="120"/>
      <c r="G87" s="202"/>
      <c r="H87" s="120" t="s">
        <v>4633</v>
      </c>
      <c r="I87" s="132" t="s">
        <v>5187</v>
      </c>
      <c r="J87" s="120" t="str">
        <f t="shared" si="28"/>
        <v>sel242</v>
      </c>
      <c r="K87" s="132" t="str">
        <f t="shared" si="32"/>
        <v>sel242</v>
      </c>
      <c r="L87" s="112"/>
      <c r="M87" s="112"/>
      <c r="N87" s="112"/>
      <c r="O87" s="111" t="s">
        <v>1893</v>
      </c>
      <c r="P87" s="112"/>
      <c r="Q87" s="112"/>
      <c r="R87" s="111">
        <v>-1</v>
      </c>
      <c r="T87" s="74"/>
      <c r="U87" s="114" t="str">
        <f t="shared" si="33"/>
        <v>sel242</v>
      </c>
      <c r="V87" s="120" t="s">
        <v>4689</v>
      </c>
      <c r="W87" s="120" t="s">
        <v>4937</v>
      </c>
      <c r="X87" s="120" t="s">
        <v>4938</v>
      </c>
      <c r="Y87" s="120" t="s">
        <v>4939</v>
      </c>
      <c r="Z87" s="120" t="s">
        <v>4940</v>
      </c>
      <c r="AA87" s="120" t="s">
        <v>4941</v>
      </c>
      <c r="AB87" s="120"/>
      <c r="AC87" s="120"/>
      <c r="AD87" s="120"/>
      <c r="AE87" s="120"/>
      <c r="AF87" s="120"/>
      <c r="AG87" s="120"/>
      <c r="AH87" s="120"/>
      <c r="AI87" s="120"/>
      <c r="AJ87" s="120"/>
      <c r="AK87" s="120"/>
      <c r="AL87" s="132" t="s">
        <v>2274</v>
      </c>
      <c r="AM87" s="162" t="s">
        <v>2753</v>
      </c>
      <c r="AN87" s="162" t="s">
        <v>2752</v>
      </c>
      <c r="AO87" s="162" t="s">
        <v>2750</v>
      </c>
      <c r="AP87" s="162" t="s">
        <v>2749</v>
      </c>
      <c r="AQ87" s="162" t="s">
        <v>2751</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title:"phòng lạnh",  unit:"",  text:"Cho dù căn phòng có ảnh hưởng đến quá trình gia nhiệt", inputType:"sel242", right:"", postfix:"", nodata:"", varType:"Number", min:"", max:"", defaultValue:"-1", d11t:"",d11p:"",d12t:"",d12p:"",d13t:"",d13p:"",d1w:"",d1d:"", d21t:"",d21p:"",d22t:"",d22p:"",d23t:"",d23p:"",d2w:"",d2d:"", d31t:"",d31p:"",d32t:"",d32p:"",d33t:"",d33p:"",d3w:"",d3d:""}; </v>
      </c>
      <c r="DO87" s="88"/>
      <c r="DP87" s="88"/>
      <c r="DQ87" s="89" t="str">
        <f t="shared" si="30"/>
        <v>D6.scenario.defSelectValue["sel242"]= [ "Vui lòng chọn", "Tôi không cảm thấy cái lạnh và sưởi ấm cho", "Một chút lạnh", "Không hoàn toàn để làm ấm", "Lạnh ngay cả khi hệ thống sưởi", "Sưởi không", "" ];</v>
      </c>
      <c r="DR87" s="90"/>
      <c r="DS87" s="90"/>
      <c r="DT87" s="90" t="str">
        <f t="shared" si="31"/>
        <v>D6.scenario.defSelectData['sel242']= [ '-1', '1', '2', '3', '4', '5' ];</v>
      </c>
    </row>
    <row r="88" spans="1:124" s="85" customFormat="1" ht="43.5" customHeight="1" thickBot="1">
      <c r="B88" s="111" t="s">
        <v>2856</v>
      </c>
      <c r="C88" s="120" t="s">
        <v>4472</v>
      </c>
      <c r="D88" s="132" t="s">
        <v>3045</v>
      </c>
      <c r="E88" s="111" t="s">
        <v>2976</v>
      </c>
      <c r="F88" s="120"/>
      <c r="G88" s="202"/>
      <c r="H88" s="120" t="s">
        <v>4634</v>
      </c>
      <c r="I88" s="132" t="s">
        <v>5188</v>
      </c>
      <c r="J88" s="120" t="str">
        <f t="shared" si="28"/>
        <v>sel243</v>
      </c>
      <c r="K88" s="132" t="str">
        <f t="shared" si="32"/>
        <v>sel243</v>
      </c>
      <c r="L88" s="112"/>
      <c r="M88" s="112"/>
      <c r="N88" s="112"/>
      <c r="O88" s="111" t="s">
        <v>1893</v>
      </c>
      <c r="P88" s="112"/>
      <c r="Q88" s="112"/>
      <c r="R88" s="111">
        <v>-1</v>
      </c>
      <c r="T88" s="74"/>
      <c r="U88" s="114" t="str">
        <f t="shared" si="33"/>
        <v>sel243</v>
      </c>
      <c r="V88" s="120" t="s">
        <v>4689</v>
      </c>
      <c r="W88" s="120" t="s">
        <v>4942</v>
      </c>
      <c r="X88" s="120" t="s">
        <v>4943</v>
      </c>
      <c r="Y88" s="120" t="s">
        <v>4944</v>
      </c>
      <c r="Z88" s="120" t="s">
        <v>4945</v>
      </c>
      <c r="AA88" s="120" t="s">
        <v>4728</v>
      </c>
      <c r="AB88" s="120"/>
      <c r="AC88" s="120"/>
      <c r="AD88" s="120"/>
      <c r="AE88" s="120"/>
      <c r="AF88" s="120"/>
      <c r="AG88" s="120"/>
      <c r="AH88" s="120"/>
      <c r="AI88" s="120"/>
      <c r="AJ88" s="120"/>
      <c r="AK88" s="120"/>
      <c r="AL88" s="132" t="s">
        <v>2274</v>
      </c>
      <c r="AM88" s="162" t="s">
        <v>3049</v>
      </c>
      <c r="AN88" s="162" t="s">
        <v>3050</v>
      </c>
      <c r="AO88" s="162" t="s">
        <v>3051</v>
      </c>
      <c r="AP88" s="132" t="s">
        <v>3052</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title:"Sự hiện diện hay vắng mặt của sự ngưng tụ trên cửa sổ",  unit:"",  text:"Bạn có một sự ngưng tụ của cửa sổ", inputType:"sel243", right:"", postfix:"", nodata:"", varType:"Number", min:"", max:"", defaultValue:"-1", d11t:"",d11p:"",d12t:"",d12p:"",d13t:"",d13p:"",d1w:"",d1d:"", d21t:"",d21p:"",d22t:"",d22p:"",d23t:"",d23p:"",d2w:"",d2d:"", d31t:"",d31p:"",d32t:"",d32p:"",d33t:"",d33p:"",d3w:"",d3d:""}; </v>
      </c>
      <c r="DO88" s="88"/>
      <c r="DP88" s="88"/>
      <c r="DQ88" s="89" t="str">
        <f t="shared" si="30"/>
        <v>D6.scenario.defSelectValue["sel243"]= [ "Vui lòng chọn", "ngưng tụ tốt", "Một chút ngưng tụ", "Hầu như không có sự ngưng tụ", "Không ngưng tụ", "Không biết", "" ];</v>
      </c>
      <c r="DR88" s="90"/>
      <c r="DS88" s="90"/>
      <c r="DT88" s="90" t="str">
        <f t="shared" si="31"/>
        <v>D6.scenario.defSelectData['sel243']= [ '-1', '1', '2', '3', '4', '5' ];</v>
      </c>
    </row>
    <row r="89" spans="1:124" s="85" customFormat="1" ht="43.5" customHeight="1" thickBot="1">
      <c r="B89" s="112" t="s">
        <v>2857</v>
      </c>
      <c r="C89" s="120" t="s">
        <v>4473</v>
      </c>
      <c r="D89" s="132" t="s">
        <v>3044</v>
      </c>
      <c r="E89" s="111" t="s">
        <v>2976</v>
      </c>
      <c r="F89" s="120"/>
      <c r="G89" s="202"/>
      <c r="H89" s="120" t="s">
        <v>4635</v>
      </c>
      <c r="I89" s="132" t="s">
        <v>5189</v>
      </c>
      <c r="J89" s="120" t="str">
        <f t="shared" si="28"/>
        <v>sel244</v>
      </c>
      <c r="K89" s="132" t="str">
        <f t="shared" si="32"/>
        <v>sel244</v>
      </c>
      <c r="L89" s="112"/>
      <c r="M89" s="112"/>
      <c r="N89" s="112"/>
      <c r="O89" s="111" t="s">
        <v>1893</v>
      </c>
      <c r="P89" s="112"/>
      <c r="Q89" s="112"/>
      <c r="R89" s="111">
        <v>-1</v>
      </c>
      <c r="T89" s="74"/>
      <c r="U89" s="114" t="str">
        <f t="shared" si="33"/>
        <v>sel244</v>
      </c>
      <c r="V89" s="120" t="s">
        <v>4689</v>
      </c>
      <c r="W89" s="120" t="s">
        <v>4942</v>
      </c>
      <c r="X89" s="120" t="s">
        <v>4943</v>
      </c>
      <c r="Y89" s="120" t="s">
        <v>4944</v>
      </c>
      <c r="Z89" s="120" t="s">
        <v>4945</v>
      </c>
      <c r="AA89" s="120" t="s">
        <v>4728</v>
      </c>
      <c r="AB89" s="120"/>
      <c r="AC89" s="120"/>
      <c r="AD89" s="120"/>
      <c r="AE89" s="120"/>
      <c r="AF89" s="120"/>
      <c r="AG89" s="120"/>
      <c r="AH89" s="120"/>
      <c r="AI89" s="120"/>
      <c r="AJ89" s="120"/>
      <c r="AK89" s="120"/>
      <c r="AL89" s="132" t="s">
        <v>2274</v>
      </c>
      <c r="AM89" s="132" t="s">
        <v>3049</v>
      </c>
      <c r="AN89" s="162" t="s">
        <v>3050</v>
      </c>
      <c r="AO89" s="132" t="s">
        <v>3051</v>
      </c>
      <c r="AP89" s="162" t="s">
        <v>3052</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title:"Ngưng tụ của bức tường, chẳng hạn như một tủ quần áo",  unit:"",  text:"Bạn có một sự ngưng tụ của bức tường, chẳng hạn như một tủ quần áo", inputType:"sel244", right:"", postfix:"", nodata:"", varType:"Number", min:"", max:"", defaultValue:"-1", d11t:"",d11p:"",d12t:"",d12p:"",d13t:"",d13p:"",d1w:"",d1d:"", d21t:"",d21p:"",d22t:"",d22p:"",d23t:"",d23p:"",d2w:"",d2d:"", d31t:"",d31p:"",d32t:"",d32p:"",d33t:"",d33p:"",d3w:"",d3d:""}; </v>
      </c>
      <c r="DO89" s="88"/>
      <c r="DP89" s="88"/>
      <c r="DQ89" s="89" t="str">
        <f t="shared" si="30"/>
        <v>D6.scenario.defSelectValue["sel244"]= [ "Vui lòng chọn", "ngưng tụ tốt", "Một chút ngưng tụ", "Hầu như không có sự ngưng tụ", "Không ngưng tụ", "Không biết", "" ];</v>
      </c>
      <c r="DR89" s="90"/>
      <c r="DS89" s="90"/>
      <c r="DT89" s="90" t="str">
        <f t="shared" si="31"/>
        <v>D6.scenario.defSelectData['sel244']= [ '-1', '1', '2', '3', '4', '5' ];</v>
      </c>
    </row>
    <row r="90" spans="1:124" s="85" customFormat="1" ht="43.5" customHeight="1" thickBot="1">
      <c r="A90" s="74"/>
      <c r="B90" s="111" t="s">
        <v>2858</v>
      </c>
      <c r="C90" s="120" t="s">
        <v>4474</v>
      </c>
      <c r="D90" s="132" t="s">
        <v>3046</v>
      </c>
      <c r="E90" s="111" t="s">
        <v>2976</v>
      </c>
      <c r="F90" s="120" t="s">
        <v>813</v>
      </c>
      <c r="G90" s="202" t="s">
        <v>4555</v>
      </c>
      <c r="H90" s="120" t="s">
        <v>4636</v>
      </c>
      <c r="I90" s="132" t="s">
        <v>5190</v>
      </c>
      <c r="J90" s="120" t="str">
        <f t="shared" si="28"/>
        <v>sel245</v>
      </c>
      <c r="K90" s="132" t="str">
        <f t="shared" si="32"/>
        <v>sel245</v>
      </c>
      <c r="L90" s="112"/>
      <c r="M90" s="112"/>
      <c r="N90" s="112"/>
      <c r="O90" s="111" t="s">
        <v>1893</v>
      </c>
      <c r="P90" s="112"/>
      <c r="Q90" s="112"/>
      <c r="R90" s="111">
        <v>-1</v>
      </c>
      <c r="S90" s="74"/>
      <c r="T90" s="74"/>
      <c r="U90" s="114" t="str">
        <f t="shared" si="33"/>
        <v>sel245</v>
      </c>
      <c r="V90" s="120" t="s">
        <v>4689</v>
      </c>
      <c r="W90" s="120" t="s">
        <v>4946</v>
      </c>
      <c r="X90" s="122" t="s">
        <v>4947</v>
      </c>
      <c r="Y90" s="120" t="s">
        <v>4948</v>
      </c>
      <c r="Z90" s="120" t="s">
        <v>4949</v>
      </c>
      <c r="AA90" s="120"/>
      <c r="AB90" s="120"/>
      <c r="AC90" s="120"/>
      <c r="AD90" s="120"/>
      <c r="AE90" s="120"/>
      <c r="AF90" s="120"/>
      <c r="AG90" s="120"/>
      <c r="AH90" s="120"/>
      <c r="AI90" s="120"/>
      <c r="AJ90" s="120"/>
      <c r="AK90" s="120"/>
      <c r="AL90" s="132" t="s">
        <v>2274</v>
      </c>
      <c r="AM90" s="162" t="s">
        <v>2754</v>
      </c>
      <c r="AN90" s="134" t="s">
        <v>2755</v>
      </c>
      <c r="AO90" s="132" t="s">
        <v>2756</v>
      </c>
      <c r="AP90" s="132" t="s">
        <v>2757</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title:"Cảm thấy cái lạnh buổi sáng",  unit:"ヶ月",  text:"Chọn một lạnh mà hầu hết có thể cảm nhận", inputType:"sel245", right:"", postfix:"", nodata:"", varType:"Number", min:"", max:"", defaultValue:"-1", d11t:"",d11p:"",d12t:"",d12p:"",d13t:"",d13p:"",d1w:"",d1d:"", d21t:"",d21p:"",d22t:"",d22p:"",d23t:"",d23p:"",d2w:"",d2d:"", d31t:"",d31p:"",d32t:"",d32p:"",d33t:"",d33p:"",d3w:"",d3d:""}; </v>
      </c>
      <c r="DO90" s="88"/>
      <c r="DP90" s="88"/>
      <c r="DQ90" s="89" t="str">
        <f t="shared" si="30"/>
        <v>D6.scenario.defSelectValue["sel245"]= [ "Vui lòng chọn", "Thật khó có thể thức dậy vào buổi sáng trong thời tiết lạnh", "tay và chân lạnh", "Nhận sương trên cửa sổ", "Hơi thở mây trắng trong phòng", "" ];</v>
      </c>
      <c r="DR90" s="90"/>
      <c r="DS90" s="90"/>
      <c r="DT90" s="90" t="str">
        <f t="shared" si="31"/>
        <v>D6.scenario.defSelectData['sel245']= [ '-1', '1', '2', '3', '4', '5' ];</v>
      </c>
    </row>
    <row r="91" spans="1:124" s="85" customFormat="1" ht="43.5" customHeight="1" thickBot="1">
      <c r="A91" s="74"/>
      <c r="B91" s="112" t="s">
        <v>2859</v>
      </c>
      <c r="C91" s="120" t="s">
        <v>4475</v>
      </c>
      <c r="D91" s="132" t="s">
        <v>3047</v>
      </c>
      <c r="E91" s="111" t="s">
        <v>2976</v>
      </c>
      <c r="F91" s="120"/>
      <c r="G91" s="202"/>
      <c r="H91" s="120" t="s">
        <v>4637</v>
      </c>
      <c r="I91" s="132" t="s">
        <v>5191</v>
      </c>
      <c r="J91" s="120" t="str">
        <f t="shared" si="28"/>
        <v>sel246</v>
      </c>
      <c r="K91" s="132" t="str">
        <f t="shared" si="32"/>
        <v>sel246</v>
      </c>
      <c r="L91" s="112"/>
      <c r="M91" s="112"/>
      <c r="N91" s="112"/>
      <c r="O91" s="111" t="s">
        <v>1893</v>
      </c>
      <c r="P91" s="112"/>
      <c r="Q91" s="112"/>
      <c r="R91" s="111">
        <v>-1</v>
      </c>
      <c r="S91" s="74"/>
      <c r="T91" s="74"/>
      <c r="U91" s="114" t="str">
        <f t="shared" si="33"/>
        <v>sel246</v>
      </c>
      <c r="V91" s="120" t="s">
        <v>4689</v>
      </c>
      <c r="W91" s="120" t="s">
        <v>4950</v>
      </c>
      <c r="X91" s="122" t="s">
        <v>4951</v>
      </c>
      <c r="Y91" s="120" t="s">
        <v>4952</v>
      </c>
      <c r="Z91" s="120" t="s">
        <v>4953</v>
      </c>
      <c r="AA91" s="120" t="s">
        <v>4952</v>
      </c>
      <c r="AB91" s="120" t="s">
        <v>4953</v>
      </c>
      <c r="AC91" s="120" t="s">
        <v>4954</v>
      </c>
      <c r="AD91" s="120" t="s">
        <v>4953</v>
      </c>
      <c r="AE91" s="120"/>
      <c r="AF91" s="120"/>
      <c r="AG91" s="120"/>
      <c r="AH91" s="120"/>
      <c r="AI91" s="120"/>
      <c r="AJ91" s="120"/>
      <c r="AK91" s="120"/>
      <c r="AL91" s="132" t="s">
        <v>2274</v>
      </c>
      <c r="AM91" s="132" t="s">
        <v>2758</v>
      </c>
      <c r="AN91" s="134" t="s">
        <v>2759</v>
      </c>
      <c r="AO91" s="162" t="s">
        <v>2760</v>
      </c>
      <c r="AP91" s="162" t="s">
        <v>2761</v>
      </c>
      <c r="AQ91" s="162" t="s">
        <v>2762</v>
      </c>
      <c r="AR91" s="132" t="s">
        <v>2763</v>
      </c>
      <c r="AS91" s="132" t="s">
        <v>2764</v>
      </c>
      <c r="AT91" s="132" t="s">
        <v>2765</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title:"Thời gian để sáng bắt đầu lạnh",  unit:"",  text:"Từ mấy giờ là buổi sáng của cái lạnh", inputType:"sel246", right:"", postfix:"", nodata:"", varType:"Number", min:"", max:"", defaultValue:"-1", d11t:"",d11p:"",d12t:"",d12p:"",d13t:"",d13p:"",d1w:"",d1d:"", d21t:"",d21p:"",d22t:"",d22p:"",d23t:"",d23p:"",d2w:"",d2d:"", d31t:"",d31p:"",d32t:"",d32p:"",d33t:"",d33p:"",d3w:"",d3d:""}; </v>
      </c>
      <c r="DO91" s="88"/>
      <c r="DP91" s="88"/>
      <c r="DQ91" s="89" t="str">
        <f t="shared" si="30"/>
        <v>D6.scenario.defSelectValue["sel246"]= [ "Vui lòng chọn", "đầu tháng Mười", "Vào cuối tháng Mười", "đầu tháng", "cuối tháng", "đầu tháng", "cuối tháng", "đầu tháng Giêng", "cuối tháng", "" ];</v>
      </c>
      <c r="DR91" s="90"/>
      <c r="DS91" s="90"/>
      <c r="DT91" s="90" t="str">
        <f t="shared" si="31"/>
        <v>D6.scenario.defSelectData['sel246']= [ '-1', '1', '2', '3', '4', '5', '6', '7', '8' ];</v>
      </c>
    </row>
    <row r="92" spans="1:124" s="85" customFormat="1" ht="43.5" customHeight="1" thickBot="1">
      <c r="A92" s="74"/>
      <c r="B92" s="111" t="s">
        <v>2860</v>
      </c>
      <c r="C92" s="120" t="s">
        <v>4476</v>
      </c>
      <c r="D92" s="132" t="s">
        <v>3048</v>
      </c>
      <c r="E92" s="111" t="s">
        <v>2976</v>
      </c>
      <c r="F92" s="120"/>
      <c r="G92" s="202"/>
      <c r="H92" s="120" t="s">
        <v>4638</v>
      </c>
      <c r="I92" s="132" t="s">
        <v>5192</v>
      </c>
      <c r="J92" s="120" t="str">
        <f t="shared" si="28"/>
        <v>sel247</v>
      </c>
      <c r="K92" s="132" t="str">
        <f t="shared" si="32"/>
        <v>sel247</v>
      </c>
      <c r="L92" s="112"/>
      <c r="M92" s="112"/>
      <c r="N92" s="112"/>
      <c r="O92" s="111" t="s">
        <v>1893</v>
      </c>
      <c r="P92" s="112"/>
      <c r="Q92" s="112"/>
      <c r="R92" s="111">
        <v>-1</v>
      </c>
      <c r="S92" s="74"/>
      <c r="T92" s="74"/>
      <c r="U92" s="114" t="str">
        <f t="shared" si="33"/>
        <v>sel247</v>
      </c>
      <c r="V92" s="120" t="s">
        <v>4689</v>
      </c>
      <c r="W92" s="120" t="s">
        <v>4955</v>
      </c>
      <c r="X92" s="122" t="s">
        <v>4956</v>
      </c>
      <c r="Y92" s="120" t="s">
        <v>4952</v>
      </c>
      <c r="Z92" s="120" t="s">
        <v>4953</v>
      </c>
      <c r="AA92" s="120" t="s">
        <v>4957</v>
      </c>
      <c r="AB92" s="120" t="s">
        <v>4958</v>
      </c>
      <c r="AC92" s="120" t="s">
        <v>4952</v>
      </c>
      <c r="AD92" s="120" t="s">
        <v>4953</v>
      </c>
      <c r="AE92" s="120"/>
      <c r="AF92" s="120"/>
      <c r="AG92" s="120"/>
      <c r="AH92" s="120"/>
      <c r="AI92" s="120"/>
      <c r="AJ92" s="120"/>
      <c r="AK92" s="120"/>
      <c r="AL92" s="132" t="s">
        <v>2274</v>
      </c>
      <c r="AM92" s="132" t="s">
        <v>2766</v>
      </c>
      <c r="AN92" s="134" t="s">
        <v>2767</v>
      </c>
      <c r="AO92" s="162" t="s">
        <v>2768</v>
      </c>
      <c r="AP92" s="162" t="s">
        <v>2769</v>
      </c>
      <c r="AQ92" s="162" t="s">
        <v>2770</v>
      </c>
      <c r="AR92" s="132" t="s">
        <v>2771</v>
      </c>
      <c r="AS92" s="132" t="s">
        <v>2772</v>
      </c>
      <c r="AT92" s="132" t="s">
        <v>2773</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title:"Thời gian để sáng ngày lạnh đầu",  unit:"",  text:"Sau bao lâu thì sáng ngày lạnh", inputType:"sel247", right:"", postfix:"", nodata:"", varType:"Number", min:"", max:"", defaultValue:"-1", d11t:"",d11p:"",d12t:"",d12p:"",d13t:"",d13p:"",d1w:"",d1d:"", d21t:"",d21p:"",d22t:"",d22p:"",d23t:"",d23p:"",d2w:"",d2d:"", d31t:"",d31p:"",d32t:"",d32p:"",d33t:"",d33p:"",d3w:"",d3d:""}; </v>
      </c>
      <c r="DO92" s="88"/>
      <c r="DP92" s="88"/>
      <c r="DQ92" s="89" t="str">
        <f t="shared" si="30"/>
        <v>D6.scenario.defSelectValue["sel247"]= [ "Vui lòng chọn", "đầu tháng hai", "Trong cuối tháng Hai", "đầu tháng", "cuối tháng", "Tháng tư đầu", "cuối tháng Tư", "đầu tháng", "cuối tháng", "" ];</v>
      </c>
      <c r="DR92" s="90"/>
      <c r="DS92" s="90"/>
      <c r="DT92" s="90" t="str">
        <f t="shared" si="31"/>
        <v>D6.scenario.defSelectData['sel247']= [ '-1', '1', '2', '3', '4', '5', '6', '7', '8' ];</v>
      </c>
    </row>
    <row r="93" spans="1:124" s="85" customFormat="1" ht="43.5" customHeight="1" thickBot="1">
      <c r="B93" s="112" t="s">
        <v>2861</v>
      </c>
      <c r="C93" s="120" t="s">
        <v>4477</v>
      </c>
      <c r="D93" s="132" t="s">
        <v>2333</v>
      </c>
      <c r="E93" s="111" t="s">
        <v>2976</v>
      </c>
      <c r="F93" s="120"/>
      <c r="G93" s="202"/>
      <c r="H93" s="120" t="s">
        <v>4639</v>
      </c>
      <c r="I93" s="132" t="s">
        <v>5193</v>
      </c>
      <c r="J93" s="120" t="str">
        <f t="shared" si="28"/>
        <v>sel248</v>
      </c>
      <c r="K93" s="132" t="str">
        <f t="shared" si="32"/>
        <v>sel248</v>
      </c>
      <c r="L93" s="112"/>
      <c r="M93" s="112"/>
      <c r="N93" s="112"/>
      <c r="O93" s="111" t="s">
        <v>1893</v>
      </c>
      <c r="P93" s="112"/>
      <c r="Q93" s="112"/>
      <c r="R93" s="111">
        <v>-1</v>
      </c>
      <c r="T93" s="74"/>
      <c r="U93" s="114" t="str">
        <f t="shared" si="33"/>
        <v>sel248</v>
      </c>
      <c r="V93" s="120" t="s">
        <v>4689</v>
      </c>
      <c r="W93" s="120" t="s">
        <v>4854</v>
      </c>
      <c r="X93" s="120" t="s">
        <v>4855</v>
      </c>
      <c r="Y93" s="120" t="s">
        <v>4856</v>
      </c>
      <c r="Z93" s="120" t="s">
        <v>4745</v>
      </c>
      <c r="AA93" s="120"/>
      <c r="AB93" s="120"/>
      <c r="AC93" s="120"/>
      <c r="AD93" s="120"/>
      <c r="AE93" s="120"/>
      <c r="AF93" s="120"/>
      <c r="AG93" s="120"/>
      <c r="AH93" s="120"/>
      <c r="AI93" s="120"/>
      <c r="AJ93" s="120"/>
      <c r="AK93" s="120"/>
      <c r="AL93" s="132" t="s">
        <v>2274</v>
      </c>
      <c r="AM93" s="162" t="s">
        <v>2314</v>
      </c>
      <c r="AN93" s="162" t="s">
        <v>2315</v>
      </c>
      <c r="AO93" s="162" t="s">
        <v>2316</v>
      </c>
      <c r="AP93" s="162" t="s">
        <v>2317</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title:"Sự khéo léo của quá chải chuốt",  unit:"",  text:"Bạn cố gắng đầu tiên để ăn mặc quá diêm dúa trước khi gắn một hệ thống sưởi", inputType:"sel248", right:"", postfix:"", nodata:"", varType:"Number", min:"", max:"", defaultValue:"-1", d11t:"3",d11p:"0",d12t:"2",d12p:"1",d13t:"1",d13p:"2",d1w:"1",d1d:"1", d21t:"",d21p:"",d22t:"",d22p:"",d23t:"",d23p:"",d2w:"",d2d:"", d31t:"3",d31p:"0",d32t:"2",d32p:"1",d33t:"1",d33p:"2",d3w:"1",d3d:"1"}; </v>
      </c>
      <c r="DO93" s="88"/>
      <c r="DP93" s="88"/>
      <c r="DQ93" s="89" t="str">
        <f t="shared" si="30"/>
        <v>D6.scenario.defSelectValue["sel248"]= [ "Vui lòng chọn", "Nó luôn luôn là", "Là xấp xỉ", "đôi khi", "không", "" ];</v>
      </c>
      <c r="DR93" s="90"/>
      <c r="DS93" s="90"/>
      <c r="DT93" s="90" t="str">
        <f t="shared" si="31"/>
        <v>D6.scenario.defSelectData['sel248']= [ '-1', '1', '2', '3', '4' ];</v>
      </c>
    </row>
    <row r="94" spans="1:124" s="85" customFormat="1" ht="43.5" customHeight="1" thickBot="1">
      <c r="B94" s="111" t="s">
        <v>2862</v>
      </c>
      <c r="C94" s="120" t="s">
        <v>4478</v>
      </c>
      <c r="D94" s="132" t="s">
        <v>2311</v>
      </c>
      <c r="E94" s="111" t="s">
        <v>2976</v>
      </c>
      <c r="F94" s="120"/>
      <c r="G94" s="202"/>
      <c r="H94" s="120" t="s">
        <v>4640</v>
      </c>
      <c r="I94" s="132" t="s">
        <v>5194</v>
      </c>
      <c r="J94" s="120" t="str">
        <f t="shared" si="28"/>
        <v>sel249</v>
      </c>
      <c r="K94" s="132" t="str">
        <f t="shared" si="32"/>
        <v>sel249</v>
      </c>
      <c r="L94" s="112"/>
      <c r="M94" s="112"/>
      <c r="N94" s="112"/>
      <c r="O94" s="111" t="s">
        <v>1893</v>
      </c>
      <c r="P94" s="112"/>
      <c r="Q94" s="112"/>
      <c r="R94" s="111">
        <v>-1</v>
      </c>
      <c r="T94" s="74"/>
      <c r="U94" s="114" t="str">
        <f t="shared" si="33"/>
        <v>sel249</v>
      </c>
      <c r="V94" s="120" t="s">
        <v>4689</v>
      </c>
      <c r="W94" s="120" t="s">
        <v>4854</v>
      </c>
      <c r="X94" s="120" t="s">
        <v>4855</v>
      </c>
      <c r="Y94" s="120" t="s">
        <v>4856</v>
      </c>
      <c r="Z94" s="120" t="s">
        <v>4745</v>
      </c>
      <c r="AA94" s="120"/>
      <c r="AB94" s="120"/>
      <c r="AC94" s="120"/>
      <c r="AD94" s="120"/>
      <c r="AE94" s="120"/>
      <c r="AF94" s="120"/>
      <c r="AG94" s="120"/>
      <c r="AH94" s="120"/>
      <c r="AI94" s="120"/>
      <c r="AJ94" s="120"/>
      <c r="AK94" s="120"/>
      <c r="AL94" s="132" t="s">
        <v>2274</v>
      </c>
      <c r="AM94" s="162" t="s">
        <v>2314</v>
      </c>
      <c r="AN94" s="162" t="s">
        <v>2315</v>
      </c>
      <c r="AO94" s="162" t="s">
        <v>2316</v>
      </c>
      <c r="AP94" s="162" t="s">
        <v>2317</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title:"Nóng của căn phòng vắng mặt",  unit:"",  text:"Bạn có một căn phòng mà không ai không phải là để sưởi ấm", inputType:"sel249", right:"", postfix:"", nodata:"", varType:"Number", min:"", max:"", defaultValue:"-1", d11t:"4",d11p:"2",d12t:"3",d12p:"1",d13t:"",d13p:"",d1w:"1",d1d:"1", d21t:"",d21p:"",d22t:"",d22p:"",d23t:"",d23p:"",d2w:"",d2d:"", d31t:"4",d31p:"2",d32t:"3",d32p:"1",d33t:"",d33p:"",d3w:"2",d3d:"1"}; </v>
      </c>
      <c r="DO94" s="88"/>
      <c r="DP94" s="88"/>
      <c r="DQ94" s="89" t="str">
        <f t="shared" si="30"/>
        <v>D6.scenario.defSelectValue["sel249"]= [ "Vui lòng chọn", "Nó luôn luôn là", "Là xấp xỉ", "đôi khi", "không", "" ];</v>
      </c>
      <c r="DR94" s="90"/>
      <c r="DS94" s="90"/>
      <c r="DT94" s="90" t="str">
        <f t="shared" si="31"/>
        <v>D6.scenario.defSelectData['sel249']= [ '-1', '1', '2', '3', '4' ];</v>
      </c>
    </row>
    <row r="95" spans="1:124" s="85" customFormat="1" ht="43.5" customHeight="1" thickBot="1">
      <c r="A95" s="74"/>
      <c r="B95" s="112" t="s">
        <v>2880</v>
      </c>
      <c r="C95" s="120" t="s">
        <v>4479</v>
      </c>
      <c r="D95" s="132" t="s">
        <v>1937</v>
      </c>
      <c r="E95" s="111" t="s">
        <v>2977</v>
      </c>
      <c r="F95" s="120" t="s">
        <v>1927</v>
      </c>
      <c r="G95" s="202" t="s">
        <v>4569</v>
      </c>
      <c r="H95" s="120" t="s">
        <v>4641</v>
      </c>
      <c r="I95" s="132" t="s">
        <v>5195</v>
      </c>
      <c r="J95" s="120" t="str">
        <f t="shared" si="28"/>
        <v>sel261</v>
      </c>
      <c r="K95" s="132" t="str">
        <f t="shared" si="32"/>
        <v>sel261</v>
      </c>
      <c r="L95" s="112"/>
      <c r="M95" s="112"/>
      <c r="N95" s="112"/>
      <c r="O95" s="111" t="s">
        <v>1893</v>
      </c>
      <c r="P95" s="112"/>
      <c r="Q95" s="112"/>
      <c r="R95" s="111">
        <v>-1</v>
      </c>
      <c r="S95" s="74"/>
      <c r="T95" s="74"/>
      <c r="U95" s="114" t="str">
        <f t="shared" si="33"/>
        <v>sel261</v>
      </c>
      <c r="V95" s="120" t="s">
        <v>4689</v>
      </c>
      <c r="W95" s="120" t="s">
        <v>4769</v>
      </c>
      <c r="X95" s="120" t="s">
        <v>4562</v>
      </c>
      <c r="Y95" s="120" t="s">
        <v>4885</v>
      </c>
      <c r="Z95" s="120" t="s">
        <v>4835</v>
      </c>
      <c r="AA95" s="120" t="s">
        <v>4886</v>
      </c>
      <c r="AB95" s="120" t="s">
        <v>4836</v>
      </c>
      <c r="AC95" s="120" t="s">
        <v>4887</v>
      </c>
      <c r="AD95" s="120" t="s">
        <v>4888</v>
      </c>
      <c r="AE95" s="120" t="s">
        <v>4838</v>
      </c>
      <c r="AF95" s="120" t="s">
        <v>4839</v>
      </c>
      <c r="AG95" s="120"/>
      <c r="AH95" s="120"/>
      <c r="AI95" s="120"/>
      <c r="AJ95" s="120"/>
      <c r="AK95" s="120"/>
      <c r="AL95" s="132" t="s">
        <v>2274</v>
      </c>
      <c r="AM95" s="162" t="s">
        <v>2001</v>
      </c>
      <c r="AN95" s="132" t="s">
        <v>1959</v>
      </c>
      <c r="AO95" s="132" t="s">
        <v>1960</v>
      </c>
      <c r="AP95" s="162" t="s">
        <v>1961</v>
      </c>
      <c r="AQ95" s="162" t="s">
        <v>1962</v>
      </c>
      <c r="AR95" s="162" t="s">
        <v>1963</v>
      </c>
      <c r="AS95" s="162" t="s">
        <v>1964</v>
      </c>
      <c r="AT95" s="132" t="s">
        <v>1965</v>
      </c>
      <c r="AU95" s="132" t="s">
        <v>1966</v>
      </c>
      <c r="AV95" s="132" t="s">
        <v>1967</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title:"thời gian làm mát",  unit:"時間",  text:"Điều hòa không khí vào mùa hè Bạn có sử dụng bao nhiêu giờ một ngày.", inputType:"sel261", right:"", postfix:"", nodata:"", varType:"Number", min:"", max:"", defaultValue:"-1", d11t:"",d11p:"",d12t:"",d12p:"",d13t:"",d13p:"",d1w:"",d1d:"", d21t:"",d21p:"",d22t:"",d22p:"",d23t:"",d23p:"",d2w:"",d2d:"", d31t:"24",d31p:"0",d32t:"8",d32p:"1",d33t:"",d33p:"",d3w:"1",d3d:"1"}; </v>
      </c>
      <c r="DO95" s="88"/>
      <c r="DP95" s="88"/>
      <c r="DQ95" s="89" t="str">
        <f t="shared" si="30"/>
        <v>D6.scenario.defSelectValue["sel261"]= [ "Vui lòng chọn", "Không sử dụng", "1 giờ", "2 giờ", "3 giờ", "Bốn giờ", "6 giờ", "8 giờ", "12 giờ", "16 giờ", "24 giờ", "" ];</v>
      </c>
      <c r="DR95" s="90"/>
      <c r="DS95" s="90"/>
      <c r="DT95" s="90" t="str">
        <f t="shared" si="31"/>
        <v>D6.scenario.defSelectData['sel261']= [ '-1', '0', '1', '2', '3', '4', '6', '8', '12', '16', '24' ];</v>
      </c>
    </row>
    <row r="96" spans="1:124" s="85" customFormat="1" ht="43.5" customHeight="1" thickBot="1">
      <c r="A96" s="74"/>
      <c r="B96" s="112" t="s">
        <v>2881</v>
      </c>
      <c r="C96" s="120" t="s">
        <v>4480</v>
      </c>
      <c r="D96" s="132" t="s">
        <v>2800</v>
      </c>
      <c r="E96" s="111" t="s">
        <v>2977</v>
      </c>
      <c r="F96" s="120"/>
      <c r="G96" s="202"/>
      <c r="H96" s="120" t="s">
        <v>4642</v>
      </c>
      <c r="I96" s="132" t="s">
        <v>5196</v>
      </c>
      <c r="J96" s="120" t="str">
        <f t="shared" si="28"/>
        <v>sel262</v>
      </c>
      <c r="K96" s="132" t="str">
        <f t="shared" si="32"/>
        <v>sel262</v>
      </c>
      <c r="L96" s="112"/>
      <c r="M96" s="112"/>
      <c r="N96" s="112"/>
      <c r="O96" s="111" t="s">
        <v>1893</v>
      </c>
      <c r="P96" s="112"/>
      <c r="Q96" s="112"/>
      <c r="R96" s="111">
        <v>-1</v>
      </c>
      <c r="S96" s="74"/>
      <c r="T96" s="74"/>
      <c r="U96" s="114" t="str">
        <f t="shared" si="33"/>
        <v>sel262</v>
      </c>
      <c r="V96" s="120" t="s">
        <v>4689</v>
      </c>
      <c r="W96" s="120" t="s">
        <v>4769</v>
      </c>
      <c r="X96" s="120" t="s">
        <v>4959</v>
      </c>
      <c r="Y96" s="120" t="s">
        <v>4960</v>
      </c>
      <c r="Z96" s="120" t="s">
        <v>4961</v>
      </c>
      <c r="AA96" s="120" t="s">
        <v>4962</v>
      </c>
      <c r="AB96" s="120"/>
      <c r="AC96" s="120"/>
      <c r="AD96" s="120"/>
      <c r="AE96" s="120"/>
      <c r="AF96" s="120"/>
      <c r="AG96" s="120"/>
      <c r="AH96" s="120"/>
      <c r="AI96" s="120"/>
      <c r="AJ96" s="120"/>
      <c r="AK96" s="120"/>
      <c r="AL96" s="132" t="s">
        <v>2274</v>
      </c>
      <c r="AM96" s="132" t="s">
        <v>3542</v>
      </c>
      <c r="AN96" s="132" t="s">
        <v>3383</v>
      </c>
      <c r="AO96" s="162" t="s">
        <v>3384</v>
      </c>
      <c r="AP96" s="162" t="s">
        <v>3385</v>
      </c>
      <c r="AQ96" s="162" t="s">
        <v>3386</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title:"múi giờ Cooling",  unit:"",  text:"Chủ yếu Bạn có sử dụng điều hòa không khí đến thời điểm múi giờ", inputType:"sel262", right:"", postfix:"", nodata:"", varType:"Number", min:"", max:"", defaultValue:"-1", d11t:"",d11p:"",d12t:"",d12p:"",d13t:"",d13p:"",d1w:"",d1d:"", d21t:"",d21p:"",d22t:"",d22p:"",d23t:"",d23p:"",d2w:"",d2d:"", d31t:"",d31p:"",d32t:"",d32p:"",d33t:"",d33p:"",d3w:"",d3d:""}; </v>
      </c>
      <c r="DO96" s="88"/>
      <c r="DP96" s="88"/>
      <c r="DQ96" s="89" t="str">
        <f t="shared" si="30"/>
        <v>D6.scenario.defSelectValue["sel262"]= [ "Vui lòng chọn", "Không sử dụng", "buổi sáng", "buổi trưa", "buổi chiều", "đêm", "" ];</v>
      </c>
      <c r="DR96" s="90"/>
      <c r="DS96" s="90"/>
      <c r="DT96" s="90" t="str">
        <f t="shared" si="31"/>
        <v>D6.scenario.defSelectData['sel262']= [ '-1', '0', '1', '2', '3', '4' ];</v>
      </c>
    </row>
    <row r="97" spans="1:124" s="85" customFormat="1" ht="43.5" customHeight="1" thickBot="1">
      <c r="A97" s="74"/>
      <c r="B97" s="112" t="s">
        <v>2882</v>
      </c>
      <c r="C97" s="120" t="s">
        <v>4284</v>
      </c>
      <c r="D97" s="132" t="s">
        <v>1956</v>
      </c>
      <c r="E97" s="111" t="s">
        <v>2977</v>
      </c>
      <c r="F97" s="120" t="s">
        <v>1935</v>
      </c>
      <c r="G97" s="202" t="s">
        <v>1935</v>
      </c>
      <c r="H97" s="120" t="s">
        <v>4643</v>
      </c>
      <c r="I97" s="132" t="s">
        <v>1957</v>
      </c>
      <c r="J97" s="120" t="str">
        <f t="shared" si="28"/>
        <v>sel263</v>
      </c>
      <c r="K97" s="132" t="str">
        <f t="shared" si="32"/>
        <v>sel263</v>
      </c>
      <c r="L97" s="112"/>
      <c r="M97" s="112"/>
      <c r="N97" s="112"/>
      <c r="O97" s="111" t="s">
        <v>1893</v>
      </c>
      <c r="P97" s="112"/>
      <c r="Q97" s="112"/>
      <c r="R97" s="111">
        <v>-1</v>
      </c>
      <c r="S97" s="74"/>
      <c r="T97" s="74"/>
      <c r="U97" s="114" t="str">
        <f t="shared" si="33"/>
        <v>sel263</v>
      </c>
      <c r="V97" s="120" t="s">
        <v>4689</v>
      </c>
      <c r="W97" s="122" t="s">
        <v>4963</v>
      </c>
      <c r="X97" s="120" t="s">
        <v>4896</v>
      </c>
      <c r="Y97" s="122" t="s">
        <v>4964</v>
      </c>
      <c r="Z97" s="120" t="s">
        <v>4965</v>
      </c>
      <c r="AA97" s="122" t="s">
        <v>4966</v>
      </c>
      <c r="AB97" s="120" t="s">
        <v>4967</v>
      </c>
      <c r="AC97" s="122" t="s">
        <v>4968</v>
      </c>
      <c r="AD97" s="120" t="s">
        <v>4769</v>
      </c>
      <c r="AE97" s="120"/>
      <c r="AF97" s="120"/>
      <c r="AG97" s="120"/>
      <c r="AH97" s="120"/>
      <c r="AI97" s="120"/>
      <c r="AJ97" s="120"/>
      <c r="AK97" s="120"/>
      <c r="AL97" s="132" t="s">
        <v>2274</v>
      </c>
      <c r="AM97" s="134" t="s">
        <v>2541</v>
      </c>
      <c r="AN97" s="132" t="s">
        <v>2031</v>
      </c>
      <c r="AO97" s="163" t="s">
        <v>2032</v>
      </c>
      <c r="AP97" s="162" t="s">
        <v>2060</v>
      </c>
      <c r="AQ97" s="163" t="s">
        <v>2061</v>
      </c>
      <c r="AR97" s="132" t="s">
        <v>2062</v>
      </c>
      <c r="AS97" s="134" t="s">
        <v>2063</v>
      </c>
      <c r="AT97" s="162" t="s">
        <v>2001</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title:"Làm mát nhiệt độ cài đặt",  unit:"℃",  text:"Bạn có muốn thành lập trong những gì ℃ là khi làm mát.", inputType:"sel263", right:"", postfix:"", nodata:"", varType:"Number", min:"", max:"", defaultValue:"-1", d11t:"28",d11p:"2",d12t:"25",d12p:"1",d13t:"",d13p:"",d1w:"1",d1d:"1", d21t:"",d21p:"",d22t:"",d22p:"",d23t:"",d23p:"",d2w:"",d2d:"", d31t:"28",d31p:"2",d32t:"25",d32p:"1",d33t:"",d33p:"",d3w:"1",d3d:"1"}; </v>
      </c>
      <c r="DO97" s="88"/>
      <c r="DP97" s="88"/>
      <c r="DQ97" s="89" t="str">
        <f t="shared" si="30"/>
        <v>D6.scenario.defSelectValue["sel263"]= [ "Vui lòng chọn", "24 ℃ dưới đây", "25 ℃", "26 ℃", "27 ℃", "28 ℃", "29 ℃", "30 ℃", "Không sử dụng", "" ];</v>
      </c>
      <c r="DR97" s="90"/>
      <c r="DS97" s="90"/>
      <c r="DT97" s="90" t="str">
        <f t="shared" si="31"/>
        <v>D6.scenario.defSelectData['sel263']= [ '-1', '24', '25', '26', '27', '28', '29', '30', '0' ];</v>
      </c>
    </row>
    <row r="98" spans="1:124" s="85" customFormat="1" ht="43.5" customHeight="1" thickBot="1">
      <c r="A98" s="74"/>
      <c r="B98" s="112" t="s">
        <v>2538</v>
      </c>
      <c r="C98" s="120" t="s">
        <v>4481</v>
      </c>
      <c r="D98" s="132" t="s">
        <v>2691</v>
      </c>
      <c r="E98" s="111" t="s">
        <v>2977</v>
      </c>
      <c r="F98" s="120" t="s">
        <v>813</v>
      </c>
      <c r="G98" s="202" t="s">
        <v>4555</v>
      </c>
      <c r="H98" s="120" t="s">
        <v>4481</v>
      </c>
      <c r="I98" s="132" t="s">
        <v>5197</v>
      </c>
      <c r="J98" s="120" t="str">
        <f t="shared" si="28"/>
        <v>sel264</v>
      </c>
      <c r="K98" s="132" t="str">
        <f t="shared" si="32"/>
        <v>sel264</v>
      </c>
      <c r="L98" s="112"/>
      <c r="M98" s="112"/>
      <c r="N98" s="112"/>
      <c r="O98" s="111" t="s">
        <v>1893</v>
      </c>
      <c r="P98" s="112"/>
      <c r="Q98" s="112"/>
      <c r="R98" s="111">
        <v>-1</v>
      </c>
      <c r="S98" s="74"/>
      <c r="T98" s="74"/>
      <c r="U98" s="114" t="str">
        <f t="shared" si="33"/>
        <v>sel264</v>
      </c>
      <c r="V98" s="120" t="s">
        <v>4689</v>
      </c>
      <c r="W98" s="120" t="s">
        <v>4969</v>
      </c>
      <c r="X98" s="122" t="s">
        <v>4563</v>
      </c>
      <c r="Y98" s="120" t="s">
        <v>4858</v>
      </c>
      <c r="Z98" s="120" t="s">
        <v>4899</v>
      </c>
      <c r="AA98" s="120" t="s">
        <v>4859</v>
      </c>
      <c r="AB98" s="120" t="s">
        <v>4900</v>
      </c>
      <c r="AC98" s="120" t="s">
        <v>4860</v>
      </c>
      <c r="AD98" s="120"/>
      <c r="AE98" s="120"/>
      <c r="AF98" s="120"/>
      <c r="AG98" s="120"/>
      <c r="AH98" s="120"/>
      <c r="AI98" s="120"/>
      <c r="AJ98" s="120"/>
      <c r="AK98" s="120"/>
      <c r="AL98" s="132" t="s">
        <v>2274</v>
      </c>
      <c r="AM98" s="162" t="s">
        <v>2697</v>
      </c>
      <c r="AN98" s="134" t="s">
        <v>2693</v>
      </c>
      <c r="AO98" s="162" t="s">
        <v>2680</v>
      </c>
      <c r="AP98" s="162" t="s">
        <v>2694</v>
      </c>
      <c r="AQ98" s="132" t="s">
        <v>2681</v>
      </c>
      <c r="AR98" s="132" t="s">
        <v>2695</v>
      </c>
      <c r="AS98" s="132" t="s">
        <v>2682</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title:"Thời gian làm mát (bao gồm ẩm)",  unit:"ヶ月",  text:"Thời gian làm mát (bao gồm ẩm)", inputType:"sel264", right:"", postfix:"", nodata:"", varType:"Number", min:"", max:"", defaultValue:"-1", d11t:"",d11p:"",d12t:"",d12p:"",d13t:"",d13p:"",d1w:"",d1d:"", d21t:"",d21p:"",d22t:"",d22p:"",d23t:"",d23p:"",d2w:"",d2d:"", d31t:"",d31p:"",d32t:"",d32p:"",d33t:"",d33p:"",d3w:"",d3d:""}; </v>
      </c>
      <c r="DO98" s="88"/>
      <c r="DP98" s="88"/>
      <c r="DQ98" s="89" t="str">
        <f t="shared" si="30"/>
        <v>D6.scenario.defSelectValue["sel264"]= [ "Vui lòng chọn", "Không làm mát", "1 tháng", "2 tháng", "ba tháng", "Bốn tháng", "5 tháng", "6 tháng", "" ];</v>
      </c>
      <c r="DR98" s="90"/>
      <c r="DS98" s="90"/>
      <c r="DT98" s="90" t="str">
        <f t="shared" si="31"/>
        <v>D6.scenario.defSelectData['sel264']= [ '-1', '0', '1', '2', '3', '4', '5', '6' ];</v>
      </c>
    </row>
    <row r="99" spans="1:124" s="85" customFormat="1" ht="43.5" customHeight="1" thickBot="1">
      <c r="B99" s="112" t="s">
        <v>2539</v>
      </c>
      <c r="C99" s="120" t="s">
        <v>4482</v>
      </c>
      <c r="D99" s="132" t="s">
        <v>3136</v>
      </c>
      <c r="E99" s="111" t="s">
        <v>3137</v>
      </c>
      <c r="F99" s="120"/>
      <c r="G99" s="202"/>
      <c r="H99" s="120" t="s">
        <v>4644</v>
      </c>
      <c r="I99" s="132" t="s">
        <v>5198</v>
      </c>
      <c r="J99" s="120" t="str">
        <f t="shared" si="28"/>
        <v>sel265</v>
      </c>
      <c r="K99" s="132" t="str">
        <f t="shared" si="32"/>
        <v>sel265</v>
      </c>
      <c r="L99" s="112"/>
      <c r="M99" s="112"/>
      <c r="N99" s="112"/>
      <c r="O99" s="111" t="s">
        <v>1893</v>
      </c>
      <c r="P99" s="112"/>
      <c r="Q99" s="112"/>
      <c r="R99" s="111">
        <v>-1</v>
      </c>
      <c r="T99" s="74"/>
      <c r="U99" s="114" t="str">
        <f t="shared" si="33"/>
        <v>sel265</v>
      </c>
      <c r="V99" s="120" t="s">
        <v>4689</v>
      </c>
      <c r="W99" s="120" t="s">
        <v>4970</v>
      </c>
      <c r="X99" s="120" t="s">
        <v>4971</v>
      </c>
      <c r="Y99" s="120" t="s">
        <v>4972</v>
      </c>
      <c r="Z99" s="120" t="s">
        <v>4973</v>
      </c>
      <c r="AA99" s="120" t="s">
        <v>4974</v>
      </c>
      <c r="AB99" s="120"/>
      <c r="AC99" s="120"/>
      <c r="AD99" s="120"/>
      <c r="AE99" s="120"/>
      <c r="AF99" s="120"/>
      <c r="AG99" s="120"/>
      <c r="AH99" s="120"/>
      <c r="AI99" s="120"/>
      <c r="AJ99" s="120"/>
      <c r="AK99" s="120"/>
      <c r="AL99" s="132" t="s">
        <v>2274</v>
      </c>
      <c r="AM99" s="162" t="s">
        <v>3135</v>
      </c>
      <c r="AN99" s="162" t="s">
        <v>2842</v>
      </c>
      <c r="AO99" s="162" t="s">
        <v>2843</v>
      </c>
      <c r="AP99" s="162" t="s">
        <v>2844</v>
      </c>
      <c r="AQ99" s="162" t="s">
        <v>2845</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title:"Sức nóng của phòng",  unit:"",  text:"Nếu căn phòng nóng", inputType:"sel265", right:"", postfix:"", nodata:"", varType:"Number", min:"", max:"", defaultValue:"-1", d11t:"",d11p:"",d12t:"",d12p:"",d13t:"",d13p:"",d1w:"",d1d:"", d21t:"",d21p:"",d22t:"",d22p:"",d23t:"",d23p:"",d2w:"",d2d:"", d31t:"",d31p:"",d32t:"",d32p:"",d33t:"",d33p:"",d3w:"",d3d:""}; </v>
      </c>
      <c r="DO99" s="88"/>
      <c r="DP99" s="88"/>
      <c r="DQ99" s="89" t="str">
        <f t="shared" si="30"/>
        <v>D6.scenario.defSelectValue["sel265"]= [ "Vui lòng chọn", "Tôi không cảm thấy hơi nóng và làm mát", "Một chút nóng", "Nếu khá mát mẻ Note", "Hot ngay cả khi làm mát", "Làm mát không", "" ];</v>
      </c>
      <c r="DR99" s="90"/>
      <c r="DS99" s="90"/>
      <c r="DT99" s="90" t="str">
        <f t="shared" si="31"/>
        <v>D6.scenario.defSelectData['sel265']= [ '-1', '1', '2', '3', '4', '5' ];</v>
      </c>
    </row>
    <row r="100" spans="1:124" s="85" customFormat="1" ht="43.5" customHeight="1" thickBot="1">
      <c r="B100" s="112" t="s">
        <v>2883</v>
      </c>
      <c r="C100" s="120" t="s">
        <v>4483</v>
      </c>
      <c r="D100" s="132" t="s">
        <v>2740</v>
      </c>
      <c r="E100" s="111" t="s">
        <v>2977</v>
      </c>
      <c r="F100" s="120"/>
      <c r="G100" s="202"/>
      <c r="H100" s="120" t="s">
        <v>4645</v>
      </c>
      <c r="I100" s="132" t="s">
        <v>5199</v>
      </c>
      <c r="J100" s="120" t="str">
        <f t="shared" si="28"/>
        <v>sel266</v>
      </c>
      <c r="K100" s="132" t="str">
        <f t="shared" si="32"/>
        <v>sel266</v>
      </c>
      <c r="L100" s="112"/>
      <c r="M100" s="112"/>
      <c r="N100" s="112"/>
      <c r="O100" s="111" t="s">
        <v>1893</v>
      </c>
      <c r="P100" s="112"/>
      <c r="Q100" s="112"/>
      <c r="R100" s="111">
        <v>-1</v>
      </c>
      <c r="T100" s="74"/>
      <c r="U100" s="114" t="str">
        <f t="shared" si="33"/>
        <v>sel266</v>
      </c>
      <c r="V100" s="120" t="s">
        <v>4689</v>
      </c>
      <c r="W100" s="120" t="s">
        <v>4975</v>
      </c>
      <c r="X100" s="120" t="s">
        <v>4976</v>
      </c>
      <c r="Y100" s="120" t="s">
        <v>4977</v>
      </c>
      <c r="Z100" s="120" t="s">
        <v>4728</v>
      </c>
      <c r="AA100" s="120"/>
      <c r="AB100" s="120"/>
      <c r="AC100" s="120"/>
      <c r="AD100" s="120"/>
      <c r="AE100" s="120"/>
      <c r="AF100" s="120"/>
      <c r="AG100" s="120"/>
      <c r="AH100" s="120"/>
      <c r="AI100" s="120"/>
      <c r="AJ100" s="120"/>
      <c r="AK100" s="120"/>
      <c r="AL100" s="132" t="s">
        <v>2274</v>
      </c>
      <c r="AM100" s="162" t="s">
        <v>2545</v>
      </c>
      <c r="AN100" s="162" t="s">
        <v>2546</v>
      </c>
      <c r="AO100" s="162" t="s">
        <v>2547</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title:"Sự hiện diện hay vắng mặt của dòng bức xạ mặt trời",  unit:"",  text:"Bạn có muốn nhập ánh sáng mặt trời là phòng vào buổi sáng hoặc buổi tối của mùa hè", inputType:"sel266", right:"", postfix:"", nodata:"", varType:"Number", min:"", max:"", defaultValue:"-1", d11t:"",d11p:"",d12t:"",d12p:"",d13t:"",d13p:"",d1w:"",d1d:"", d21t:"",d21p:"",d22t:"",d22p:"",d23t:"",d23p:"",d2w:"",d2d:"", d31t:"",d31p:"",d32t:"",d32p:"",d33t:"",d33p:"",d3w:"",d3d:""}; </v>
      </c>
      <c r="DO100" s="88"/>
      <c r="DP100" s="88"/>
      <c r="DQ100" s="89" t="str">
        <f t="shared" si="30"/>
        <v>D6.scenario.defSelectValue["sel266"]= [ "Vui lòng chọn", "nhập tốt", "Nhập một chút", "Không phù hợp", "Không biết", "" ];</v>
      </c>
      <c r="DR100" s="90"/>
      <c r="DS100" s="90"/>
      <c r="DT100" s="90" t="str">
        <f t="shared" si="31"/>
        <v>D6.scenario.defSelectData['sel266']= [ '-1', '1', '2', '3', '4' ];</v>
      </c>
    </row>
    <row r="101" spans="1:124" s="85" customFormat="1" ht="43.5" customHeight="1" thickBot="1">
      <c r="B101" s="112" t="s">
        <v>2884</v>
      </c>
      <c r="C101" s="120" t="s">
        <v>4484</v>
      </c>
      <c r="D101" s="132" t="s">
        <v>2313</v>
      </c>
      <c r="E101" s="111" t="s">
        <v>2977</v>
      </c>
      <c r="F101" s="120"/>
      <c r="G101" s="202"/>
      <c r="H101" s="120" t="s">
        <v>4646</v>
      </c>
      <c r="I101" s="132" t="s">
        <v>5200</v>
      </c>
      <c r="J101" s="120" t="str">
        <f t="shared" si="28"/>
        <v>sel267</v>
      </c>
      <c r="K101" s="132" t="str">
        <f t="shared" si="32"/>
        <v>sel267</v>
      </c>
      <c r="L101" s="112"/>
      <c r="M101" s="112"/>
      <c r="N101" s="112"/>
      <c r="O101" s="111" t="s">
        <v>1893</v>
      </c>
      <c r="P101" s="112"/>
      <c r="Q101" s="112"/>
      <c r="R101" s="111">
        <v>-1</v>
      </c>
      <c r="T101" s="74"/>
      <c r="U101" s="114" t="str">
        <f t="shared" si="33"/>
        <v>sel267</v>
      </c>
      <c r="V101" s="120" t="s">
        <v>4689</v>
      </c>
      <c r="W101" s="120" t="s">
        <v>4854</v>
      </c>
      <c r="X101" s="120" t="s">
        <v>4855</v>
      </c>
      <c r="Y101" s="120" t="s">
        <v>4856</v>
      </c>
      <c r="Z101" s="120" t="s">
        <v>4745</v>
      </c>
      <c r="AA101" s="120"/>
      <c r="AB101" s="120"/>
      <c r="AC101" s="120"/>
      <c r="AD101" s="120"/>
      <c r="AE101" s="120"/>
      <c r="AF101" s="120"/>
      <c r="AG101" s="120"/>
      <c r="AH101" s="120"/>
      <c r="AI101" s="120"/>
      <c r="AJ101" s="120"/>
      <c r="AK101" s="120"/>
      <c r="AL101" s="132" t="s">
        <v>2274</v>
      </c>
      <c r="AM101" s="162" t="s">
        <v>2314</v>
      </c>
      <c r="AN101" s="162" t="s">
        <v>2315</v>
      </c>
      <c r="AO101" s="162" t="s">
        <v>2316</v>
      </c>
      <c r="AP101" s="162" t="s">
        <v>2317</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title:"cắt bức xạ mặt trời",  unit:"",  text:"Khi mặt trời buổi chiều hoặc buổi sáng mặt trời bước vào phòng sẽ nóng. Bạn đã nghĩ ra với bức xạ mặt trời không nhập", inputType:"sel267", right:"", postfix:"", nodata:"", varType:"Number", min:"", max:"", defaultValue:"-1", d11t:"4",d11p:"0",d12t:"2",d12p:"1",d13t:"1",d13p:"2",d1w:"1",d1d:"1", d21t:"",d21p:"",d22t:"",d22p:"",d23t:"",d23p:"",d2w:"",d2d:"", d31t:"4",d31p:"0",d32t:"2",d32p:"1",d33t:"1",d33p:"2",d3w:"1",d3d:"1"}; </v>
      </c>
      <c r="DO101" s="88"/>
      <c r="DP101" s="88"/>
      <c r="DQ101" s="89" t="str">
        <f t="shared" si="30"/>
        <v>D6.scenario.defSelectValue["sel267"]= [ "Vui lòng chọn", "Nó luôn luôn là", "Là xấp xỉ", "đôi khi", "không", "" ];</v>
      </c>
      <c r="DR101" s="90"/>
      <c r="DS101" s="90"/>
      <c r="DT101" s="90" t="str">
        <f t="shared" si="31"/>
        <v>D6.scenario.defSelectData['sel267']= [ '-1', '1', '2', '3', '4' ];</v>
      </c>
    </row>
    <row r="102" spans="1:124" s="85" customFormat="1" ht="43.5" customHeight="1" thickBot="1">
      <c r="B102" s="112" t="s">
        <v>2885</v>
      </c>
      <c r="C102" s="120" t="s">
        <v>4485</v>
      </c>
      <c r="D102" s="132" t="s">
        <v>2312</v>
      </c>
      <c r="E102" s="111" t="s">
        <v>2977</v>
      </c>
      <c r="F102" s="120"/>
      <c r="G102" s="202"/>
      <c r="H102" s="120" t="s">
        <v>4647</v>
      </c>
      <c r="I102" s="132" t="s">
        <v>5201</v>
      </c>
      <c r="J102" s="120" t="str">
        <f t="shared" si="28"/>
        <v>sel268</v>
      </c>
      <c r="K102" s="132" t="str">
        <f t="shared" si="32"/>
        <v>sel268</v>
      </c>
      <c r="L102" s="112"/>
      <c r="M102" s="112"/>
      <c r="N102" s="112"/>
      <c r="O102" s="111" t="s">
        <v>1893</v>
      </c>
      <c r="P102" s="112"/>
      <c r="Q102" s="112"/>
      <c r="R102" s="111">
        <v>-1</v>
      </c>
      <c r="T102" s="74"/>
      <c r="U102" s="114" t="str">
        <f t="shared" si="33"/>
        <v>sel268</v>
      </c>
      <c r="V102" s="120" t="s">
        <v>4689</v>
      </c>
      <c r="W102" s="120" t="s">
        <v>4854</v>
      </c>
      <c r="X102" s="120" t="s">
        <v>4855</v>
      </c>
      <c r="Y102" s="120" t="s">
        <v>4856</v>
      </c>
      <c r="Z102" s="120" t="s">
        <v>4745</v>
      </c>
      <c r="AA102" s="120"/>
      <c r="AB102" s="120"/>
      <c r="AC102" s="120"/>
      <c r="AD102" s="120"/>
      <c r="AE102" s="120"/>
      <c r="AF102" s="120"/>
      <c r="AG102" s="120"/>
      <c r="AH102" s="120"/>
      <c r="AI102" s="120"/>
      <c r="AJ102" s="120"/>
      <c r="AK102" s="120"/>
      <c r="AL102" s="132" t="s">
        <v>2274</v>
      </c>
      <c r="AM102" s="162" t="s">
        <v>2314</v>
      </c>
      <c r="AN102" s="162" t="s">
        <v>2315</v>
      </c>
      <c r="AO102" s="162" t="s">
        <v>2316</v>
      </c>
      <c r="AP102" s="162" t="s">
        <v>2317</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title:"quạt sử dụng",  unit:"",  text:"Bằng cách, ví dụ, tận dụng lợi thế của các fan hâm mộ Bạn phải tránh càng nhiều càng tốt để sử dụng điều hòa không khí", inputType:"sel268", right:"", postfix:"", nodata:"", varType:"Number", min:"", max:"", defaultValue:"-1", d11t:"",d11p:"",d12t:"",d12p:"",d13t:"",d13p:"",d1w:"",d1d:"", d21t:"",d21p:"",d22t:"",d22p:"",d23t:"",d23p:"",d2w:"",d2d:"", d31t:"4",d31p:"0",d32t:"2",d32p:"1",d33t:"1",d33p:"2",d3w:"1",d3d:"1"}; </v>
      </c>
      <c r="DO102" s="88"/>
      <c r="DP102" s="88"/>
      <c r="DQ102" s="89" t="str">
        <f t="shared" si="30"/>
        <v>D6.scenario.defSelectValue["sel268"]= [ "Vui lòng chọn", "Nó luôn luôn là", "Là xấp xỉ", "đôi khi", "không", "" ];</v>
      </c>
      <c r="DR102" s="90"/>
      <c r="DS102" s="90"/>
      <c r="DT102" s="90" t="str">
        <f t="shared" si="31"/>
        <v>D6.scenario.defSelectData['sel268']= [ '-1', '1', '2', '3', '4' ];</v>
      </c>
    </row>
    <row r="103" spans="1:124" s="85" customFormat="1" ht="43.5" customHeight="1" thickBot="1">
      <c r="A103" s="74"/>
      <c r="B103" s="112" t="s">
        <v>2956</v>
      </c>
      <c r="C103" s="120" t="s">
        <v>4479</v>
      </c>
      <c r="D103" s="132" t="s">
        <v>1937</v>
      </c>
      <c r="E103" s="111" t="s">
        <v>2964</v>
      </c>
      <c r="F103" s="120" t="s">
        <v>1927</v>
      </c>
      <c r="G103" s="202" t="s">
        <v>4569</v>
      </c>
      <c r="H103" s="120" t="s">
        <v>4641</v>
      </c>
      <c r="I103" s="132" t="s">
        <v>5195</v>
      </c>
      <c r="J103" s="120" t="str">
        <f t="shared" si="28"/>
        <v>sel271</v>
      </c>
      <c r="K103" s="132" t="str">
        <f t="shared" si="32"/>
        <v>sel271</v>
      </c>
      <c r="L103" s="112"/>
      <c r="M103" s="112"/>
      <c r="N103" s="112"/>
      <c r="O103" s="111" t="s">
        <v>1893</v>
      </c>
      <c r="P103" s="112"/>
      <c r="Q103" s="112"/>
      <c r="R103" s="111">
        <v>-1</v>
      </c>
      <c r="S103" s="74"/>
      <c r="T103" s="74"/>
      <c r="U103" s="114" t="str">
        <f t="shared" ref="U103:U110" si="34">J103</f>
        <v>sel271</v>
      </c>
      <c r="V103" s="120" t="s">
        <v>4689</v>
      </c>
      <c r="W103" s="120" t="s">
        <v>4769</v>
      </c>
      <c r="X103" s="120" t="s">
        <v>4562</v>
      </c>
      <c r="Y103" s="120" t="s">
        <v>4885</v>
      </c>
      <c r="Z103" s="120" t="s">
        <v>4835</v>
      </c>
      <c r="AA103" s="120" t="s">
        <v>4886</v>
      </c>
      <c r="AB103" s="120" t="s">
        <v>4836</v>
      </c>
      <c r="AC103" s="120" t="s">
        <v>4887</v>
      </c>
      <c r="AD103" s="120" t="s">
        <v>4888</v>
      </c>
      <c r="AE103" s="120" t="s">
        <v>4838</v>
      </c>
      <c r="AF103" s="120" t="s">
        <v>4839</v>
      </c>
      <c r="AG103" s="120"/>
      <c r="AH103" s="120"/>
      <c r="AI103" s="120"/>
      <c r="AJ103" s="120"/>
      <c r="AK103" s="120"/>
      <c r="AL103" s="132" t="s">
        <v>2274</v>
      </c>
      <c r="AM103" s="132" t="s">
        <v>2001</v>
      </c>
      <c r="AN103" s="132" t="s">
        <v>1959</v>
      </c>
      <c r="AO103" s="162" t="s">
        <v>1960</v>
      </c>
      <c r="AP103" s="162" t="s">
        <v>1961</v>
      </c>
      <c r="AQ103" s="162" t="s">
        <v>1962</v>
      </c>
      <c r="AR103" s="162" t="s">
        <v>1963</v>
      </c>
      <c r="AS103" s="132" t="s">
        <v>1964</v>
      </c>
      <c r="AT103" s="132" t="s">
        <v>1965</v>
      </c>
      <c r="AU103" s="132" t="s">
        <v>1966</v>
      </c>
      <c r="AV103" s="132" t="s">
        <v>1967</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title:"thời gian làm mát",  unit:"時間",  text:"Điều hòa không khí vào mùa hè Bạn có sử dụng bao nhiêu giờ một ngày.", inputType:"sel271", right:"", postfix:"", nodata:"", varType:"Number", min:"", max:"", defaultValue:"-1", d11t:"",d11p:"",d12t:"",d12p:"",d13t:"",d13p:"",d1w:"",d1d:"", d21t:"",d21p:"",d22t:"",d22p:"",d23t:"",d23p:"",d2w:"",d2d:"", d31t:"10",d31p:"0",d32t:"4",d32p:"1",d33t:"0",d33p:"2",d3w:"1",d3d:"1"}; </v>
      </c>
      <c r="DO103" s="88"/>
      <c r="DP103" s="88"/>
      <c r="DQ103" s="89" t="str">
        <f t="shared" si="30"/>
        <v>D6.scenario.defSelectValue["sel271"]= [ "Vui lòng chọn", "Không sử dụng", "1 giờ", "2 giờ", "3 giờ", "Bốn giờ", "6 giờ", "8 giờ", "12 giờ", "16 giờ", "24 giờ", "" ];</v>
      </c>
      <c r="DR103" s="90"/>
      <c r="DS103" s="90"/>
      <c r="DT103" s="90" t="str">
        <f t="shared" si="31"/>
        <v>D6.scenario.defSelectData['sel271']= [ '-1', '0', '1', '2', '3', '4', '6', '8', '12', '16', '24' ];</v>
      </c>
    </row>
    <row r="104" spans="1:124" s="85" customFormat="1" ht="43.5" customHeight="1" thickBot="1">
      <c r="A104" s="74"/>
      <c r="B104" s="112" t="s">
        <v>2957</v>
      </c>
      <c r="C104" s="120" t="s">
        <v>4480</v>
      </c>
      <c r="D104" s="132" t="s">
        <v>2800</v>
      </c>
      <c r="E104" s="111" t="s">
        <v>2964</v>
      </c>
      <c r="F104" s="120"/>
      <c r="G104" s="202"/>
      <c r="H104" s="120" t="s">
        <v>4642</v>
      </c>
      <c r="I104" s="132" t="s">
        <v>5196</v>
      </c>
      <c r="J104" s="120" t="str">
        <f t="shared" si="28"/>
        <v>sel272</v>
      </c>
      <c r="K104" s="132" t="str">
        <f t="shared" si="32"/>
        <v>sel272</v>
      </c>
      <c r="L104" s="112"/>
      <c r="M104" s="112"/>
      <c r="N104" s="112"/>
      <c r="O104" s="111" t="s">
        <v>1893</v>
      </c>
      <c r="P104" s="112"/>
      <c r="Q104" s="112"/>
      <c r="R104" s="111">
        <v>-1</v>
      </c>
      <c r="S104" s="74"/>
      <c r="T104" s="74"/>
      <c r="U104" s="114" t="str">
        <f t="shared" si="34"/>
        <v>sel272</v>
      </c>
      <c r="V104" s="120" t="s">
        <v>4689</v>
      </c>
      <c r="W104" s="120" t="s">
        <v>4769</v>
      </c>
      <c r="X104" s="120" t="s">
        <v>4959</v>
      </c>
      <c r="Y104" s="120" t="s">
        <v>4960</v>
      </c>
      <c r="Z104" s="120" t="s">
        <v>4961</v>
      </c>
      <c r="AA104" s="120" t="s">
        <v>4962</v>
      </c>
      <c r="AB104" s="120"/>
      <c r="AC104" s="120"/>
      <c r="AD104" s="120"/>
      <c r="AE104" s="120"/>
      <c r="AF104" s="120"/>
      <c r="AG104" s="120"/>
      <c r="AH104" s="120"/>
      <c r="AI104" s="120"/>
      <c r="AJ104" s="120"/>
      <c r="AK104" s="120"/>
      <c r="AL104" s="132" t="s">
        <v>2274</v>
      </c>
      <c r="AM104" s="132" t="s">
        <v>2001</v>
      </c>
      <c r="AN104" s="132" t="s">
        <v>3383</v>
      </c>
      <c r="AO104" s="132" t="s">
        <v>3384</v>
      </c>
      <c r="AP104" s="162" t="s">
        <v>3385</v>
      </c>
      <c r="AQ104" s="162" t="s">
        <v>3386</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title:"múi giờ Cooling",  unit:"",  text:"Chủ yếu Bạn có sử dụng điều hòa không khí đến thời điểm múi giờ", inputType:"sel272", right:"", postfix:"", nodata:"", varType:"Number", min:"", max:"", defaultValue:"-1", d11t:"",d11p:"",d12t:"",d12p:"",d13t:"",d13p:"",d1w:"",d1d:"", d21t:"",d21p:"",d22t:"",d22p:"",d23t:"",d23p:"",d2w:"",d2d:"", d31t:"",d31p:"",d32t:"",d32p:"",d33t:"",d33p:"",d3w:"",d3d:""}; </v>
      </c>
      <c r="DO104" s="88"/>
      <c r="DP104" s="88"/>
      <c r="DQ104" s="89" t="str">
        <f t="shared" si="30"/>
        <v>D6.scenario.defSelectValue["sel272"]= [ "Vui lòng chọn", "Không sử dụng", "buổi sáng", "buổi trưa", "buổi chiều", "đêm", "" ];</v>
      </c>
      <c r="DR104" s="90"/>
      <c r="DS104" s="90"/>
      <c r="DT104" s="90" t="str">
        <f t="shared" si="31"/>
        <v>D6.scenario.defSelectData['sel272']= [ '-1', '0', '1', '2', '3', '4' ];</v>
      </c>
    </row>
    <row r="105" spans="1:124" s="85" customFormat="1" ht="43.5" customHeight="1" thickBot="1">
      <c r="A105" s="74"/>
      <c r="B105" s="112" t="s">
        <v>2958</v>
      </c>
      <c r="C105" s="120" t="s">
        <v>4284</v>
      </c>
      <c r="D105" s="132" t="s">
        <v>1956</v>
      </c>
      <c r="E105" s="111" t="s">
        <v>2964</v>
      </c>
      <c r="F105" s="120" t="s">
        <v>1935</v>
      </c>
      <c r="G105" s="202" t="s">
        <v>1935</v>
      </c>
      <c r="H105" s="120" t="s">
        <v>4643</v>
      </c>
      <c r="I105" s="132" t="s">
        <v>1957</v>
      </c>
      <c r="J105" s="120" t="str">
        <f t="shared" si="28"/>
        <v>sel273</v>
      </c>
      <c r="K105" s="132" t="str">
        <f t="shared" si="32"/>
        <v>sel273</v>
      </c>
      <c r="L105" s="112"/>
      <c r="M105" s="112"/>
      <c r="N105" s="112"/>
      <c r="O105" s="111" t="s">
        <v>1893</v>
      </c>
      <c r="P105" s="112"/>
      <c r="Q105" s="112"/>
      <c r="R105" s="111">
        <v>-1</v>
      </c>
      <c r="S105" s="74"/>
      <c r="T105" s="74"/>
      <c r="U105" s="114" t="str">
        <f t="shared" si="34"/>
        <v>sel273</v>
      </c>
      <c r="V105" s="120" t="s">
        <v>4689</v>
      </c>
      <c r="W105" s="122" t="s">
        <v>4963</v>
      </c>
      <c r="X105" s="120" t="s">
        <v>4896</v>
      </c>
      <c r="Y105" s="122" t="s">
        <v>4964</v>
      </c>
      <c r="Z105" s="120" t="s">
        <v>4965</v>
      </c>
      <c r="AA105" s="122" t="s">
        <v>4966</v>
      </c>
      <c r="AB105" s="120" t="s">
        <v>4967</v>
      </c>
      <c r="AC105" s="122" t="s">
        <v>4968</v>
      </c>
      <c r="AD105" s="120" t="s">
        <v>4769</v>
      </c>
      <c r="AE105" s="120"/>
      <c r="AF105" s="120"/>
      <c r="AG105" s="120"/>
      <c r="AH105" s="120"/>
      <c r="AI105" s="120"/>
      <c r="AJ105" s="120"/>
      <c r="AK105" s="120"/>
      <c r="AL105" s="132" t="s">
        <v>2274</v>
      </c>
      <c r="AM105" s="134" t="s">
        <v>2541</v>
      </c>
      <c r="AN105" s="132" t="s">
        <v>2031</v>
      </c>
      <c r="AO105" s="163" t="s">
        <v>2032</v>
      </c>
      <c r="AP105" s="162" t="s">
        <v>2060</v>
      </c>
      <c r="AQ105" s="163" t="s">
        <v>2061</v>
      </c>
      <c r="AR105" s="132" t="s">
        <v>2062</v>
      </c>
      <c r="AS105" s="134" t="s">
        <v>2063</v>
      </c>
      <c r="AT105" s="132" t="s">
        <v>2001</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title:"Làm mát nhiệt độ cài đặt",  unit:"℃",  text:"Bạn có muốn thành lập trong những gì ℃ là khi làm mát.", inputType:"sel273", right:"", postfix:"", nodata:"", varType:"Number", min:"", max:"", defaultValue:"-1", d11t:"",d11p:"",d12t:"",d12p:"",d13t:"",d13p:"",d1w:"",d1d:"", d21t:"",d21p:"",d22t:"",d22p:"",d23t:"",d23p:"",d2w:"",d2d:"", d31t:"",d31p:"",d32t:"",d32p:"",d33t:"",d33p:"",d3w:"",d3d:""}; </v>
      </c>
      <c r="DO105" s="88"/>
      <c r="DP105" s="88"/>
      <c r="DQ105" s="89" t="str">
        <f t="shared" si="30"/>
        <v>D6.scenario.defSelectValue["sel273"]= [ "Vui lòng chọn", "24 ℃ dưới đây", "25 ℃", "26 ℃", "27 ℃", "28 ℃", "29 ℃", "30 ℃", "Không sử dụng", "" ];</v>
      </c>
      <c r="DR105" s="90"/>
      <c r="DS105" s="90"/>
      <c r="DT105" s="90" t="str">
        <f t="shared" si="31"/>
        <v>D6.scenario.defSelectData['sel273']= [ '-1', '24', '25', '26', '27', '28', '29', '30', '0' ];</v>
      </c>
    </row>
    <row r="106" spans="1:124" s="85" customFormat="1" ht="43.5" customHeight="1" thickBot="1">
      <c r="A106" s="74"/>
      <c r="B106" s="112" t="s">
        <v>2959</v>
      </c>
      <c r="C106" s="120" t="s">
        <v>4481</v>
      </c>
      <c r="D106" s="132" t="s">
        <v>2691</v>
      </c>
      <c r="E106" s="111" t="s">
        <v>2964</v>
      </c>
      <c r="F106" s="120" t="s">
        <v>813</v>
      </c>
      <c r="G106" s="202" t="s">
        <v>4555</v>
      </c>
      <c r="H106" s="120" t="s">
        <v>4481</v>
      </c>
      <c r="I106" s="132" t="s">
        <v>5197</v>
      </c>
      <c r="J106" s="120" t="str">
        <f t="shared" si="28"/>
        <v>sel274</v>
      </c>
      <c r="K106" s="132" t="str">
        <f t="shared" si="32"/>
        <v>sel274</v>
      </c>
      <c r="L106" s="112"/>
      <c r="M106" s="112"/>
      <c r="N106" s="112"/>
      <c r="O106" s="111" t="s">
        <v>1893</v>
      </c>
      <c r="P106" s="112"/>
      <c r="Q106" s="112"/>
      <c r="R106" s="111">
        <v>-1</v>
      </c>
      <c r="S106" s="74"/>
      <c r="T106" s="74"/>
      <c r="U106" s="114" t="str">
        <f t="shared" si="34"/>
        <v>sel274</v>
      </c>
      <c r="V106" s="120" t="s">
        <v>4689</v>
      </c>
      <c r="W106" s="120" t="s">
        <v>4969</v>
      </c>
      <c r="X106" s="122" t="s">
        <v>4563</v>
      </c>
      <c r="Y106" s="120" t="s">
        <v>4858</v>
      </c>
      <c r="Z106" s="120" t="s">
        <v>4899</v>
      </c>
      <c r="AA106" s="120" t="s">
        <v>4859</v>
      </c>
      <c r="AB106" s="120" t="s">
        <v>4900</v>
      </c>
      <c r="AC106" s="120" t="s">
        <v>4860</v>
      </c>
      <c r="AD106" s="120"/>
      <c r="AE106" s="120"/>
      <c r="AF106" s="120"/>
      <c r="AG106" s="120"/>
      <c r="AH106" s="120"/>
      <c r="AI106" s="120"/>
      <c r="AJ106" s="120"/>
      <c r="AK106" s="120"/>
      <c r="AL106" s="132" t="s">
        <v>2274</v>
      </c>
      <c r="AM106" s="132" t="s">
        <v>2697</v>
      </c>
      <c r="AN106" s="134" t="s">
        <v>2693</v>
      </c>
      <c r="AO106" s="162" t="s">
        <v>2680</v>
      </c>
      <c r="AP106" s="162" t="s">
        <v>2694</v>
      </c>
      <c r="AQ106" s="132" t="s">
        <v>2681</v>
      </c>
      <c r="AR106" s="132" t="s">
        <v>2695</v>
      </c>
      <c r="AS106" s="132" t="s">
        <v>2682</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title:"Thời gian làm mát (bao gồm ẩm)",  unit:"ヶ月",  text:"Thời gian làm mát (bao gồm ẩm)", inputType:"sel274", right:"", postfix:"", nodata:"", varType:"Number", min:"", max:"", defaultValue:"-1", d11t:"",d11p:"",d12t:"",d12p:"",d13t:"",d13p:"",d1w:"",d1d:"", d21t:"",d21p:"",d22t:"",d22p:"",d23t:"",d23p:"",d2w:"",d2d:"", d31t:"",d31p:"",d32t:"",d32p:"",d33t:"",d33p:"",d3w:"",d3d:""}; </v>
      </c>
      <c r="DO106" s="88"/>
      <c r="DP106" s="88"/>
      <c r="DQ106" s="89" t="str">
        <f t="shared" si="30"/>
        <v>D6.scenario.defSelectValue["sel274"]= [ "Vui lòng chọn", "Không làm mát", "1 tháng", "2 tháng", "ba tháng", "Bốn tháng", "5 tháng", "6 tháng", "" ];</v>
      </c>
      <c r="DR106" s="90"/>
      <c r="DS106" s="90"/>
      <c r="DT106" s="90" t="str">
        <f t="shared" si="31"/>
        <v>D6.scenario.defSelectData['sel274']= [ '-1', '0', '1', '2', '3', '4', '5', '6' ];</v>
      </c>
    </row>
    <row r="107" spans="1:124" s="85" customFormat="1" ht="43.5" customHeight="1" thickBot="1">
      <c r="B107" s="112" t="s">
        <v>2960</v>
      </c>
      <c r="C107" s="120" t="s">
        <v>4482</v>
      </c>
      <c r="D107" s="132" t="s">
        <v>3136</v>
      </c>
      <c r="E107" s="111" t="s">
        <v>2964</v>
      </c>
      <c r="F107" s="120"/>
      <c r="G107" s="202"/>
      <c r="H107" s="120" t="s">
        <v>4644</v>
      </c>
      <c r="I107" s="132" t="s">
        <v>5198</v>
      </c>
      <c r="J107" s="120" t="str">
        <f t="shared" si="28"/>
        <v>sel275</v>
      </c>
      <c r="K107" s="132" t="str">
        <f t="shared" si="32"/>
        <v>sel275</v>
      </c>
      <c r="L107" s="112"/>
      <c r="M107" s="112"/>
      <c r="N107" s="112"/>
      <c r="O107" s="111" t="s">
        <v>1893</v>
      </c>
      <c r="P107" s="112"/>
      <c r="Q107" s="112"/>
      <c r="R107" s="111">
        <v>-1</v>
      </c>
      <c r="T107" s="74"/>
      <c r="U107" s="114" t="str">
        <f t="shared" si="34"/>
        <v>sel275</v>
      </c>
      <c r="V107" s="120" t="s">
        <v>4689</v>
      </c>
      <c r="W107" s="120" t="s">
        <v>4970</v>
      </c>
      <c r="X107" s="120" t="s">
        <v>4971</v>
      </c>
      <c r="Y107" s="120" t="s">
        <v>4972</v>
      </c>
      <c r="Z107" s="120" t="s">
        <v>4973</v>
      </c>
      <c r="AA107" s="120" t="s">
        <v>4974</v>
      </c>
      <c r="AB107" s="120"/>
      <c r="AC107" s="120"/>
      <c r="AD107" s="120"/>
      <c r="AE107" s="120"/>
      <c r="AF107" s="120"/>
      <c r="AG107" s="120"/>
      <c r="AH107" s="120"/>
      <c r="AI107" s="120"/>
      <c r="AJ107" s="120"/>
      <c r="AK107" s="120"/>
      <c r="AL107" s="132" t="s">
        <v>2274</v>
      </c>
      <c r="AM107" s="162" t="s">
        <v>3135</v>
      </c>
      <c r="AN107" s="162" t="s">
        <v>2842</v>
      </c>
      <c r="AO107" s="162" t="s">
        <v>2843</v>
      </c>
      <c r="AP107" s="162" t="s">
        <v>2844</v>
      </c>
      <c r="AQ107" s="132" t="s">
        <v>2845</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title:"Sức nóng của phòng",  unit:"",  text:"Nếu căn phòng nóng", inputType:"sel275", right:"", postfix:"", nodata:"", varType:"Number", min:"", max:"", defaultValue:"-1", d11t:"",d11p:"",d12t:"",d12p:"",d13t:"",d13p:"",d1w:"",d1d:"", d21t:"",d21p:"",d22t:"",d22p:"",d23t:"",d23p:"",d2w:"",d2d:"", d31t:"",d31p:"",d32t:"",d32p:"",d33t:"",d33p:"",d3w:"",d3d:""}; </v>
      </c>
      <c r="DO107" s="88"/>
      <c r="DP107" s="88"/>
      <c r="DQ107" s="89" t="str">
        <f t="shared" si="30"/>
        <v>D6.scenario.defSelectValue["sel275"]= [ "Vui lòng chọn", "Tôi không cảm thấy hơi nóng và làm mát", "Một chút nóng", "Nếu khá mát mẻ Note", "Hot ngay cả khi làm mát", "Làm mát không", "" ];</v>
      </c>
      <c r="DR107" s="90"/>
      <c r="DS107" s="90"/>
      <c r="DT107" s="90" t="str">
        <f t="shared" si="31"/>
        <v>D6.scenario.defSelectData['sel275']= [ '-1', '1', '2', '3', '4', '5' ];</v>
      </c>
    </row>
    <row r="108" spans="1:124" s="85" customFormat="1" ht="43.5" customHeight="1" thickBot="1">
      <c r="B108" s="112" t="s">
        <v>2961</v>
      </c>
      <c r="C108" s="120" t="s">
        <v>4483</v>
      </c>
      <c r="D108" s="132" t="s">
        <v>2740</v>
      </c>
      <c r="E108" s="111" t="s">
        <v>2964</v>
      </c>
      <c r="F108" s="120"/>
      <c r="G108" s="202"/>
      <c r="H108" s="120" t="s">
        <v>4645</v>
      </c>
      <c r="I108" s="132" t="s">
        <v>5199</v>
      </c>
      <c r="J108" s="120" t="str">
        <f t="shared" si="28"/>
        <v>sel276</v>
      </c>
      <c r="K108" s="132" t="str">
        <f t="shared" si="32"/>
        <v>sel276</v>
      </c>
      <c r="L108" s="112"/>
      <c r="M108" s="112"/>
      <c r="N108" s="112"/>
      <c r="O108" s="111" t="s">
        <v>1893</v>
      </c>
      <c r="P108" s="112"/>
      <c r="Q108" s="112"/>
      <c r="R108" s="111">
        <v>-1</v>
      </c>
      <c r="T108" s="74"/>
      <c r="U108" s="114" t="str">
        <f t="shared" si="34"/>
        <v>sel276</v>
      </c>
      <c r="V108" s="120" t="s">
        <v>4689</v>
      </c>
      <c r="W108" s="120" t="s">
        <v>4975</v>
      </c>
      <c r="X108" s="120" t="s">
        <v>4976</v>
      </c>
      <c r="Y108" s="120" t="s">
        <v>4977</v>
      </c>
      <c r="Z108" s="120" t="s">
        <v>4728</v>
      </c>
      <c r="AA108" s="120"/>
      <c r="AB108" s="120"/>
      <c r="AC108" s="120"/>
      <c r="AD108" s="120"/>
      <c r="AE108" s="120"/>
      <c r="AF108" s="120"/>
      <c r="AG108" s="120"/>
      <c r="AH108" s="120"/>
      <c r="AI108" s="120"/>
      <c r="AJ108" s="120"/>
      <c r="AK108" s="120"/>
      <c r="AL108" s="132" t="s">
        <v>2274</v>
      </c>
      <c r="AM108" s="162" t="s">
        <v>2545</v>
      </c>
      <c r="AN108" s="162" t="s">
        <v>2546</v>
      </c>
      <c r="AO108" s="162" t="s">
        <v>2547</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title:"Sự hiện diện hay vắng mặt của dòng bức xạ mặt trời",  unit:"",  text:"Bạn có muốn nhập ánh sáng mặt trời là phòng vào buổi sáng hoặc buổi tối của mùa hè", inputType:"sel276", right:"", postfix:"", nodata:"", varType:"Number", min:"", max:"", defaultValue:"-1", d11t:"",d11p:"",d12t:"",d12p:"",d13t:"",d13p:"",d1w:"",d1d:"", d21t:"",d21p:"",d22t:"",d22p:"",d23t:"",d23p:"",d2w:"",d2d:"", d31t:"",d31p:"",d32t:"",d32p:"",d33t:"",d33p:"",d3w:"",d3d:""}; </v>
      </c>
      <c r="DO108" s="88"/>
      <c r="DP108" s="88"/>
      <c r="DQ108" s="89" t="str">
        <f t="shared" si="30"/>
        <v>D6.scenario.defSelectValue["sel276"]= [ "Vui lòng chọn", "nhập tốt", "Nhập một chút", "Không phù hợp", "Không biết", "" ];</v>
      </c>
      <c r="DR108" s="90"/>
      <c r="DS108" s="90"/>
      <c r="DT108" s="90" t="str">
        <f t="shared" si="31"/>
        <v>D6.scenario.defSelectData['sel276']= [ '-1', '1', '2', '3', '4' ];</v>
      </c>
    </row>
    <row r="109" spans="1:124" s="85" customFormat="1" ht="43.5" customHeight="1" thickBot="1">
      <c r="B109" s="112" t="s">
        <v>2962</v>
      </c>
      <c r="C109" s="120" t="s">
        <v>4484</v>
      </c>
      <c r="D109" s="132" t="s">
        <v>2313</v>
      </c>
      <c r="E109" s="111" t="s">
        <v>2964</v>
      </c>
      <c r="F109" s="120"/>
      <c r="G109" s="202"/>
      <c r="H109" s="120" t="s">
        <v>4646</v>
      </c>
      <c r="I109" s="132" t="s">
        <v>5200</v>
      </c>
      <c r="J109" s="120" t="str">
        <f t="shared" si="28"/>
        <v>sel277</v>
      </c>
      <c r="K109" s="132" t="str">
        <f t="shared" si="32"/>
        <v>sel277</v>
      </c>
      <c r="L109" s="112"/>
      <c r="M109" s="112"/>
      <c r="N109" s="112"/>
      <c r="O109" s="111" t="s">
        <v>1893</v>
      </c>
      <c r="P109" s="112"/>
      <c r="Q109" s="112"/>
      <c r="R109" s="111">
        <v>-1</v>
      </c>
      <c r="T109" s="74"/>
      <c r="U109" s="114" t="str">
        <f t="shared" si="34"/>
        <v>sel277</v>
      </c>
      <c r="V109" s="120" t="s">
        <v>4689</v>
      </c>
      <c r="W109" s="120" t="s">
        <v>4854</v>
      </c>
      <c r="X109" s="120" t="s">
        <v>4855</v>
      </c>
      <c r="Y109" s="120" t="s">
        <v>4856</v>
      </c>
      <c r="Z109" s="120" t="s">
        <v>4745</v>
      </c>
      <c r="AA109" s="120"/>
      <c r="AB109" s="120"/>
      <c r="AC109" s="120"/>
      <c r="AD109" s="120"/>
      <c r="AE109" s="120"/>
      <c r="AF109" s="120"/>
      <c r="AG109" s="120"/>
      <c r="AH109" s="120"/>
      <c r="AI109" s="120"/>
      <c r="AJ109" s="120"/>
      <c r="AK109" s="120"/>
      <c r="AL109" s="132" t="s">
        <v>2274</v>
      </c>
      <c r="AM109" s="162" t="s">
        <v>2314</v>
      </c>
      <c r="AN109" s="162" t="s">
        <v>2315</v>
      </c>
      <c r="AO109" s="162" t="s">
        <v>2316</v>
      </c>
      <c r="AP109" s="162" t="s">
        <v>2317</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title:"cắt bức xạ mặt trời",  unit:"",  text:"Khi mặt trời buổi chiều hoặc buổi sáng mặt trời bước vào phòng sẽ nóng. Bạn đã nghĩ ra với bức xạ mặt trời không nhập", inputType:"sel277", right:"", postfix:"", nodata:"", varType:"Number", min:"", max:"", defaultValue:"-1", d11t:"",d11p:"",d12t:"",d12p:"",d13t:"",d13p:"",d1w:"",d1d:"", d21t:"",d21p:"",d22t:"",d22p:"",d23t:"",d23p:"",d2w:"",d2d:"", d31t:"",d31p:"",d32t:"",d32p:"",d33t:"",d33p:"",d3w:"",d3d:""}; </v>
      </c>
      <c r="DO109" s="88"/>
      <c r="DP109" s="88"/>
      <c r="DQ109" s="89" t="str">
        <f t="shared" si="30"/>
        <v>D6.scenario.defSelectValue["sel277"]= [ "Vui lòng chọn", "Nó luôn luôn là", "Là xấp xỉ", "đôi khi", "không", "" ];</v>
      </c>
      <c r="DR109" s="90"/>
      <c r="DS109" s="90"/>
      <c r="DT109" s="90" t="str">
        <f t="shared" si="31"/>
        <v>D6.scenario.defSelectData['sel277']= [ '-1', '1', '2', '3', '4' ];</v>
      </c>
    </row>
    <row r="110" spans="1:124" s="85" customFormat="1" ht="43.5" customHeight="1" thickBot="1">
      <c r="B110" s="112" t="s">
        <v>2963</v>
      </c>
      <c r="C110" s="120" t="s">
        <v>4485</v>
      </c>
      <c r="D110" s="132" t="s">
        <v>2312</v>
      </c>
      <c r="E110" s="111" t="s">
        <v>2964</v>
      </c>
      <c r="F110" s="120"/>
      <c r="G110" s="202"/>
      <c r="H110" s="120" t="s">
        <v>4647</v>
      </c>
      <c r="I110" s="132" t="s">
        <v>5201</v>
      </c>
      <c r="J110" s="120" t="str">
        <f t="shared" si="28"/>
        <v>sel278</v>
      </c>
      <c r="K110" s="132" t="str">
        <f t="shared" si="32"/>
        <v>sel278</v>
      </c>
      <c r="L110" s="112"/>
      <c r="M110" s="112"/>
      <c r="N110" s="112"/>
      <c r="O110" s="111" t="s">
        <v>1893</v>
      </c>
      <c r="P110" s="112"/>
      <c r="Q110" s="112"/>
      <c r="R110" s="111">
        <v>-1</v>
      </c>
      <c r="T110" s="74"/>
      <c r="U110" s="114" t="str">
        <f t="shared" si="34"/>
        <v>sel278</v>
      </c>
      <c r="V110" s="120" t="s">
        <v>4689</v>
      </c>
      <c r="W110" s="120" t="s">
        <v>4854</v>
      </c>
      <c r="X110" s="120" t="s">
        <v>4855</v>
      </c>
      <c r="Y110" s="120" t="s">
        <v>4856</v>
      </c>
      <c r="Z110" s="120" t="s">
        <v>4745</v>
      </c>
      <c r="AA110" s="120"/>
      <c r="AB110" s="120"/>
      <c r="AC110" s="120"/>
      <c r="AD110" s="120"/>
      <c r="AE110" s="120"/>
      <c r="AF110" s="120"/>
      <c r="AG110" s="120"/>
      <c r="AH110" s="120"/>
      <c r="AI110" s="120"/>
      <c r="AJ110" s="120"/>
      <c r="AK110" s="120"/>
      <c r="AL110" s="132" t="s">
        <v>2274</v>
      </c>
      <c r="AM110" s="162" t="s">
        <v>2314</v>
      </c>
      <c r="AN110" s="162" t="s">
        <v>2315</v>
      </c>
      <c r="AO110" s="162" t="s">
        <v>2316</v>
      </c>
      <c r="AP110" s="162" t="s">
        <v>2317</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title:"quạt sử dụng",  unit:"",  text:"Bằng cách, ví dụ, tận dụng lợi thế của các fan hâm mộ Bạn phải tránh càng nhiều càng tốt để sử dụng điều hòa không khí", inputType:"sel278", right:"", postfix:"", nodata:"", varType:"Number", min:"", max:"", defaultValue:"-1", d11t:"",d11p:"",d12t:"",d12p:"",d13t:"",d13p:"",d1w:"",d1d:"", d21t:"",d21p:"",d22t:"",d22p:"",d23t:"",d23p:"",d2w:"",d2d:"", d31t:"",d31p:"",d32t:"",d32p:"",d33t:"",d33p:"",d3w:"",d3d:""}; </v>
      </c>
      <c r="DO110" s="88"/>
      <c r="DP110" s="88"/>
      <c r="DQ110" s="89" t="str">
        <f t="shared" si="30"/>
        <v>D6.scenario.defSelectValue["sel278"]= [ "Vui lòng chọn", "Nó luôn luôn là", "Là xấp xỉ", "đôi khi", "không", "" ];</v>
      </c>
      <c r="DR110" s="90"/>
      <c r="DS110" s="90"/>
      <c r="DT110" s="90" t="str">
        <f t="shared" si="31"/>
        <v>D6.scenario.defSelectData['sel278']= [ '-1', '1', '2', '3', '4' ];</v>
      </c>
    </row>
    <row r="111" spans="1:124" s="85" customFormat="1" ht="43.5" customHeight="1" thickBot="1">
      <c r="A111" s="74"/>
      <c r="B111" s="112" t="s">
        <v>2863</v>
      </c>
      <c r="C111" s="120" t="s">
        <v>4486</v>
      </c>
      <c r="D111" s="132" t="s">
        <v>2479</v>
      </c>
      <c r="E111" s="111" t="s">
        <v>3017</v>
      </c>
      <c r="F111" s="120"/>
      <c r="G111" s="202"/>
      <c r="H111" s="120" t="s">
        <v>4648</v>
      </c>
      <c r="I111" s="132" t="s">
        <v>5202</v>
      </c>
      <c r="J111" s="120" t="str">
        <f t="shared" si="28"/>
        <v>sel281</v>
      </c>
      <c r="K111" s="132" t="str">
        <f t="shared" si="32"/>
        <v>sel281</v>
      </c>
      <c r="L111" s="112"/>
      <c r="M111" s="112"/>
      <c r="N111" s="112"/>
      <c r="O111" s="111" t="s">
        <v>1893</v>
      </c>
      <c r="P111" s="112"/>
      <c r="Q111" s="112"/>
      <c r="R111" s="111">
        <v>-1</v>
      </c>
      <c r="S111" s="74"/>
      <c r="T111" s="74"/>
      <c r="U111" s="114" t="str">
        <f t="shared" si="33"/>
        <v>sel281</v>
      </c>
      <c r="V111" s="120" t="s">
        <v>4689</v>
      </c>
      <c r="W111" s="120" t="s">
        <v>4756</v>
      </c>
      <c r="X111" s="122" t="s">
        <v>4745</v>
      </c>
      <c r="Y111" s="120"/>
      <c r="Z111" s="120"/>
      <c r="AA111" s="120"/>
      <c r="AB111" s="120"/>
      <c r="AC111" s="120"/>
      <c r="AD111" s="120"/>
      <c r="AE111" s="120"/>
      <c r="AF111" s="120"/>
      <c r="AG111" s="120"/>
      <c r="AH111" s="120"/>
      <c r="AI111" s="120"/>
      <c r="AJ111" s="120"/>
      <c r="AK111" s="120"/>
      <c r="AL111" s="132" t="s">
        <v>2274</v>
      </c>
      <c r="AM111" s="162" t="s">
        <v>2477</v>
      </c>
      <c r="AN111" s="163" t="s">
        <v>2478</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title:"sưởi ấm trung tâm",  unit:"",  text:"Là sưởi ấm trung tâm", inputType:"sel281", right:"", postfix:"", nodata:"", varType:"Number", min:"", max:"", defaultValue:"-1", d11t:"",d11p:"",d12t:"",d12p:"",d13t:"",d13p:"",d1w:"",d1d:"", d21t:"",d21p:"",d22t:"",d22p:"",d23t:"",d23p:"",d2w:"",d2d:"", d31t:"",d31p:"",d32t:"",d32p:"",d33t:"",d33p:"",d3w:"",d3d:""}; </v>
      </c>
      <c r="DO111" s="88"/>
      <c r="DP111" s="88"/>
      <c r="DQ111" s="89" t="str">
        <f t="shared" si="30"/>
        <v>D6.scenario.defSelectValue["sel281"]= [ "Vui lòng chọn", "vâng", "không", "" ];</v>
      </c>
      <c r="DR111" s="90"/>
      <c r="DS111" s="90"/>
      <c r="DT111" s="90" t="str">
        <f t="shared" si="31"/>
        <v>D6.scenario.defSelectData['sel281']= [ '-1', '1', '2' ];</v>
      </c>
    </row>
    <row r="112" spans="1:124" s="85" customFormat="1" ht="43.5" customHeight="1" thickBot="1">
      <c r="A112" s="74"/>
      <c r="B112" s="112" t="s">
        <v>2864</v>
      </c>
      <c r="C112" s="120" t="s">
        <v>4487</v>
      </c>
      <c r="D112" s="132" t="s">
        <v>2480</v>
      </c>
      <c r="E112" s="111" t="s">
        <v>3017</v>
      </c>
      <c r="F112" s="120"/>
      <c r="G112" s="202"/>
      <c r="H112" s="120" t="s">
        <v>4649</v>
      </c>
      <c r="I112" s="132" t="s">
        <v>5203</v>
      </c>
      <c r="J112" s="120" t="str">
        <f t="shared" si="28"/>
        <v>sel282</v>
      </c>
      <c r="K112" s="132" t="str">
        <f t="shared" si="32"/>
        <v>sel282</v>
      </c>
      <c r="L112" s="112"/>
      <c r="M112" s="112"/>
      <c r="N112" s="112"/>
      <c r="O112" s="111" t="s">
        <v>1893</v>
      </c>
      <c r="P112" s="112"/>
      <c r="Q112" s="112"/>
      <c r="R112" s="111">
        <v>-1</v>
      </c>
      <c r="S112" s="74"/>
      <c r="T112" s="74"/>
      <c r="U112" s="114" t="str">
        <f t="shared" si="33"/>
        <v>sel282</v>
      </c>
      <c r="V112" s="120" t="s">
        <v>4689</v>
      </c>
      <c r="W112" s="120" t="s">
        <v>4882</v>
      </c>
      <c r="X112" s="120" t="s">
        <v>4978</v>
      </c>
      <c r="Y112" s="120" t="s">
        <v>4979</v>
      </c>
      <c r="Z112" s="120" t="s">
        <v>4881</v>
      </c>
      <c r="AA112" s="120" t="s">
        <v>4980</v>
      </c>
      <c r="AB112" s="120" t="s">
        <v>4427</v>
      </c>
      <c r="AC112" s="120"/>
      <c r="AD112" s="120"/>
      <c r="AE112" s="120"/>
      <c r="AF112" s="120"/>
      <c r="AG112" s="120"/>
      <c r="AH112" s="120"/>
      <c r="AI112" s="120"/>
      <c r="AJ112" s="120"/>
      <c r="AK112" s="120"/>
      <c r="AL112" s="132" t="s">
        <v>2274</v>
      </c>
      <c r="AM112" s="162" t="s">
        <v>2021</v>
      </c>
      <c r="AN112" s="132" t="s">
        <v>2495</v>
      </c>
      <c r="AO112" s="132" t="s">
        <v>2496</v>
      </c>
      <c r="AP112" s="132" t="s">
        <v>2020</v>
      </c>
      <c r="AQ112" s="132" t="s">
        <v>2498</v>
      </c>
      <c r="AR112" s="132" t="s">
        <v>2497</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title:"nguồn nhiệt trung tâm",  unit:"",  text:"sưởi ấm trung tâm của nguồn nhiệt", inputType:"sel282", right:"", postfix:"", nodata:"", varType:"Number", min:"", max:"", defaultValue:"-1", d11t:"",d11p:"",d12t:"",d12p:"",d13t:"",d13p:"",d1w:"",d1d:"", d21t:"",d21p:"",d22t:"",d22p:"",d23t:"",d23p:"",d2w:"",d2d:"", d31t:"",d31p:"",d32t:"",d32p:"",d33t:"",d33p:"",d3w:"",d3d:""}; </v>
      </c>
      <c r="DO112" s="88"/>
      <c r="DP112" s="88"/>
      <c r="DQ112" s="89" t="str">
        <f t="shared" si="30"/>
        <v>D6.scenario.defSelectValue["sel282"]= [ "Vui lòng chọn", "dầu lửa", "điện", "Điện (bơm nhiệt)", "khí", "Lai (nhiệt bơm gas +)", "cấp nhiệt huyện", "" ];</v>
      </c>
      <c r="DR112" s="90"/>
      <c r="DS112" s="90"/>
      <c r="DT112" s="90" t="str">
        <f t="shared" si="31"/>
        <v>D6.scenario.defSelectData['sel282']= [ '-1', '1', '2', '3', '4', '5', '6' ];</v>
      </c>
    </row>
    <row r="113" spans="1:124" s="85" customFormat="1" ht="43.5" customHeight="1" thickBot="1">
      <c r="A113" s="74"/>
      <c r="B113" s="112" t="s">
        <v>2865</v>
      </c>
      <c r="C113" s="120" t="s">
        <v>4488</v>
      </c>
      <c r="D113" s="132" t="s">
        <v>2535</v>
      </c>
      <c r="E113" s="111" t="s">
        <v>3017</v>
      </c>
      <c r="F113" s="120"/>
      <c r="G113" s="202"/>
      <c r="H113" s="120" t="s">
        <v>4650</v>
      </c>
      <c r="I113" s="132" t="s">
        <v>5204</v>
      </c>
      <c r="J113" s="120" t="str">
        <f t="shared" si="28"/>
        <v>sel283</v>
      </c>
      <c r="K113" s="132" t="str">
        <f t="shared" si="32"/>
        <v>sel283</v>
      </c>
      <c r="L113" s="112"/>
      <c r="M113" s="112"/>
      <c r="N113" s="112"/>
      <c r="O113" s="111" t="s">
        <v>1893</v>
      </c>
      <c r="P113" s="112"/>
      <c r="Q113" s="112"/>
      <c r="R113" s="111">
        <v>-1</v>
      </c>
      <c r="S113" s="74"/>
      <c r="T113" s="74"/>
      <c r="U113" s="114" t="str">
        <f t="shared" si="33"/>
        <v>sel283</v>
      </c>
      <c r="V113" s="120" t="s">
        <v>4689</v>
      </c>
      <c r="W113" s="120" t="s">
        <v>4981</v>
      </c>
      <c r="X113" s="120" t="s">
        <v>4982</v>
      </c>
      <c r="Y113" s="120"/>
      <c r="Z113" s="120"/>
      <c r="AA113" s="120"/>
      <c r="AB113" s="120"/>
      <c r="AC113" s="120"/>
      <c r="AD113" s="120"/>
      <c r="AE113" s="120"/>
      <c r="AF113" s="120"/>
      <c r="AG113" s="120"/>
      <c r="AH113" s="120"/>
      <c r="AI113" s="120"/>
      <c r="AJ113" s="120"/>
      <c r="AK113" s="120"/>
      <c r="AL113" s="132" t="s">
        <v>2274</v>
      </c>
      <c r="AM113" s="162" t="s">
        <v>2514</v>
      </c>
      <c r="AN113" s="132" t="s">
        <v>2515</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title:"nguồn nhiệt trung tâm chỉ",  unit:"",  text:"Các đơn vị nguồn nhiệt và bồn tắm của nguồn sức nóng của miền Trung là một", inputType:"sel283", right:"", postfix:"", nodata:"", varType:"Number", min:"", max:"", defaultValue:"-1", d11t:"",d11p:"",d12t:"",d12p:"",d13t:"",d13p:"",d1w:"",d1d:"", d21t:"",d21p:"",d22t:"",d22p:"",d23t:"",d23p:"",d2w:"",d2d:"", d31t:"",d31p:"",d32t:"",d32p:"",d33t:"",d33p:"",d3w:"",d3d:""}; </v>
      </c>
      <c r="DO113" s="88"/>
      <c r="DP113" s="88"/>
      <c r="DQ113" s="89" t="str">
        <f t="shared" si="30"/>
        <v>D6.scenario.defSelectValue["sel283"]= [ "Vui lòng chọn", "chỉ trung tâm", "Chia sẻ với bồn tắm", "" ];</v>
      </c>
      <c r="DR113" s="90"/>
      <c r="DS113" s="90"/>
      <c r="DT113" s="90" t="str">
        <f t="shared" si="31"/>
        <v>D6.scenario.defSelectData['sel283']= [ '-1', '1', '2' ];</v>
      </c>
    </row>
    <row r="114" spans="1:124" s="85" customFormat="1" ht="43.5" customHeight="1" thickBot="1">
      <c r="A114" s="74"/>
      <c r="B114" s="112" t="s">
        <v>2866</v>
      </c>
      <c r="C114" s="120" t="s">
        <v>4489</v>
      </c>
      <c r="D114" s="132" t="s">
        <v>2516</v>
      </c>
      <c r="E114" s="111" t="s">
        <v>3017</v>
      </c>
      <c r="F114" s="120"/>
      <c r="G114" s="202"/>
      <c r="H114" s="120" t="s">
        <v>4651</v>
      </c>
      <c r="I114" s="132" t="s">
        <v>5205</v>
      </c>
      <c r="J114" s="120" t="str">
        <f t="shared" si="28"/>
        <v>sel284</v>
      </c>
      <c r="K114" s="132" t="str">
        <f t="shared" si="32"/>
        <v>sel284</v>
      </c>
      <c r="L114" s="112"/>
      <c r="M114" s="112"/>
      <c r="N114" s="112"/>
      <c r="O114" s="111" t="s">
        <v>1893</v>
      </c>
      <c r="P114" s="112"/>
      <c r="Q114" s="112"/>
      <c r="R114" s="111">
        <v>-1</v>
      </c>
      <c r="S114" s="74"/>
      <c r="T114" s="74"/>
      <c r="U114" s="114" t="str">
        <f t="shared" si="33"/>
        <v>sel284</v>
      </c>
      <c r="V114" s="120" t="s">
        <v>4689</v>
      </c>
      <c r="W114" s="120" t="s">
        <v>4769</v>
      </c>
      <c r="X114" s="120" t="s">
        <v>4563</v>
      </c>
      <c r="Y114" s="120" t="s">
        <v>4858</v>
      </c>
      <c r="Z114" s="120" t="s">
        <v>4899</v>
      </c>
      <c r="AA114" s="120" t="s">
        <v>4859</v>
      </c>
      <c r="AB114" s="120" t="s">
        <v>4900</v>
      </c>
      <c r="AC114" s="120" t="s">
        <v>4860</v>
      </c>
      <c r="AD114" s="120" t="s">
        <v>4861</v>
      </c>
      <c r="AE114" s="120"/>
      <c r="AF114" s="120"/>
      <c r="AG114" s="120"/>
      <c r="AH114" s="120"/>
      <c r="AI114" s="120"/>
      <c r="AJ114" s="120"/>
      <c r="AK114" s="120"/>
      <c r="AL114" s="132" t="s">
        <v>2274</v>
      </c>
      <c r="AM114" s="162" t="s">
        <v>2517</v>
      </c>
      <c r="AN114" s="132" t="s">
        <v>2518</v>
      </c>
      <c r="AO114" s="132" t="s">
        <v>2519</v>
      </c>
      <c r="AP114" s="132" t="s">
        <v>2520</v>
      </c>
      <c r="AQ114" s="132" t="s">
        <v>2521</v>
      </c>
      <c r="AR114" s="132" t="s">
        <v>2522</v>
      </c>
      <c r="AS114" s="162" t="s">
        <v>2523</v>
      </c>
      <c r="AT114" s="162" t="s">
        <v>2524</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title:"giai đoạn sưởi ấm trung tâm",  unit:"",  text:"Thời gian sử dụng sưởi ấm trung tâm là", inputType:"sel284", right:"", postfix:"", nodata:"", varType:"Number", min:"", max:"", defaultValue:"-1", d11t:"",d11p:"",d12t:"",d12p:"",d13t:"",d13p:"",d1w:"",d1d:"", d21t:"",d21p:"",d22t:"",d22p:"",d23t:"",d23p:"",d2w:"",d2d:"", d31t:"",d31p:"",d32t:"",d32p:"",d33t:"",d33p:"",d3w:"",d3d:""}; </v>
      </c>
      <c r="DO114" s="88"/>
      <c r="DP114" s="88"/>
      <c r="DQ114" s="89" t="str">
        <f t="shared" si="30"/>
        <v>D6.scenario.defSelectValue["sel284"]= [ "Vui lòng chọn", "Không sử dụng", "1 tháng", "2 tháng", "ba tháng", "Bốn tháng", "5 tháng", "6 tháng", "8 tháng", "" ];</v>
      </c>
      <c r="DR114" s="90"/>
      <c r="DS114" s="90"/>
      <c r="DT114" s="90" t="str">
        <f t="shared" si="31"/>
        <v>D6.scenario.defSelectData['sel284']= [ '-1', '0', '1', '2', '3', '4', '5', '6', '8' ];</v>
      </c>
    </row>
    <row r="115" spans="1:124" s="85" customFormat="1" ht="43.5" customHeight="1" thickBot="1">
      <c r="A115" s="74"/>
      <c r="B115" s="112" t="s">
        <v>2867</v>
      </c>
      <c r="C115" s="120" t="s">
        <v>4490</v>
      </c>
      <c r="D115" s="132" t="s">
        <v>2525</v>
      </c>
      <c r="E115" s="111" t="s">
        <v>2976</v>
      </c>
      <c r="F115" s="120"/>
      <c r="G115" s="202"/>
      <c r="H115" s="120" t="s">
        <v>4652</v>
      </c>
      <c r="I115" s="132" t="s">
        <v>5206</v>
      </c>
      <c r="J115" s="120" t="str">
        <f t="shared" si="28"/>
        <v>sel285</v>
      </c>
      <c r="K115" s="132" t="str">
        <f t="shared" si="32"/>
        <v>sel285</v>
      </c>
      <c r="L115" s="112"/>
      <c r="M115" s="112"/>
      <c r="N115" s="112"/>
      <c r="O115" s="111" t="s">
        <v>1893</v>
      </c>
      <c r="P115" s="112"/>
      <c r="Q115" s="112"/>
      <c r="R115" s="111">
        <v>-1</v>
      </c>
      <c r="S115" s="74"/>
      <c r="T115" s="74"/>
      <c r="U115" s="114" t="str">
        <f t="shared" si="33"/>
        <v>sel285</v>
      </c>
      <c r="V115" s="120" t="s">
        <v>4689</v>
      </c>
      <c r="W115" s="120" t="s">
        <v>4756</v>
      </c>
      <c r="X115" s="122" t="s">
        <v>4745</v>
      </c>
      <c r="Y115" s="120"/>
      <c r="Z115" s="120"/>
      <c r="AA115" s="120"/>
      <c r="AB115" s="120"/>
      <c r="AC115" s="120"/>
      <c r="AD115" s="120"/>
      <c r="AE115" s="120"/>
      <c r="AF115" s="120"/>
      <c r="AG115" s="120"/>
      <c r="AH115" s="120"/>
      <c r="AI115" s="120"/>
      <c r="AJ115" s="120"/>
      <c r="AK115" s="120"/>
      <c r="AL115" s="132" t="s">
        <v>2274</v>
      </c>
      <c r="AM115" s="132" t="s">
        <v>2477</v>
      </c>
      <c r="AN115" s="163" t="s">
        <v>2478</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title:"thông gió trao đổi nhiệt",  unit:"",  text:"Đó là kiểu trao đổi nhiệt của hệ thống thông gió", inputType:"sel285", right:"", postfix:"", nodata:"", varType:"Number", min:"", max:"", defaultValue:"-1", d11t:"2",d11p:"0",d12t:"1",d12p:"2",d13t:"",d13p:"",d1w:"1",d1d:"0", d21t:"2",d21p:"0",d22t:"1",d22p:"2",d23t:"",d23p:"",d2w:"1",d2d:"0", d31t:"",d31p:"",d32t:"",d32p:"",d33t:"",d33p:"",d3w:"",d3d:""}; </v>
      </c>
      <c r="DO115" s="88"/>
      <c r="DP115" s="88"/>
      <c r="DQ115" s="89" t="str">
        <f t="shared" si="30"/>
        <v>D6.scenario.defSelectValue["sel285"]= [ "Vui lòng chọn", "vâng", "không", "" ];</v>
      </c>
      <c r="DR115" s="90"/>
      <c r="DS115" s="90"/>
      <c r="DT115" s="90" t="str">
        <f t="shared" si="31"/>
        <v>D6.scenario.defSelectData['sel285']= [ '-1', '1', '2' ];</v>
      </c>
    </row>
    <row r="116" spans="1:124" s="85" customFormat="1" ht="43.5" customHeight="1" thickBot="1">
      <c r="A116" s="74"/>
      <c r="B116" s="112" t="s">
        <v>2868</v>
      </c>
      <c r="C116" s="120" t="s">
        <v>4491</v>
      </c>
      <c r="D116" s="132" t="s">
        <v>2481</v>
      </c>
      <c r="E116" s="111" t="s">
        <v>3017</v>
      </c>
      <c r="F116" s="120"/>
      <c r="G116" s="202"/>
      <c r="H116" s="120" t="s">
        <v>4653</v>
      </c>
      <c r="I116" s="132" t="s">
        <v>5207</v>
      </c>
      <c r="J116" s="120" t="str">
        <f t="shared" si="28"/>
        <v>sel286</v>
      </c>
      <c r="K116" s="132" t="str">
        <f t="shared" si="32"/>
        <v>sel286</v>
      </c>
      <c r="L116" s="112"/>
      <c r="M116" s="112"/>
      <c r="N116" s="112"/>
      <c r="O116" s="111" t="s">
        <v>1893</v>
      </c>
      <c r="P116" s="112"/>
      <c r="Q116" s="112"/>
      <c r="R116" s="111">
        <v>-1</v>
      </c>
      <c r="S116" s="74"/>
      <c r="T116" s="74"/>
      <c r="U116" s="114" t="str">
        <f t="shared" si="33"/>
        <v>sel286</v>
      </c>
      <c r="V116" s="120" t="s">
        <v>4689</v>
      </c>
      <c r="W116" s="120" t="s">
        <v>4756</v>
      </c>
      <c r="X116" s="122" t="s">
        <v>4745</v>
      </c>
      <c r="Y116" s="120"/>
      <c r="Z116" s="120"/>
      <c r="AA116" s="120"/>
      <c r="AB116" s="120"/>
      <c r="AC116" s="120"/>
      <c r="AD116" s="120"/>
      <c r="AE116" s="120"/>
      <c r="AF116" s="120"/>
      <c r="AG116" s="120"/>
      <c r="AH116" s="120"/>
      <c r="AI116" s="120"/>
      <c r="AJ116" s="120"/>
      <c r="AK116" s="120"/>
      <c r="AL116" s="132" t="s">
        <v>2274</v>
      </c>
      <c r="AM116" s="132" t="s">
        <v>2477</v>
      </c>
      <c r="AN116" s="163" t="s">
        <v>2478</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title:"đường Sưởi",  unit:"",  text:"bạn đang sử dụng hệ thống sưởi đường", inputType:"sel286", right:"", postfix:"", nodata:"", varType:"Number", min:"", max:"", defaultValue:"-1", d11t:"",d11p:"",d12t:"",d12p:"",d13t:"",d13p:"",d1w:"",d1d:"", d21t:"",d21p:"",d22t:"",d22p:"",d23t:"",d23p:"",d2w:"",d2d:"", d31t:"",d31p:"",d32t:"",d32p:"",d33t:"",d33p:"",d3w:"",d3d:""}; </v>
      </c>
      <c r="DO116" s="88"/>
      <c r="DP116" s="88"/>
      <c r="DQ116" s="89" t="str">
        <f t="shared" si="30"/>
        <v>D6.scenario.defSelectValue["sel286"]= [ "Vui lòng chọn", "vâng", "không", "" ];</v>
      </c>
      <c r="DR116" s="90"/>
      <c r="DS116" s="90"/>
      <c r="DT116" s="90" t="str">
        <f t="shared" si="31"/>
        <v>D6.scenario.defSelectData['sel286']= [ '-1', '1', '2' ];</v>
      </c>
    </row>
    <row r="117" spans="1:124" s="85" customFormat="1" ht="43.5" customHeight="1" thickBot="1">
      <c r="A117" s="74"/>
      <c r="B117" s="112" t="s">
        <v>2869</v>
      </c>
      <c r="C117" s="120" t="s">
        <v>4492</v>
      </c>
      <c r="D117" s="132" t="s">
        <v>2482</v>
      </c>
      <c r="E117" s="111" t="s">
        <v>3017</v>
      </c>
      <c r="F117" s="120"/>
      <c r="G117" s="202"/>
      <c r="H117" s="120" t="s">
        <v>4654</v>
      </c>
      <c r="I117" s="132" t="s">
        <v>5208</v>
      </c>
      <c r="J117" s="120" t="str">
        <f t="shared" si="28"/>
        <v>sel287</v>
      </c>
      <c r="K117" s="132" t="str">
        <f t="shared" si="32"/>
        <v>sel287</v>
      </c>
      <c r="L117" s="112"/>
      <c r="M117" s="112"/>
      <c r="N117" s="112"/>
      <c r="O117" s="111" t="s">
        <v>1893</v>
      </c>
      <c r="P117" s="112"/>
      <c r="Q117" s="112"/>
      <c r="R117" s="111">
        <v>-1</v>
      </c>
      <c r="S117" s="74"/>
      <c r="T117" s="74"/>
      <c r="U117" s="114" t="str">
        <f t="shared" si="33"/>
        <v>sel287</v>
      </c>
      <c r="V117" s="120" t="s">
        <v>4689</v>
      </c>
      <c r="W117" s="120" t="s">
        <v>4882</v>
      </c>
      <c r="X117" s="120" t="s">
        <v>4978</v>
      </c>
      <c r="Y117" s="120" t="s">
        <v>4979</v>
      </c>
      <c r="Z117" s="120" t="s">
        <v>4881</v>
      </c>
      <c r="AA117" s="120" t="s">
        <v>4980</v>
      </c>
      <c r="AB117" s="120" t="s">
        <v>4427</v>
      </c>
      <c r="AC117" s="120"/>
      <c r="AD117" s="120"/>
      <c r="AE117" s="120"/>
      <c r="AF117" s="120"/>
      <c r="AG117" s="120"/>
      <c r="AH117" s="120"/>
      <c r="AI117" s="120"/>
      <c r="AJ117" s="120"/>
      <c r="AK117" s="120"/>
      <c r="AL117" s="132" t="s">
        <v>2274</v>
      </c>
      <c r="AM117" s="162" t="s">
        <v>2021</v>
      </c>
      <c r="AN117" s="132" t="s">
        <v>2495</v>
      </c>
      <c r="AO117" s="132" t="s">
        <v>2496</v>
      </c>
      <c r="AP117" s="132" t="s">
        <v>2020</v>
      </c>
      <c r="AQ117" s="132" t="s">
        <v>2498</v>
      </c>
      <c r="AR117" s="132" t="s">
        <v>2497</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title:"nguồn nhiệt sưởi ấm đường",  unit:"",  text:"Đường gia nhiệt của nguồn nhiệt", inputType:"sel287", right:"", postfix:"", nodata:"", varType:"Number", min:"", max:"", defaultValue:"-1", d11t:"",d11p:"",d12t:"",d12p:"",d13t:"",d13p:"",d1w:"",d1d:"", d21t:"",d21p:"",d22t:"",d22p:"",d23t:"",d23p:"",d2w:"",d2d:"", d31t:"",d31p:"",d32t:"",d32p:"",d33t:"",d33p:"",d3w:"",d3d:""}; </v>
      </c>
      <c r="DO117" s="88"/>
      <c r="DP117" s="88"/>
      <c r="DQ117" s="89" t="str">
        <f t="shared" si="30"/>
        <v>D6.scenario.defSelectValue["sel287"]= [ "Vui lòng chọn", "dầu lửa", "điện", "Điện (bơm nhiệt)", "khí", "Lai (nhiệt bơm gas +)", "cấp nhiệt huyện", "" ];</v>
      </c>
      <c r="DR117" s="90"/>
      <c r="DS117" s="90"/>
      <c r="DT117" s="90" t="str">
        <f t="shared" si="31"/>
        <v>D6.scenario.defSelectData['sel287']= [ '-1', '1', '2', '3', '4', '5', '6' ];</v>
      </c>
    </row>
    <row r="118" spans="1:124" s="85" customFormat="1" ht="43.5" customHeight="1" thickBot="1">
      <c r="A118" s="74"/>
      <c r="B118" s="112" t="s">
        <v>2870</v>
      </c>
      <c r="C118" s="120" t="s">
        <v>4493</v>
      </c>
      <c r="D118" s="132" t="s">
        <v>2483</v>
      </c>
      <c r="E118" s="111" t="s">
        <v>3017</v>
      </c>
      <c r="F118" s="120"/>
      <c r="G118" s="202"/>
      <c r="H118" s="120" t="s">
        <v>4493</v>
      </c>
      <c r="I118" s="132" t="s">
        <v>5209</v>
      </c>
      <c r="J118" s="120" t="str">
        <f t="shared" si="28"/>
        <v>sel288</v>
      </c>
      <c r="K118" s="132" t="str">
        <f t="shared" si="32"/>
        <v>sel288</v>
      </c>
      <c r="L118" s="112"/>
      <c r="M118" s="112"/>
      <c r="N118" s="112"/>
      <c r="O118" s="111" t="s">
        <v>1893</v>
      </c>
      <c r="P118" s="112"/>
      <c r="Q118" s="112"/>
      <c r="R118" s="111">
        <v>-1</v>
      </c>
      <c r="S118" s="74"/>
      <c r="T118" s="74"/>
      <c r="U118" s="114" t="str">
        <f t="shared" si="33"/>
        <v>sel288</v>
      </c>
      <c r="V118" s="120" t="s">
        <v>4689</v>
      </c>
      <c r="W118" s="120" t="s">
        <v>4983</v>
      </c>
      <c r="X118" s="122" t="s">
        <v>4984</v>
      </c>
      <c r="Y118" s="120" t="s">
        <v>4985</v>
      </c>
      <c r="Z118" s="120" t="s">
        <v>4986</v>
      </c>
      <c r="AA118" s="120" t="s">
        <v>4987</v>
      </c>
      <c r="AB118" s="120" t="s">
        <v>4988</v>
      </c>
      <c r="AC118" s="120" t="s">
        <v>4989</v>
      </c>
      <c r="AD118" s="120" t="s">
        <v>4990</v>
      </c>
      <c r="AE118" s="120"/>
      <c r="AF118" s="120"/>
      <c r="AG118" s="120"/>
      <c r="AH118" s="120"/>
      <c r="AI118" s="120"/>
      <c r="AJ118" s="120"/>
      <c r="AK118" s="120"/>
      <c r="AL118" s="132" t="s">
        <v>2274</v>
      </c>
      <c r="AM118" s="132" t="s">
        <v>2500</v>
      </c>
      <c r="AN118" s="134" t="s">
        <v>2501</v>
      </c>
      <c r="AO118" s="132" t="s">
        <v>2502</v>
      </c>
      <c r="AP118" s="132" t="s">
        <v>2503</v>
      </c>
      <c r="AQ118" s="132" t="s">
        <v>2504</v>
      </c>
      <c r="AR118" s="132" t="s">
        <v>2505</v>
      </c>
      <c r="AS118" s="132" t="s">
        <v>2506</v>
      </c>
      <c r="AT118" s="132" t="s">
        <v>2507</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title:"khu vực đường Sưởi",  unit:"",  text:"khu vực đường Sưởi", inputType:"sel288", right:"", postfix:"", nodata:"", varType:"Number", min:"", max:"", defaultValue:"-1", d11t:"",d11p:"",d12t:"",d12p:"",d13t:"",d13p:"",d1w:"",d1d:"", d21t:"",d21p:"",d22t:"",d22p:"",d23t:"",d23p:"",d2w:"",d2d:"", d31t:"",d31p:"",d32t:"",d32p:"",d33t:"",d33p:"",d3w:"",d3d:""}; </v>
      </c>
      <c r="DO118" s="88"/>
      <c r="DP118" s="88"/>
      <c r="DQ118" s="89" t="str">
        <f t="shared" si="30"/>
        <v>D6.scenario.defSelectValue["sel288"]= [ "Vui lòng chọn", "1 mét vuông (3m2)", "2 mét vuông (7m2)", "3 mét vuông (10m2)", "5 mét vuông (15m2)", "10 mét vuông (30m2)", "15 mét vuông (50m2)", "20 Tsubo (65m2)", "30 mét vuông (100m2)", "" ];</v>
      </c>
      <c r="DR118" s="90"/>
      <c r="DS118" s="90"/>
      <c r="DT118" s="90" t="str">
        <f t="shared" si="31"/>
        <v>D6.scenario.defSelectData['sel288']= [ '-1', '3', '7', '10', '15', '30', '50', '65', '100' ];</v>
      </c>
    </row>
    <row r="119" spans="1:124" s="85" customFormat="1" ht="43.5" customHeight="1" thickBot="1">
      <c r="A119" s="74"/>
      <c r="B119" s="112" t="s">
        <v>2871</v>
      </c>
      <c r="C119" s="120" t="s">
        <v>4494</v>
      </c>
      <c r="D119" s="132" t="s">
        <v>2499</v>
      </c>
      <c r="E119" s="111" t="s">
        <v>3017</v>
      </c>
      <c r="F119" s="120"/>
      <c r="G119" s="202"/>
      <c r="H119" s="120" t="s">
        <v>4494</v>
      </c>
      <c r="I119" s="132" t="s">
        <v>5210</v>
      </c>
      <c r="J119" s="120" t="str">
        <f t="shared" si="28"/>
        <v>sel289</v>
      </c>
      <c r="K119" s="132" t="str">
        <f t="shared" si="32"/>
        <v>sel289</v>
      </c>
      <c r="L119" s="112"/>
      <c r="M119" s="112"/>
      <c r="N119" s="112"/>
      <c r="O119" s="111" t="s">
        <v>1893</v>
      </c>
      <c r="P119" s="112"/>
      <c r="Q119" s="112"/>
      <c r="R119" s="111">
        <v>-1</v>
      </c>
      <c r="S119" s="74"/>
      <c r="T119" s="74"/>
      <c r="U119" s="114" t="str">
        <f t="shared" si="33"/>
        <v>sel289</v>
      </c>
      <c r="V119" s="120" t="s">
        <v>4689</v>
      </c>
      <c r="W119" s="120" t="s">
        <v>4991</v>
      </c>
      <c r="X119" s="122" t="s">
        <v>4992</v>
      </c>
      <c r="Y119" s="120" t="s">
        <v>4993</v>
      </c>
      <c r="Z119" s="120" t="s">
        <v>4994</v>
      </c>
      <c r="AA119" s="120" t="s">
        <v>4995</v>
      </c>
      <c r="AB119" s="120" t="s">
        <v>4996</v>
      </c>
      <c r="AC119" s="120"/>
      <c r="AD119" s="120"/>
      <c r="AE119" s="120"/>
      <c r="AF119" s="120"/>
      <c r="AG119" s="120"/>
      <c r="AH119" s="120"/>
      <c r="AI119" s="120"/>
      <c r="AJ119" s="120"/>
      <c r="AK119" s="120"/>
      <c r="AL119" s="132" t="s">
        <v>2274</v>
      </c>
      <c r="AM119" s="132" t="s">
        <v>2508</v>
      </c>
      <c r="AN119" s="134" t="s">
        <v>2509</v>
      </c>
      <c r="AO119" s="132" t="s">
        <v>2510</v>
      </c>
      <c r="AP119" s="132" t="s">
        <v>2511</v>
      </c>
      <c r="AQ119" s="132" t="s">
        <v>2512</v>
      </c>
      <c r="AR119" s="132" t="s">
        <v>2513</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title:"sưởi ấm tần số đường sử dụng",  unit:"",  text:"sưởi ấm tần số đường sử dụng", inputType:"sel289", right:"", postfix:"", nodata:"", varType:"Number", min:"", max:"", defaultValue:"-1", d11t:"",d11p:"",d12t:"",d12p:"",d13t:"",d13p:"",d1w:"",d1d:"", d21t:"",d21p:"",d22t:"",d22p:"",d23t:"",d23p:"",d2w:"",d2d:"", d31t:"",d31p:"",d32t:"",d32p:"",d33t:"",d33p:"",d3w:"",d3d:""}; </v>
      </c>
      <c r="DO119" s="88"/>
      <c r="DP119" s="88"/>
      <c r="DQ119" s="89" t="str">
        <f t="shared" si="30"/>
        <v>D6.scenario.defSelectValue["sel289"]= [ "Vui lòng chọn", "Năm 2-3 ngày", "Khoảng một ngày một tháng", "2-3 ngày mỗi tháng", "Từ 2 đến 3 ngày một tuần", "Luôn luôn ON cảm biến", "Luôn luôn ON mà không có một cảm biến", "" ];</v>
      </c>
      <c r="DR119" s="90"/>
      <c r="DS119" s="90"/>
      <c r="DT119" s="90" t="str">
        <f t="shared" si="31"/>
        <v>D6.scenario.defSelectData['sel289']= [ '-1', '2', '6', '12', '30', '50', '100' ];</v>
      </c>
    </row>
    <row r="120" spans="1:124" s="85" customFormat="1" ht="43.5" customHeight="1" thickBot="1">
      <c r="A120" s="74"/>
      <c r="B120" s="112" t="s">
        <v>2872</v>
      </c>
      <c r="C120" s="120" t="s">
        <v>4495</v>
      </c>
      <c r="D120" s="132" t="s">
        <v>2526</v>
      </c>
      <c r="E120" s="111" t="s">
        <v>3017</v>
      </c>
      <c r="F120" s="120"/>
      <c r="G120" s="202"/>
      <c r="H120" s="120" t="s">
        <v>4655</v>
      </c>
      <c r="I120" s="132" t="s">
        <v>5211</v>
      </c>
      <c r="J120" s="120" t="str">
        <f t="shared" si="28"/>
        <v>sel290</v>
      </c>
      <c r="K120" s="132" t="str">
        <f t="shared" si="32"/>
        <v>sel290</v>
      </c>
      <c r="L120" s="112"/>
      <c r="M120" s="112"/>
      <c r="N120" s="112"/>
      <c r="O120" s="111" t="s">
        <v>1893</v>
      </c>
      <c r="P120" s="112"/>
      <c r="Q120" s="112"/>
      <c r="R120" s="111">
        <v>-1</v>
      </c>
      <c r="S120" s="74"/>
      <c r="T120" s="74"/>
      <c r="U120" s="114" t="str">
        <f t="shared" si="33"/>
        <v>sel290</v>
      </c>
      <c r="V120" s="120" t="s">
        <v>4689</v>
      </c>
      <c r="W120" s="120" t="s">
        <v>4756</v>
      </c>
      <c r="X120" s="120" t="s">
        <v>4745</v>
      </c>
      <c r="Y120" s="122"/>
      <c r="Z120" s="120"/>
      <c r="AA120" s="120"/>
      <c r="AB120" s="120"/>
      <c r="AC120" s="120"/>
      <c r="AD120" s="120"/>
      <c r="AE120" s="120"/>
      <c r="AF120" s="120"/>
      <c r="AG120" s="120"/>
      <c r="AH120" s="120"/>
      <c r="AI120" s="120"/>
      <c r="AJ120" s="120"/>
      <c r="AK120" s="120"/>
      <c r="AL120" s="132" t="s">
        <v>2274</v>
      </c>
      <c r="AM120" s="132" t="s">
        <v>2477</v>
      </c>
      <c r="AN120" s="162" t="s">
        <v>2478</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title:"Sử dụng sưởi ấm mái nhà",  unit:"",  text:"Bạn đang sử dụng sưởi ấm mái nhà", inputType:"sel290", right:"", postfix:"", nodata:"", varType:"Number", min:"", max:"", defaultValue:"-1", d11t:"",d11p:"",d12t:"",d12p:"",d13t:"",d13p:"",d1w:"",d1d:"", d21t:"",d21p:"",d22t:"",d22p:"",d23t:"",d23p:"",d2w:"",d2d:"", d31t:"",d31p:"",d32t:"",d32p:"",d33t:"",d33p:"",d3w:"",d3d:""}; </v>
      </c>
      <c r="DO120" s="88"/>
      <c r="DP120" s="88"/>
      <c r="DQ120" s="89" t="str">
        <f t="shared" si="30"/>
        <v>D6.scenario.defSelectValue["sel290"]= [ "Vui lòng chọn", "vâng", "không", "" ];</v>
      </c>
      <c r="DR120" s="90"/>
      <c r="DS120" s="90"/>
      <c r="DT120" s="90" t="str">
        <f t="shared" si="31"/>
        <v>D6.scenario.defSelectData['sel290']= [ '-1', '1', '2' ];</v>
      </c>
    </row>
    <row r="121" spans="1:124" s="85" customFormat="1" ht="43.5" customHeight="1" thickBot="1">
      <c r="A121" s="74"/>
      <c r="B121" s="112" t="s">
        <v>2873</v>
      </c>
      <c r="C121" s="120" t="s">
        <v>4496</v>
      </c>
      <c r="D121" s="132" t="s">
        <v>2528</v>
      </c>
      <c r="E121" s="111" t="s">
        <v>3017</v>
      </c>
      <c r="F121" s="120"/>
      <c r="G121" s="202"/>
      <c r="H121" s="120" t="s">
        <v>4496</v>
      </c>
      <c r="I121" s="132" t="s">
        <v>2528</v>
      </c>
      <c r="J121" s="120" t="str">
        <f t="shared" si="28"/>
        <v>sel291</v>
      </c>
      <c r="K121" s="132" t="str">
        <f t="shared" si="32"/>
        <v>sel291</v>
      </c>
      <c r="L121" s="112"/>
      <c r="M121" s="112"/>
      <c r="N121" s="112"/>
      <c r="O121" s="111" t="s">
        <v>1893</v>
      </c>
      <c r="P121" s="112"/>
      <c r="Q121" s="112"/>
      <c r="R121" s="111">
        <v>-1</v>
      </c>
      <c r="S121" s="74"/>
      <c r="T121" s="74"/>
      <c r="U121" s="114" t="str">
        <f t="shared" si="33"/>
        <v>sel291</v>
      </c>
      <c r="V121" s="120" t="s">
        <v>4689</v>
      </c>
      <c r="W121" s="120" t="s">
        <v>4997</v>
      </c>
      <c r="X121" s="120" t="s">
        <v>4998</v>
      </c>
      <c r="Y121" s="122"/>
      <c r="Z121" s="120"/>
      <c r="AA121" s="120"/>
      <c r="AB121" s="120"/>
      <c r="AC121" s="120"/>
      <c r="AD121" s="120"/>
      <c r="AE121" s="120"/>
      <c r="AF121" s="120"/>
      <c r="AG121" s="120"/>
      <c r="AH121" s="120"/>
      <c r="AI121" s="120"/>
      <c r="AJ121" s="120"/>
      <c r="AK121" s="120"/>
      <c r="AL121" s="132" t="s">
        <v>2274</v>
      </c>
      <c r="AM121" s="132" t="s">
        <v>2532</v>
      </c>
      <c r="AN121" s="132" t="s">
        <v>2533</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title:"Các khu vực mục tiêu của quá trình gia nhiệt mái nhà",  unit:"",  text:"Các khu vực mục tiêu của quá trình gia nhiệt mái nhà", inputType:"sel291", right:"", postfix:"", nodata:"", varType:"Number", min:"", max:"", defaultValue:"-1", d11t:"",d11p:"",d12t:"",d12p:"",d13t:"",d13p:"",d1w:"",d1d:"", d21t:"",d21p:"",d22t:"",d22p:"",d23t:"",d23p:"",d2w:"",d2d:"", d31t:"",d31p:"",d32t:"",d32p:"",d33t:"",d33p:"",d3w:"",d3d:""}; </v>
      </c>
      <c r="DO121" s="88"/>
      <c r="DP121" s="88"/>
      <c r="DQ121" s="89" t="str">
        <f t="shared" si="30"/>
        <v>D6.scenario.defSelectValue["sel291"]= [ "Vui lòng chọn", ": Xung quanh máng xối chỉ", "Toàn bộ bề mặt mái nhà", "" ];</v>
      </c>
      <c r="DR121" s="90"/>
      <c r="DS121" s="90"/>
      <c r="DT121" s="90" t="str">
        <f t="shared" si="31"/>
        <v>D6.scenario.defSelectData['sel291']= [ '-1', '10', '30' ];</v>
      </c>
    </row>
    <row r="122" spans="1:124" s="85" customFormat="1" ht="43.5" customHeight="1" thickBot="1">
      <c r="A122" s="74"/>
      <c r="B122" s="112" t="s">
        <v>2874</v>
      </c>
      <c r="C122" s="120" t="s">
        <v>4497</v>
      </c>
      <c r="D122" s="132" t="s">
        <v>2529</v>
      </c>
      <c r="E122" s="111" t="s">
        <v>3017</v>
      </c>
      <c r="F122" s="120"/>
      <c r="G122" s="202"/>
      <c r="H122" s="120" t="s">
        <v>4497</v>
      </c>
      <c r="I122" s="132" t="s">
        <v>2529</v>
      </c>
      <c r="J122" s="120" t="str">
        <f t="shared" si="28"/>
        <v>sel292</v>
      </c>
      <c r="K122" s="132" t="str">
        <f t="shared" si="32"/>
        <v>sel292</v>
      </c>
      <c r="L122" s="112"/>
      <c r="M122" s="112"/>
      <c r="N122" s="112"/>
      <c r="O122" s="111" t="s">
        <v>1893</v>
      </c>
      <c r="P122" s="112"/>
      <c r="Q122" s="112"/>
      <c r="R122" s="111">
        <v>-1</v>
      </c>
      <c r="S122" s="74"/>
      <c r="T122" s="74"/>
      <c r="U122" s="114" t="str">
        <f t="shared" si="33"/>
        <v>sel292</v>
      </c>
      <c r="V122" s="120" t="s">
        <v>4689</v>
      </c>
      <c r="W122" s="120" t="s">
        <v>4882</v>
      </c>
      <c r="X122" s="120" t="s">
        <v>4978</v>
      </c>
      <c r="Y122" s="122" t="s">
        <v>4979</v>
      </c>
      <c r="Z122" s="120" t="s">
        <v>4881</v>
      </c>
      <c r="AA122" s="120" t="s">
        <v>4999</v>
      </c>
      <c r="AB122" s="120" t="s">
        <v>5000</v>
      </c>
      <c r="AC122" s="120" t="s">
        <v>4427</v>
      </c>
      <c r="AD122" s="120"/>
      <c r="AE122" s="120"/>
      <c r="AF122" s="120"/>
      <c r="AG122" s="120"/>
      <c r="AH122" s="120"/>
      <c r="AI122" s="120"/>
      <c r="AJ122" s="120"/>
      <c r="AK122" s="120"/>
      <c r="AL122" s="132" t="s">
        <v>2274</v>
      </c>
      <c r="AM122" s="132" t="s">
        <v>2021</v>
      </c>
      <c r="AN122" s="132" t="s">
        <v>2495</v>
      </c>
      <c r="AO122" s="134" t="s">
        <v>2496</v>
      </c>
      <c r="AP122" s="132" t="s">
        <v>2020</v>
      </c>
      <c r="AQ122" s="132" t="s">
        <v>2530</v>
      </c>
      <c r="AR122" s="132" t="s">
        <v>2531</v>
      </c>
      <c r="AS122" s="132" t="s">
        <v>2497</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title:"sưởi ấm mái nhà của các nguồn nhiệt",  unit:"",  text:"sưởi ấm mái nhà của các nguồn nhiệt", inputType:"sel292", right:"", postfix:"", nodata:"", varType:"Number", min:"", max:"", defaultValue:"-1", d11t:"",d11p:"",d12t:"",d12p:"",d13t:"",d13p:"",d1w:"",d1d:"", d21t:"",d21p:"",d22t:"",d22p:"",d23t:"",d23p:"",d2w:"",d2d:"", d31t:"",d31p:"",d32t:"",d32p:"",d33t:"",d33p:"",d3w:"",d3d:""}; </v>
      </c>
      <c r="DO122" s="88"/>
      <c r="DP122" s="88"/>
      <c r="DQ122" s="89" t="str">
        <f t="shared" si="30"/>
        <v>D6.scenario.defSelectValue["sel292"]= [ "Vui lòng chọn", "dầu lửa", "điện", "Điện (bơm nhiệt)", "khí", "Đồng phát (gas)", "Đồng phát (dầu hỏa)", "cấp nhiệt huyện", "" ];</v>
      </c>
      <c r="DR122" s="90"/>
      <c r="DS122" s="90"/>
      <c r="DT122" s="90" t="str">
        <f t="shared" si="31"/>
        <v>D6.scenario.defSelectData['sel292']= [ '-1', '1', '2', '3', '4', '5', '6' ];</v>
      </c>
    </row>
    <row r="123" spans="1:124" s="85" customFormat="1" ht="43.5" customHeight="1" thickBot="1">
      <c r="A123" s="74"/>
      <c r="B123" s="112" t="s">
        <v>2875</v>
      </c>
      <c r="C123" s="120" t="s">
        <v>4498</v>
      </c>
      <c r="D123" s="132" t="s">
        <v>2534</v>
      </c>
      <c r="E123" s="111" t="s">
        <v>3017</v>
      </c>
      <c r="F123" s="120"/>
      <c r="G123" s="202"/>
      <c r="H123" s="120" t="s">
        <v>4656</v>
      </c>
      <c r="I123" s="132" t="s">
        <v>5212</v>
      </c>
      <c r="J123" s="120" t="str">
        <f t="shared" si="28"/>
        <v>sel293</v>
      </c>
      <c r="K123" s="132" t="str">
        <f t="shared" si="32"/>
        <v>sel293</v>
      </c>
      <c r="L123" s="112"/>
      <c r="M123" s="112"/>
      <c r="N123" s="112"/>
      <c r="O123" s="111" t="s">
        <v>1893</v>
      </c>
      <c r="P123" s="112"/>
      <c r="Q123" s="112"/>
      <c r="R123" s="111">
        <v>-1</v>
      </c>
      <c r="S123" s="74"/>
      <c r="T123" s="74"/>
      <c r="U123" s="114" t="str">
        <f t="shared" ref="U123:U127" si="35">J123</f>
        <v>sel293</v>
      </c>
      <c r="V123" s="120" t="s">
        <v>4689</v>
      </c>
      <c r="W123" s="120" t="s">
        <v>4991</v>
      </c>
      <c r="X123" s="122" t="s">
        <v>4992</v>
      </c>
      <c r="Y123" s="120" t="s">
        <v>4993</v>
      </c>
      <c r="Z123" s="120" t="s">
        <v>4994</v>
      </c>
      <c r="AA123" s="120" t="s">
        <v>4995</v>
      </c>
      <c r="AB123" s="120" t="s">
        <v>4996</v>
      </c>
      <c r="AC123" s="120"/>
      <c r="AD123" s="120"/>
      <c r="AE123" s="120"/>
      <c r="AF123" s="120"/>
      <c r="AG123" s="120"/>
      <c r="AH123" s="120"/>
      <c r="AI123" s="120"/>
      <c r="AJ123" s="120"/>
      <c r="AK123" s="120"/>
      <c r="AL123" s="132" t="s">
        <v>2274</v>
      </c>
      <c r="AM123" s="132" t="s">
        <v>2508</v>
      </c>
      <c r="AN123" s="134" t="s">
        <v>2509</v>
      </c>
      <c r="AO123" s="132" t="s">
        <v>2510</v>
      </c>
      <c r="AP123" s="132" t="s">
        <v>2511</v>
      </c>
      <c r="AQ123" s="132" t="s">
        <v>2512</v>
      </c>
      <c r="AR123" s="132" t="s">
        <v>2513</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title:"Tần suất sử dụng của quá trình gia nhiệt mái nhà",  unit:"",  text:"Tần suất sử dụng của hệ thống sưởi mái", inputType:"sel293", right:"", postfix:"", nodata:"", varType:"Number", min:"", max:"", defaultValue:"-1", d11t:"",d11p:"",d12t:"",d12p:"",d13t:"",d13p:"",d1w:"",d1d:"", d21t:"",d21p:"",d22t:"",d22p:"",d23t:"",d23p:"",d2w:"",d2d:"", d31t:"",d31p:"",d32t:"",d32p:"",d33t:"",d33p:"",d3w:"",d3d:""}; </v>
      </c>
      <c r="DO123" s="88"/>
      <c r="DP123" s="88"/>
      <c r="DQ123" s="89" t="str">
        <f t="shared" si="30"/>
        <v>D6.scenario.defSelectValue["sel293"]= [ "Vui lòng chọn", "Năm 2-3 ngày", "Khoảng một ngày một tháng", "2-3 ngày mỗi tháng", "Từ 2 đến 3 ngày một tuần", "Luôn luôn ON cảm biến", "Luôn luôn ON mà không có một cảm biến", "" ];</v>
      </c>
      <c r="DR123" s="90"/>
      <c r="DS123" s="90"/>
      <c r="DT123" s="90" t="str">
        <f t="shared" si="31"/>
        <v>D6.scenario.defSelectData['sel293']= [ '-1', '2', '6', '15', '30', '50', '100' ];</v>
      </c>
    </row>
    <row r="124" spans="1:124" s="85" customFormat="1" ht="43.5" customHeight="1" thickBot="1">
      <c r="A124" s="74"/>
      <c r="B124" s="112" t="s">
        <v>2876</v>
      </c>
      <c r="C124" s="120" t="s">
        <v>4499</v>
      </c>
      <c r="D124" s="132" t="s">
        <v>2537</v>
      </c>
      <c r="E124" s="111" t="s">
        <v>3017</v>
      </c>
      <c r="F124" s="120"/>
      <c r="G124" s="202"/>
      <c r="H124" s="120" t="s">
        <v>4499</v>
      </c>
      <c r="I124" s="132" t="s">
        <v>5213</v>
      </c>
      <c r="J124" s="120" t="str">
        <f t="shared" si="28"/>
        <v>sel294</v>
      </c>
      <c r="K124" s="132" t="str">
        <f t="shared" si="32"/>
        <v>sel294</v>
      </c>
      <c r="L124" s="112"/>
      <c r="M124" s="112"/>
      <c r="N124" s="112"/>
      <c r="O124" s="111" t="s">
        <v>1893</v>
      </c>
      <c r="P124" s="112"/>
      <c r="Q124" s="112"/>
      <c r="R124" s="111">
        <v>-1</v>
      </c>
      <c r="S124" s="74"/>
      <c r="T124" s="74"/>
      <c r="U124" s="114" t="str">
        <f t="shared" si="35"/>
        <v>sel294</v>
      </c>
      <c r="V124" s="120" t="s">
        <v>4689</v>
      </c>
      <c r="W124" s="120" t="s">
        <v>4756</v>
      </c>
      <c r="X124" s="122" t="s">
        <v>4745</v>
      </c>
      <c r="Y124" s="120" t="s">
        <v>4728</v>
      </c>
      <c r="Z124" s="120"/>
      <c r="AA124" s="120"/>
      <c r="AB124" s="120"/>
      <c r="AC124" s="120"/>
      <c r="AD124" s="120"/>
      <c r="AE124" s="120"/>
      <c r="AF124" s="120"/>
      <c r="AG124" s="120"/>
      <c r="AH124" s="120"/>
      <c r="AI124" s="120"/>
      <c r="AJ124" s="120"/>
      <c r="AK124" s="120"/>
      <c r="AL124" s="132" t="s">
        <v>2274</v>
      </c>
      <c r="AM124" s="132" t="s">
        <v>1977</v>
      </c>
      <c r="AN124" s="163" t="s">
        <v>1978</v>
      </c>
      <c r="AO124" s="132" t="s">
        <v>2436</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title:"Sử dụng bể tuyết tan chảy",  unit:"",  text:"Sử dụng bể tuyết tan chảy", inputType:"sel294", right:"", postfix:"", nodata:"", varType:"Number", min:"", max:"", defaultValue:"-1", d11t:"",d11p:"",d12t:"",d12p:"",d13t:"",d13p:"",d1w:"",d1d:"", d21t:"",d21p:"",d22t:"",d22p:"",d23t:"",d23p:"",d2w:"",d2d:"", d31t:"",d31p:"",d32t:"",d32p:"",d33t:"",d33p:"",d3w:"",d3d:""}; </v>
      </c>
      <c r="DO124" s="88"/>
      <c r="DP124" s="88"/>
      <c r="DQ124" s="89" t="str">
        <f t="shared" si="30"/>
        <v>D6.scenario.defSelectValue["sel294"]= [ "Vui lòng chọn", "vâng", "không", "Không biết", "" ];</v>
      </c>
      <c r="DR124" s="90"/>
      <c r="DS124" s="90"/>
      <c r="DT124" s="90" t="str">
        <f t="shared" si="31"/>
        <v>D6.scenario.defSelectData['sel294']= [ '-1', '1', '2', '3' ];</v>
      </c>
    </row>
    <row r="125" spans="1:124" s="85" customFormat="1" ht="43.5" customHeight="1" thickBot="1">
      <c r="A125" s="74"/>
      <c r="B125" s="112" t="s">
        <v>2877</v>
      </c>
      <c r="C125" s="120" t="s">
        <v>4500</v>
      </c>
      <c r="D125" s="132" t="s">
        <v>2536</v>
      </c>
      <c r="E125" s="111" t="s">
        <v>3017</v>
      </c>
      <c r="F125" s="120"/>
      <c r="G125" s="202"/>
      <c r="H125" s="120" t="s">
        <v>4500</v>
      </c>
      <c r="I125" s="132" t="s">
        <v>2536</v>
      </c>
      <c r="J125" s="120" t="str">
        <f t="shared" si="28"/>
        <v>sel295</v>
      </c>
      <c r="K125" s="132" t="str">
        <f t="shared" si="32"/>
        <v>sel295</v>
      </c>
      <c r="L125" s="112"/>
      <c r="M125" s="112"/>
      <c r="N125" s="112"/>
      <c r="O125" s="111" t="s">
        <v>1893</v>
      </c>
      <c r="P125" s="112"/>
      <c r="Q125" s="112"/>
      <c r="R125" s="111">
        <v>-1</v>
      </c>
      <c r="S125" s="74"/>
      <c r="T125" s="74"/>
      <c r="U125" s="114" t="str">
        <f t="shared" si="35"/>
        <v>sel295</v>
      </c>
      <c r="V125" s="120" t="s">
        <v>4689</v>
      </c>
      <c r="W125" s="120" t="s">
        <v>4882</v>
      </c>
      <c r="X125" s="122" t="s">
        <v>4978</v>
      </c>
      <c r="Y125" s="120" t="s">
        <v>4979</v>
      </c>
      <c r="Z125" s="120" t="s">
        <v>4881</v>
      </c>
      <c r="AA125" s="120" t="s">
        <v>4999</v>
      </c>
      <c r="AB125" s="120" t="s">
        <v>5000</v>
      </c>
      <c r="AC125" s="120" t="s">
        <v>4427</v>
      </c>
      <c r="AD125" s="120"/>
      <c r="AE125" s="120"/>
      <c r="AF125" s="120"/>
      <c r="AG125" s="120"/>
      <c r="AH125" s="120"/>
      <c r="AI125" s="120"/>
      <c r="AJ125" s="120"/>
      <c r="AK125" s="120"/>
      <c r="AL125" s="132" t="s">
        <v>2274</v>
      </c>
      <c r="AM125" s="132" t="s">
        <v>2021</v>
      </c>
      <c r="AN125" s="134" t="s">
        <v>2495</v>
      </c>
      <c r="AO125" s="132" t="s">
        <v>2496</v>
      </c>
      <c r="AP125" s="132" t="s">
        <v>2020</v>
      </c>
      <c r="AQ125" s="132" t="s">
        <v>2530</v>
      </c>
      <c r="AR125" s="132" t="s">
        <v>2531</v>
      </c>
      <c r="AS125" s="132" t="s">
        <v>2497</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title:"Các nguồn nhiệt của bể tan tuyết",  unit:"",  text:"Các nguồn nhiệt của bể tan tuyết", inputType:"sel295", right:"", postfix:"", nodata:"", varType:"Number", min:"", max:"", defaultValue:"-1", d11t:"",d11p:"",d12t:"",d12p:"",d13t:"",d13p:"",d1w:"",d1d:"", d21t:"",d21p:"",d22t:"",d22p:"",d23t:"",d23p:"",d2w:"",d2d:"", d31t:"",d31p:"",d32t:"",d32p:"",d33t:"",d33p:"",d3w:"",d3d:""}; </v>
      </c>
      <c r="DO125" s="88"/>
      <c r="DP125" s="88"/>
      <c r="DQ125" s="89" t="str">
        <f t="shared" si="30"/>
        <v>D6.scenario.defSelectValue["sel295"]= [ "Vui lòng chọn", "dầu lửa", "điện", "Điện (bơm nhiệt)", "khí", "Đồng phát (gas)", "Đồng phát (dầu hỏa)", "cấp nhiệt huyện", "" ];</v>
      </c>
      <c r="DR125" s="90"/>
      <c r="DS125" s="90"/>
      <c r="DT125" s="90" t="str">
        <f t="shared" si="31"/>
        <v>D6.scenario.defSelectData['sel295']= [ '-1', '1', '2', '3', '4', '5', '6' ];</v>
      </c>
    </row>
    <row r="126" spans="1:124" s="85" customFormat="1" ht="43.5" customHeight="1" thickBot="1">
      <c r="A126" s="74"/>
      <c r="B126" s="112" t="s">
        <v>1947</v>
      </c>
      <c r="C126" s="120" t="s">
        <v>4501</v>
      </c>
      <c r="D126" s="132" t="s">
        <v>2744</v>
      </c>
      <c r="E126" s="113" t="s">
        <v>1946</v>
      </c>
      <c r="F126" s="120"/>
      <c r="G126" s="202"/>
      <c r="H126" s="120" t="s">
        <v>4657</v>
      </c>
      <c r="I126" s="132" t="s">
        <v>1948</v>
      </c>
      <c r="J126" s="120" t="str">
        <f t="shared" si="28"/>
        <v>sel401</v>
      </c>
      <c r="K126" s="132" t="str">
        <f t="shared" si="32"/>
        <v>sel401</v>
      </c>
      <c r="L126" s="112"/>
      <c r="M126" s="112"/>
      <c r="N126" s="112"/>
      <c r="O126" s="111" t="s">
        <v>1893</v>
      </c>
      <c r="P126" s="112"/>
      <c r="Q126" s="112"/>
      <c r="R126" s="111">
        <v>-1</v>
      </c>
      <c r="S126" s="74"/>
      <c r="T126" s="74"/>
      <c r="U126" s="114" t="str">
        <f t="shared" si="35"/>
        <v>sel401</v>
      </c>
      <c r="V126" s="120" t="s">
        <v>4689</v>
      </c>
      <c r="W126" s="120" t="s">
        <v>4769</v>
      </c>
      <c r="X126" s="120" t="s">
        <v>5001</v>
      </c>
      <c r="Y126" s="120" t="s">
        <v>5002</v>
      </c>
      <c r="Z126" s="120" t="s">
        <v>5003</v>
      </c>
      <c r="AA126" s="120" t="s">
        <v>4822</v>
      </c>
      <c r="AB126" s="120"/>
      <c r="AC126" s="120"/>
      <c r="AD126" s="120"/>
      <c r="AE126" s="120"/>
      <c r="AF126" s="120"/>
      <c r="AG126" s="120"/>
      <c r="AH126" s="120"/>
      <c r="AI126" s="120"/>
      <c r="AJ126" s="120"/>
      <c r="AK126" s="120"/>
      <c r="AL126" s="132" t="s">
        <v>2274</v>
      </c>
      <c r="AM126" s="162" t="s">
        <v>2001</v>
      </c>
      <c r="AN126" s="162" t="s">
        <v>2053</v>
      </c>
      <c r="AO126" s="162" t="s">
        <v>2054</v>
      </c>
      <c r="AP126" s="132" t="s">
        <v>2055</v>
      </c>
      <c r="AQ126" s="132" t="s">
        <v>2045</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title:"Tần suất sử dụng máy sấy quần áo",  unit:"",  text:"Bạn có sử dụng máy sấy và chức năng khô rửa. Vui lòng chọn xem có nên sử dụng ở mức độ nào, nếu bạn đang sử dụng.", inputType:"sel401", right:"", postfix:"", nodata:"", varType:"Number", min:"", max:"", defaultValue:"-1", d11t:"5",d11p:"0",d12t:"3",d12p:"1",d13t:"0",d13p:"2",d1w:"2",d1d:"1", d21t:"",d21p:"",d22t:"",d22p:"",d23t:"",d23p:"",d2w:"",d2d:"", d31t:"",d31p:"",d32t:"",d32p:"",d33t:"",d33p:"",d3w:"",d3d:""}; </v>
      </c>
      <c r="DO126" s="88"/>
      <c r="DP126" s="88"/>
      <c r="DQ126" s="89" t="str">
        <f t="shared" si="30"/>
        <v>D6.scenario.defSelectValue["sel401"]= [ "Vui lòng chọn", "Không sử dụng", "Tháng 1-3 lần", "Một hoặc hai lần một tuần", "Một lần mỗi hai ngày", "mỗi ngày", "" ];</v>
      </c>
      <c r="DR126" s="90"/>
      <c r="DS126" s="90"/>
      <c r="DT126" s="90" t="str">
        <f t="shared" si="31"/>
        <v>D6.scenario.defSelectData['sel401']= [ '-1', '5', '4', '3', '2', '1' ];</v>
      </c>
    </row>
    <row r="127" spans="1:124" s="85" customFormat="1" ht="43.5" customHeight="1" thickBot="1">
      <c r="A127" s="74"/>
      <c r="B127" s="112" t="s">
        <v>2891</v>
      </c>
      <c r="C127" s="120" t="s">
        <v>4502</v>
      </c>
      <c r="D127" s="132" t="s">
        <v>2743</v>
      </c>
      <c r="E127" s="113" t="s">
        <v>1946</v>
      </c>
      <c r="F127" s="120"/>
      <c r="G127" s="202"/>
      <c r="H127" s="120" t="s">
        <v>4502</v>
      </c>
      <c r="I127" s="132" t="s">
        <v>5214</v>
      </c>
      <c r="J127" s="120" t="str">
        <f t="shared" si="28"/>
        <v>sel402</v>
      </c>
      <c r="K127" s="132" t="str">
        <f t="shared" si="32"/>
        <v>sel402</v>
      </c>
      <c r="L127" s="112"/>
      <c r="M127" s="112"/>
      <c r="N127" s="112"/>
      <c r="O127" s="111" t="s">
        <v>1893</v>
      </c>
      <c r="P127" s="112"/>
      <c r="Q127" s="112"/>
      <c r="R127" s="111">
        <v>-1</v>
      </c>
      <c r="S127" s="74"/>
      <c r="T127" s="74"/>
      <c r="U127" s="114" t="str">
        <f t="shared" si="35"/>
        <v>sel402</v>
      </c>
      <c r="V127" s="120" t="s">
        <v>4689</v>
      </c>
      <c r="W127" s="120" t="s">
        <v>4979</v>
      </c>
      <c r="X127" s="120" t="s">
        <v>4978</v>
      </c>
      <c r="Y127" s="120" t="s">
        <v>4881</v>
      </c>
      <c r="Z127" s="120" t="s">
        <v>4728</v>
      </c>
      <c r="AA127" s="120" t="s">
        <v>4922</v>
      </c>
      <c r="AB127" s="120"/>
      <c r="AC127" s="120"/>
      <c r="AD127" s="120"/>
      <c r="AE127" s="120"/>
      <c r="AF127" s="120"/>
      <c r="AG127" s="120"/>
      <c r="AH127" s="120"/>
      <c r="AI127" s="120"/>
      <c r="AJ127" s="120"/>
      <c r="AK127" s="120"/>
      <c r="AL127" s="132" t="s">
        <v>2274</v>
      </c>
      <c r="AM127" s="132" t="s">
        <v>2742</v>
      </c>
      <c r="AN127" s="162" t="s">
        <v>2495</v>
      </c>
      <c r="AO127" s="132" t="s">
        <v>2020</v>
      </c>
      <c r="AP127" s="132" t="s">
        <v>2436</v>
      </c>
      <c r="AQ127" s="162" t="s">
        <v>2056</v>
      </c>
      <c r="AR127" s="132"/>
      <c r="AS127" s="132"/>
      <c r="AT127" s="132"/>
      <c r="AU127" s="132"/>
      <c r="AV127" s="132"/>
      <c r="AW127" s="132"/>
      <c r="AX127" s="132"/>
      <c r="AY127" s="132"/>
      <c r="AZ127" s="132"/>
      <c r="BA127" s="132"/>
      <c r="BB127" s="74"/>
      <c r="BC127" s="120">
        <v>-1</v>
      </c>
      <c r="BD127" s="120">
        <v>1</v>
      </c>
      <c r="BE127" s="120">
        <v>2</v>
      </c>
      <c r="BF127" s="120">
        <v>3</v>
      </c>
      <c r="BG127" s="120">
        <v>4</v>
      </c>
      <c r="BH127" s="120">
        <v>5</v>
      </c>
      <c r="BI127" s="120"/>
      <c r="BJ127" s="120"/>
      <c r="BK127" s="120"/>
      <c r="BL127" s="120"/>
      <c r="BM127" s="120"/>
      <c r="BN127" s="120"/>
      <c r="BO127" s="120"/>
      <c r="BP127" s="120"/>
      <c r="BQ127" s="120"/>
      <c r="BR127" s="120"/>
      <c r="BS127" s="132">
        <v>-1</v>
      </c>
      <c r="BT127" s="132">
        <v>1</v>
      </c>
      <c r="BU127" s="132">
        <v>2</v>
      </c>
      <c r="BV127" s="132">
        <v>3</v>
      </c>
      <c r="BW127" s="132">
        <v>4</v>
      </c>
      <c r="BX127" s="132">
        <v>5</v>
      </c>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title:"Loại máy sấy",  unit:"",  text:"Loại máy sấy", inputType:"sel402", right:"", postfix:"", nodata:"", varType:"Number", min:"", max:"", defaultValue:"-1", d11t:"",d11p:"",d12t:"",d12p:"",d13t:"",d13p:"",d1w:"",d1d:"", d21t:"",d21p:"",d22t:"",d22p:"",d23t:"",d23p:"",d2w:"",d2d:"", d31t:"",d31p:"",d32t:"",d32p:"",d33t:"",d33p:"",d3w:"",d3d:""}; </v>
      </c>
      <c r="DO127" s="88"/>
      <c r="DP127" s="88"/>
      <c r="DQ127" s="89" t="str">
        <f t="shared" si="30"/>
        <v>D6.scenario.defSelectValue["sel402"]= [ "Vui lòng chọn", "Điện (bơm nhiệt)", "điện", "khí", "Không biết", "Không có", "" ];</v>
      </c>
      <c r="DR127" s="90"/>
      <c r="DS127" s="90"/>
      <c r="DT127" s="90" t="str">
        <f t="shared" si="31"/>
        <v>D6.scenario.defSelectData['sel402']= [ '-1', '1', '2', '3', '4', '5' ];</v>
      </c>
    </row>
    <row r="128" spans="1:124" s="85" customFormat="1" ht="43.5" customHeight="1" thickBot="1">
      <c r="A128" s="74"/>
      <c r="B128" s="112" t="s">
        <v>2892</v>
      </c>
      <c r="C128" s="120" t="s">
        <v>4503</v>
      </c>
      <c r="D128" s="132" t="s">
        <v>2886</v>
      </c>
      <c r="E128" s="113" t="s">
        <v>1946</v>
      </c>
      <c r="F128" s="120"/>
      <c r="G128" s="202"/>
      <c r="H128" s="120" t="s">
        <v>4658</v>
      </c>
      <c r="I128" s="132" t="s">
        <v>5215</v>
      </c>
      <c r="J128" s="120" t="str">
        <f t="shared" si="28"/>
        <v>sel403</v>
      </c>
      <c r="K128" s="132" t="str">
        <f t="shared" si="32"/>
        <v>sel403</v>
      </c>
      <c r="L128" s="112"/>
      <c r="M128" s="112"/>
      <c r="N128" s="112"/>
      <c r="O128" s="111" t="s">
        <v>1893</v>
      </c>
      <c r="P128" s="112"/>
      <c r="Q128" s="112"/>
      <c r="R128" s="111">
        <v>-1</v>
      </c>
      <c r="S128" s="74"/>
      <c r="T128" s="74"/>
      <c r="U128" s="114" t="str">
        <f>J128</f>
        <v>sel403</v>
      </c>
      <c r="V128" s="120" t="s">
        <v>4689</v>
      </c>
      <c r="W128" s="120" t="s">
        <v>5004</v>
      </c>
      <c r="X128" s="120" t="s">
        <v>5005</v>
      </c>
      <c r="Y128" s="120" t="s">
        <v>5006</v>
      </c>
      <c r="Z128" s="120" t="s">
        <v>5007</v>
      </c>
      <c r="AA128" s="120" t="s">
        <v>4728</v>
      </c>
      <c r="AB128" s="120"/>
      <c r="AC128" s="120"/>
      <c r="AD128" s="120"/>
      <c r="AE128" s="120"/>
      <c r="AF128" s="120"/>
      <c r="AG128" s="120"/>
      <c r="AH128" s="120"/>
      <c r="AI128" s="120"/>
      <c r="AJ128" s="120"/>
      <c r="AK128" s="120"/>
      <c r="AL128" s="132" t="s">
        <v>2274</v>
      </c>
      <c r="AM128" s="162" t="s">
        <v>2887</v>
      </c>
      <c r="AN128" s="162" t="s">
        <v>2888</v>
      </c>
      <c r="AO128" s="162" t="s">
        <v>2889</v>
      </c>
      <c r="AP128" s="162" t="s">
        <v>2890</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title:"Tần suất rửa",  unit:"",  text:"Còn làm thế nào để sử dụng máy giặt", inputType:"sel403", right:"", postfix:"", nodata:"", varType:"Number", min:"", max:"", defaultValue:"-1", d11t:"",d11p:"",d12t:"",d12p:"",d13t:"",d13p:"",d1w:"",d1d:"", d21t:"",d21p:"",d22t:"",d22p:"",d23t:"",d23p:"",d2w:"",d2d:"", d31t:"",d31p:"",d32t:"",d32p:"",d33t:"",d33p:"",d3w:"",d3d:""}; </v>
      </c>
      <c r="DO128" s="88"/>
      <c r="DP128" s="88"/>
      <c r="DQ128" s="89" t="str">
        <f t="shared" si="30"/>
        <v>D6.scenario.defSelectValue["sel403"]= [ "Vui lòng chọn", "Cũng biến máy giặt nhiều lần mỗi ngày", "Rẽ hai lần về máy giặt mỗi ngày", "Rẽ lần máy giặt mỗi ngày", "Bật máy giặt Khi giặt quần áo bẩn tích lũy", "Không biết", "" ];</v>
      </c>
      <c r="DR128" s="90"/>
      <c r="DS128" s="90"/>
      <c r="DT128" s="90" t="str">
        <f t="shared" si="31"/>
        <v>D6.scenario.defSelectData['sel403']= [ '-1', '4', '2', '1', '0.5', '1' ];</v>
      </c>
    </row>
    <row r="129" spans="1:124" s="85" customFormat="1" ht="43.5" customHeight="1" thickBot="1">
      <c r="A129" s="74"/>
      <c r="B129" s="112" t="s">
        <v>2905</v>
      </c>
      <c r="C129" s="120" t="s">
        <v>4504</v>
      </c>
      <c r="D129" s="132" t="s">
        <v>2894</v>
      </c>
      <c r="E129" s="113" t="s">
        <v>1946</v>
      </c>
      <c r="F129" s="120"/>
      <c r="G129" s="202"/>
      <c r="H129" s="120" t="s">
        <v>4659</v>
      </c>
      <c r="I129" s="132" t="s">
        <v>5216</v>
      </c>
      <c r="J129" s="120" t="str">
        <f t="shared" si="28"/>
        <v>sel411</v>
      </c>
      <c r="K129" s="132" t="str">
        <f t="shared" si="32"/>
        <v>sel411</v>
      </c>
      <c r="L129" s="112"/>
      <c r="M129" s="112"/>
      <c r="N129" s="112"/>
      <c r="O129" s="111" t="s">
        <v>1893</v>
      </c>
      <c r="P129" s="112"/>
      <c r="Q129" s="112"/>
      <c r="R129" s="111">
        <v>-1</v>
      </c>
      <c r="S129" s="74"/>
      <c r="T129" s="74"/>
      <c r="U129" s="114" t="str">
        <f>J129</f>
        <v>sel411</v>
      </c>
      <c r="V129" s="120" t="s">
        <v>4689</v>
      </c>
      <c r="W129" s="120" t="s">
        <v>5008</v>
      </c>
      <c r="X129" s="120" t="s">
        <v>5009</v>
      </c>
      <c r="Y129" s="120" t="s">
        <v>5010</v>
      </c>
      <c r="Z129" s="120" t="s">
        <v>5011</v>
      </c>
      <c r="AA129" s="120" t="s">
        <v>4728</v>
      </c>
      <c r="AB129" s="120"/>
      <c r="AC129" s="120"/>
      <c r="AD129" s="120"/>
      <c r="AE129" s="120"/>
      <c r="AF129" s="120"/>
      <c r="AG129" s="120"/>
      <c r="AH129" s="120"/>
      <c r="AI129" s="120"/>
      <c r="AJ129" s="120"/>
      <c r="AK129" s="120"/>
      <c r="AL129" s="132" t="s">
        <v>2274</v>
      </c>
      <c r="AM129" s="132" t="s">
        <v>2895</v>
      </c>
      <c r="AN129" s="162" t="s">
        <v>2896</v>
      </c>
      <c r="AO129" s="162" t="s">
        <v>2897</v>
      </c>
      <c r="AP129" s="132" t="s">
        <v>2898</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title:"Sức mạnh của máy hút bụi",  unit:"",  text:"Làm thế nào để bạn thiết lập sức mạnh của máy hút bụi", inputType:"sel411", right:"", postfix:"", nodata:"", varType:"Number", min:"", max:"", defaultValue:"-1", d11t:"",d11p:"",d12t:"",d12p:"",d13t:"",d13p:"",d1w:"",d1d:"", d21t:"",d21p:"",d22t:"",d22p:"",d23t:"",d23p:"",d2w:"",d2d:"", d31t:"",d31p:"",d32t:"",d32p:"",d33t:"",d33p:"",d3w:"",d3d:""}; </v>
      </c>
      <c r="DO129" s="88"/>
      <c r="DP129" s="88"/>
      <c r="DQ129" s="89" t="str">
        <f t="shared" si="30"/>
        <v>D6.scenario.defSelectValue["sel411"]= [ "Vui lòng chọn", "Nó được sử dụng trong hầu hết sức mạnh", "Nó được biết đến bởi khác nhau tùy thuộc vào vị trí", "Chúng tôi đang sử dụng cơ bản, với yếu", "Không có bộ", "Không biết", "" ];</v>
      </c>
      <c r="DR129" s="90"/>
      <c r="DS129" s="90"/>
      <c r="DT129" s="90" t="str">
        <f t="shared" si="31"/>
        <v>D6.scenario.defSelectData['sel411']= [ '-1', '1', '2', '3', '4', '5', '6' ];</v>
      </c>
    </row>
    <row r="130" spans="1:124" s="85" customFormat="1" ht="43.5" customHeight="1" thickBot="1">
      <c r="A130" s="74"/>
      <c r="B130" s="112" t="s">
        <v>2906</v>
      </c>
      <c r="C130" s="120" t="s">
        <v>4505</v>
      </c>
      <c r="D130" s="132" t="s">
        <v>2893</v>
      </c>
      <c r="E130" s="113" t="s">
        <v>1946</v>
      </c>
      <c r="F130" s="120" t="s">
        <v>1654</v>
      </c>
      <c r="G130" s="202" t="s">
        <v>4553</v>
      </c>
      <c r="H130" s="120" t="s">
        <v>4660</v>
      </c>
      <c r="I130" s="132" t="s">
        <v>5217</v>
      </c>
      <c r="J130" s="120" t="str">
        <f t="shared" si="28"/>
        <v>sel412</v>
      </c>
      <c r="K130" s="132" t="str">
        <f t="shared" si="32"/>
        <v>sel412</v>
      </c>
      <c r="L130" s="112"/>
      <c r="M130" s="112"/>
      <c r="N130" s="112"/>
      <c r="O130" s="111" t="s">
        <v>1893</v>
      </c>
      <c r="P130" s="112"/>
      <c r="Q130" s="112"/>
      <c r="R130" s="111">
        <v>-1</v>
      </c>
      <c r="S130" s="74"/>
      <c r="T130" s="74"/>
      <c r="U130" s="114" t="str">
        <f>J130</f>
        <v>sel412</v>
      </c>
      <c r="V130" s="120" t="s">
        <v>4689</v>
      </c>
      <c r="W130" s="120" t="s">
        <v>5012</v>
      </c>
      <c r="X130" s="120" t="s">
        <v>4823</v>
      </c>
      <c r="Y130" s="120" t="s">
        <v>4824</v>
      </c>
      <c r="Z130" s="120" t="s">
        <v>4825</v>
      </c>
      <c r="AA130" s="120" t="s">
        <v>4827</v>
      </c>
      <c r="AB130" s="120" t="s">
        <v>4562</v>
      </c>
      <c r="AC130" s="120" t="s">
        <v>5013</v>
      </c>
      <c r="AD130" s="120" t="s">
        <v>4728</v>
      </c>
      <c r="AE130" s="120"/>
      <c r="AF130" s="120"/>
      <c r="AG130" s="120"/>
      <c r="AH130" s="120"/>
      <c r="AI130" s="120"/>
      <c r="AJ130" s="120"/>
      <c r="AK130" s="120"/>
      <c r="AL130" s="132" t="s">
        <v>2274</v>
      </c>
      <c r="AM130" s="162" t="s">
        <v>2899</v>
      </c>
      <c r="AN130" s="132" t="s">
        <v>2900</v>
      </c>
      <c r="AO130" s="162" t="s">
        <v>2901</v>
      </c>
      <c r="AP130" s="162" t="s">
        <v>2903</v>
      </c>
      <c r="AQ130" s="132" t="s">
        <v>2902</v>
      </c>
      <c r="AR130" s="132" t="s">
        <v>473</v>
      </c>
      <c r="AS130" s="162" t="s">
        <v>2904</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title:"Chân không sử dụng sạch hơn",  unit:"分/日",  text:"Bạn có sử dụng ở mức độ nào các máy hút bụi trong một ngày", inputType:"sel412", right:"", postfix:"", nodata:"", varType:"Number", min:"", max:"", defaultValue:"-1", d11t:"",d11p:"",d12t:"",d12p:"",d13t:"",d13p:"",d1w:"",d1d:"", d21t:"",d21p:"",d22t:"",d22p:"",d23t:"",d23p:"",d2w:"",d2d:"", d31t:"",d31p:"",d32t:"",d32p:"",d33t:"",d33p:"",d3w:"",d3d:""}; </v>
      </c>
      <c r="DO130" s="88"/>
      <c r="DP130" s="88"/>
      <c r="DQ130" s="89" t="str">
        <f t="shared" si="30"/>
        <v>D6.scenario.defSelectValue["sel412"]= [ "Vui lòng chọn", "hầu như không sử dụng", "5 phút", "10 phút", "15 phút", "30 phút", "1 giờ", "Sử dụng một máy hút bụi robot", "Không biết", "" ];</v>
      </c>
      <c r="DR130" s="90"/>
      <c r="DS130" s="90"/>
      <c r="DT130" s="90" t="str">
        <f t="shared" si="31"/>
        <v>D6.scenario.defSelectData['sel412']= [ '-1', '0', '5', '10', '15', '30', '60', '11', '12' ];</v>
      </c>
    </row>
    <row r="131" spans="1:124" s="85" customFormat="1" ht="43.5" customHeight="1" thickBot="1">
      <c r="A131" s="74"/>
      <c r="B131" s="111" t="s">
        <v>1924</v>
      </c>
      <c r="C131" s="120" t="s">
        <v>4506</v>
      </c>
      <c r="D131" s="132" t="s">
        <v>2331</v>
      </c>
      <c r="E131" s="111" t="s">
        <v>1923</v>
      </c>
      <c r="F131" s="120" t="s">
        <v>1886</v>
      </c>
      <c r="G131" s="202" t="s">
        <v>1886</v>
      </c>
      <c r="H131" s="120" t="s">
        <v>4661</v>
      </c>
      <c r="I131" s="132" t="s">
        <v>5218</v>
      </c>
      <c r="J131" s="120" t="str">
        <f t="shared" si="28"/>
        <v>sel501</v>
      </c>
      <c r="K131" s="132" t="str">
        <f t="shared" si="32"/>
        <v>sel501</v>
      </c>
      <c r="L131" s="112"/>
      <c r="M131" s="112"/>
      <c r="N131" s="112"/>
      <c r="O131" s="111" t="s">
        <v>1893</v>
      </c>
      <c r="P131" s="112"/>
      <c r="Q131" s="112"/>
      <c r="R131" s="111">
        <v>-1</v>
      </c>
      <c r="S131" s="74"/>
      <c r="T131" s="74"/>
      <c r="U131" s="114" t="s">
        <v>2010</v>
      </c>
      <c r="V131" s="120" t="s">
        <v>4689</v>
      </c>
      <c r="W131" s="120" t="s">
        <v>5014</v>
      </c>
      <c r="X131" s="120" t="s">
        <v>5015</v>
      </c>
      <c r="Y131" s="120" t="s">
        <v>5016</v>
      </c>
      <c r="Z131" s="120"/>
      <c r="AA131" s="120"/>
      <c r="AB131" s="120"/>
      <c r="AC131" s="120"/>
      <c r="AD131" s="120"/>
      <c r="AE131" s="120"/>
      <c r="AF131" s="120"/>
      <c r="AG131" s="120"/>
      <c r="AH131" s="120"/>
      <c r="AI131" s="120"/>
      <c r="AJ131" s="120"/>
      <c r="AK131" s="120"/>
      <c r="AL131" s="132" t="s">
        <v>2274</v>
      </c>
      <c r="AM131" s="132" t="s">
        <v>2011</v>
      </c>
      <c r="AN131" s="162" t="s">
        <v>1136</v>
      </c>
      <c r="AO131" s="162" t="s">
        <v>2068</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title:"chiếu sáng sống",  unit:"W",  text:"Các vật cố ánh sáng của cuộc sống, chủ yếu làm bạn sử dụng những gì.", inputType:"sel501", right:"", postfix:"", nodata:"", varType:"Number", min:"", max:"", defaultValue:"-1", d11t:"",d11p:"",d12t:"",d12p:"",d13t:"",d13p:"",d1w:"",d1d:"", d21t:"3",d21p:"2",d22t:"2",d22p:"1",d23t:"",d23p:"",d2w:"1",d2d:"1", d31t:"",d31p:"",d32t:"",d32p:"",d33t:"",d33p:"",d3w:"",d3d:""}; </v>
      </c>
      <c r="DO131" s="88"/>
      <c r="DP131" s="88"/>
      <c r="DQ131" s="89" t="str">
        <f t="shared" si="30"/>
        <v>D6.scenario.defSelectValue["sel501"]= [ "Vui lòng chọn", "bóng đèn sợi đốt", "đèn ni ong", "LED", "" ];</v>
      </c>
      <c r="DR131" s="90"/>
      <c r="DS131" s="90"/>
      <c r="DT131" s="90" t="str">
        <f t="shared" si="31"/>
        <v>D6.scenario.defSelectData['sel501']= [ '-1', '1', '2', '3' ];</v>
      </c>
    </row>
    <row r="132" spans="1:124" s="85" customFormat="1" ht="43.5" customHeight="1" thickBot="1">
      <c r="A132" s="74"/>
      <c r="B132" s="111" t="s">
        <v>2335</v>
      </c>
      <c r="C132" s="120" t="s">
        <v>4507</v>
      </c>
      <c r="D132" s="132" t="s">
        <v>2334</v>
      </c>
      <c r="E132" s="111" t="s">
        <v>1923</v>
      </c>
      <c r="F132" s="120"/>
      <c r="G132" s="202"/>
      <c r="H132" s="120" t="s">
        <v>4662</v>
      </c>
      <c r="I132" s="132" t="s">
        <v>5219</v>
      </c>
      <c r="J132" s="120" t="str">
        <f t="shared" si="28"/>
        <v>sel502</v>
      </c>
      <c r="K132" s="132" t="str">
        <f t="shared" si="32"/>
        <v>sel502</v>
      </c>
      <c r="L132" s="112"/>
      <c r="M132" s="112"/>
      <c r="N132" s="112"/>
      <c r="O132" s="111" t="s">
        <v>1893</v>
      </c>
      <c r="P132" s="112"/>
      <c r="Q132" s="112"/>
      <c r="R132" s="111">
        <v>-1</v>
      </c>
      <c r="S132" s="74"/>
      <c r="T132" s="74"/>
      <c r="U132" s="114" t="str">
        <f t="shared" ref="U132:U148" si="36">J132</f>
        <v>sel502</v>
      </c>
      <c r="V132" s="120" t="s">
        <v>4689</v>
      </c>
      <c r="W132" s="120" t="s">
        <v>5017</v>
      </c>
      <c r="X132" s="120" t="s">
        <v>5018</v>
      </c>
      <c r="Y132" s="120" t="s">
        <v>5019</v>
      </c>
      <c r="Z132" s="120" t="s">
        <v>5020</v>
      </c>
      <c r="AA132" s="120"/>
      <c r="AB132" s="120"/>
      <c r="AC132" s="120"/>
      <c r="AD132" s="120"/>
      <c r="AE132" s="120"/>
      <c r="AF132" s="120"/>
      <c r="AG132" s="120"/>
      <c r="AH132" s="120"/>
      <c r="AI132" s="120"/>
      <c r="AJ132" s="120"/>
      <c r="AK132" s="120"/>
      <c r="AL132" s="132" t="s">
        <v>2527</v>
      </c>
      <c r="AM132" s="132" t="s">
        <v>2698</v>
      </c>
      <c r="AN132" s="162" t="s">
        <v>2699</v>
      </c>
      <c r="AO132" s="162" t="s">
        <v>2700</v>
      </c>
      <c r="AP132" s="162" t="s">
        <v>2701</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201">
        <v>7</v>
      </c>
      <c r="CK132" s="201">
        <v>0</v>
      </c>
      <c r="CL132" s="201">
        <v>1</v>
      </c>
      <c r="CM132" s="201">
        <v>1</v>
      </c>
      <c r="CN132" s="201">
        <v>0</v>
      </c>
      <c r="CO132" s="201">
        <v>2</v>
      </c>
      <c r="CP132" s="201">
        <v>1</v>
      </c>
      <c r="CQ132" s="201">
        <v>1</v>
      </c>
      <c r="CR132" s="201"/>
      <c r="CS132" s="201"/>
      <c r="CT132" s="201"/>
      <c r="CU132" s="201"/>
      <c r="CV132" s="201"/>
      <c r="CW132" s="201"/>
      <c r="CX132" s="201"/>
      <c r="CY132" s="201"/>
      <c r="CZ132" s="201">
        <v>7</v>
      </c>
      <c r="DA132" s="201">
        <v>0</v>
      </c>
      <c r="DB132" s="201">
        <v>1</v>
      </c>
      <c r="DC132" s="201">
        <v>1</v>
      </c>
      <c r="DD132" s="201">
        <v>0</v>
      </c>
      <c r="DE132" s="201">
        <v>2</v>
      </c>
      <c r="DF132" s="201">
        <v>1</v>
      </c>
      <c r="DG132" s="201">
        <v>1</v>
      </c>
      <c r="DL132" s="86"/>
      <c r="DM132" s="86"/>
      <c r="DN132" s="87" t="str">
        <f t="shared" si="29"/>
        <v xml:space="preserve">D6.scenario.defInput["i502"] = {  cons:"consLIsum",  title:"Ánh sáng của căn phòng vắng mặt",  unit:"",  text:"Bạn có tắt ánh sáng trong phòng mà không ai", inputType:"sel502", right:"", postfix:"", nodata:"", varType:"Number", min:"", max:"", defaultValue:"-1", d11t:"7",d11p:"0",d12t:"1",d12p:"1",d13t:"0",d13p:"2",d1w:"1",d1d:"1", d21t:"",d21p:"",d22t:"",d22p:"",d23t:"",d23p:"",d2w:"",d2d:"", d31t:"7",d31p:"0",d32t:"1",d32p:"1",d33t:"0",d33p:"2",d3w:"1",d3d:"1"}; </v>
      </c>
      <c r="DO132" s="88"/>
      <c r="DP132" s="88"/>
      <c r="DQ132" s="89" t="str">
        <f t="shared" si="30"/>
        <v>D6.scenario.defSelectValue["sel502"]= [ "Vui lòng chọn", "đặt tất cả", "Ngoài ra còn có các vị trí của Tsukeppanashi", "Nó gần như bị xóa", "Nó tắt", "" ];</v>
      </c>
      <c r="DR132" s="90"/>
      <c r="DS132" s="90"/>
      <c r="DT132" s="90" t="str">
        <f t="shared" si="31"/>
        <v>D6.scenario.defSelectData['sel502']= [ '-1', '10', '6', '2', '0' ];</v>
      </c>
    </row>
    <row r="133" spans="1:124" s="85" customFormat="1" ht="43.5" customHeight="1" thickBot="1">
      <c r="A133" s="74"/>
      <c r="B133" s="111" t="s">
        <v>2907</v>
      </c>
      <c r="C133" s="120" t="s">
        <v>4508</v>
      </c>
      <c r="D133" s="132" t="s">
        <v>1903</v>
      </c>
      <c r="E133" s="111" t="s">
        <v>1902</v>
      </c>
      <c r="F133" s="120"/>
      <c r="G133" s="202"/>
      <c r="H133" s="120"/>
      <c r="I133" s="132"/>
      <c r="J133" s="120" t="str">
        <f t="shared" ref="J133:J172" si="37">IF(K133="","",K133)</f>
        <v>sel511</v>
      </c>
      <c r="K133" s="132" t="str">
        <f t="shared" si="32"/>
        <v>sel511</v>
      </c>
      <c r="L133" s="111">
        <v>1</v>
      </c>
      <c r="M133" s="111"/>
      <c r="N133" s="111"/>
      <c r="O133" s="111" t="s">
        <v>1893</v>
      </c>
      <c r="P133" s="111"/>
      <c r="Q133" s="111"/>
      <c r="R133" s="111"/>
      <c r="S133" s="74"/>
      <c r="T133" s="74"/>
      <c r="U133" s="114" t="str">
        <f t="shared" si="36"/>
        <v>sel511</v>
      </c>
      <c r="V133" s="120" t="s">
        <v>4689</v>
      </c>
      <c r="W133" s="120" t="s">
        <v>5021</v>
      </c>
      <c r="X133" s="120" t="s">
        <v>5022</v>
      </c>
      <c r="Y133" s="120" t="s">
        <v>5021</v>
      </c>
      <c r="Z133" s="120" t="s">
        <v>4163</v>
      </c>
      <c r="AA133" s="120" t="s">
        <v>5023</v>
      </c>
      <c r="AB133" s="120" t="s">
        <v>4165</v>
      </c>
      <c r="AC133" s="120" t="s">
        <v>5024</v>
      </c>
      <c r="AD133" s="120"/>
      <c r="AE133" s="120"/>
      <c r="AF133" s="120"/>
      <c r="AG133" s="120"/>
      <c r="AH133" s="120"/>
      <c r="AI133" s="120"/>
      <c r="AJ133" s="120"/>
      <c r="AK133" s="120"/>
      <c r="AL133" s="132" t="s">
        <v>2274</v>
      </c>
      <c r="AM133" s="132" t="s">
        <v>1132</v>
      </c>
      <c r="AN133" s="132" t="s">
        <v>1133</v>
      </c>
      <c r="AO133" s="132" t="s">
        <v>1130</v>
      </c>
      <c r="AP133" s="132" t="s">
        <v>1129</v>
      </c>
      <c r="AQ133" s="132" t="s">
        <v>2745</v>
      </c>
      <c r="AR133" s="132" t="s">
        <v>2746</v>
      </c>
      <c r="AS133" s="132" t="s">
        <v>2747</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title:"Ánh sáng của nơi này",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"Vui lòng chọn", "hành lang", "Monto", "hành lang", "nhà vệ sinh", "phòng thay đồ", "bồn tắm", "phòng khách", ""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thickBot="1">
      <c r="A134" s="74"/>
      <c r="B134" s="111" t="s">
        <v>2908</v>
      </c>
      <c r="C134" s="120" t="s">
        <v>4509</v>
      </c>
      <c r="D134" s="132" t="s">
        <v>624</v>
      </c>
      <c r="E134" s="111" t="s">
        <v>1902</v>
      </c>
      <c r="F134" s="120"/>
      <c r="G134" s="202"/>
      <c r="H134" s="120"/>
      <c r="I134" s="132"/>
      <c r="J134" s="120" t="str">
        <f t="shared" si="37"/>
        <v>sel512</v>
      </c>
      <c r="K134" s="132" t="str">
        <f t="shared" ref="K134:K157" si="41">"sel"&amp;MID($B134,2,5)</f>
        <v>sel512</v>
      </c>
      <c r="L134" s="111"/>
      <c r="M134" s="111"/>
      <c r="N134" s="111"/>
      <c r="O134" s="111" t="s">
        <v>1893</v>
      </c>
      <c r="P134" s="111"/>
      <c r="Q134" s="111"/>
      <c r="R134" s="111">
        <v>-1</v>
      </c>
      <c r="S134" s="74"/>
      <c r="T134" s="74"/>
      <c r="U134" s="114" t="str">
        <f t="shared" si="36"/>
        <v>sel512</v>
      </c>
      <c r="V134" s="120" t="s">
        <v>4689</v>
      </c>
      <c r="W134" s="120" t="s">
        <v>5014</v>
      </c>
      <c r="X134" s="120" t="s">
        <v>5025</v>
      </c>
      <c r="Y134" s="120" t="s">
        <v>5015</v>
      </c>
      <c r="Z134" s="120" t="s">
        <v>5026</v>
      </c>
      <c r="AA134" s="120" t="s">
        <v>5016</v>
      </c>
      <c r="AB134" s="120" t="s">
        <v>5027</v>
      </c>
      <c r="AC134" s="120"/>
      <c r="AD134" s="120"/>
      <c r="AE134" s="120"/>
      <c r="AF134" s="120"/>
      <c r="AG134" s="120"/>
      <c r="AH134" s="120"/>
      <c r="AI134" s="120"/>
      <c r="AJ134" s="120"/>
      <c r="AK134" s="120"/>
      <c r="AL134" s="132" t="s">
        <v>2274</v>
      </c>
      <c r="AM134" s="132" t="s">
        <v>2069</v>
      </c>
      <c r="AN134" s="162" t="s">
        <v>2071</v>
      </c>
      <c r="AO134" s="162" t="s">
        <v>1136</v>
      </c>
      <c r="AP134" s="132" t="s">
        <v>2070</v>
      </c>
      <c r="AQ134" s="162" t="s">
        <v>2068</v>
      </c>
      <c r="AR134" s="162" t="s">
        <v>2072</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title:"loại ánh sáng",  unit:"",  text:"", inputType:"sel512", right:"", postfix:"", nodata:"", varType:"Number", min:"", max:"", defaultValue:"-1", d11t:"",d11p:"",d12t:"",d12p:"",d13t:"",d13p:"",d1w:"",d1d:"", d21t:"",d21p:"",d22t:"",d22p:"",d23t:"",d23p:"",d2w:"",d2d:"", d31t:"",d31p:"",d32t:"",d32p:"",d33t:"",d33p:"",d3w:"",d3d:""}; </v>
      </c>
      <c r="DO134" s="88"/>
      <c r="DP134" s="88"/>
      <c r="DQ134" s="89" t="str">
        <f t="shared" si="39"/>
        <v>D6.scenario.defSelectValue["sel512"]= [ "Vui lòng chọn", "bóng đèn sợi đốt", "bóng đèn huỳnh quang", "đèn ni ong", "đèn huỳnh quang dạng ống", "LED", "Sensor Viết", "" ];</v>
      </c>
      <c r="DR134" s="90"/>
      <c r="DS134" s="90"/>
      <c r="DT134" s="90" t="str">
        <f t="shared" si="40"/>
        <v>D6.scenario.defSelectData['sel512']= [ '-1', '1', '2', '3', '4', '5', '6' ];</v>
      </c>
    </row>
    <row r="135" spans="1:124" s="85" customFormat="1" ht="43.5" customHeight="1" thickBot="1">
      <c r="A135" s="74"/>
      <c r="B135" s="111" t="s">
        <v>2909</v>
      </c>
      <c r="C135" s="120" t="s">
        <v>4510</v>
      </c>
      <c r="D135" s="132" t="s">
        <v>1904</v>
      </c>
      <c r="E135" s="111" t="s">
        <v>1902</v>
      </c>
      <c r="F135" s="120" t="s">
        <v>1886</v>
      </c>
      <c r="G135" s="202" t="s">
        <v>1886</v>
      </c>
      <c r="H135" s="120"/>
      <c r="I135" s="132"/>
      <c r="J135" s="120" t="str">
        <f t="shared" si="37"/>
        <v>sel513</v>
      </c>
      <c r="K135" s="132" t="str">
        <f t="shared" si="41"/>
        <v>sel513</v>
      </c>
      <c r="L135" s="111">
        <v>1</v>
      </c>
      <c r="M135" s="111" t="s">
        <v>1893</v>
      </c>
      <c r="N135" s="111"/>
      <c r="O135" s="111" t="s">
        <v>1893</v>
      </c>
      <c r="P135" s="111"/>
      <c r="Q135" s="111"/>
      <c r="R135" s="111">
        <v>-1</v>
      </c>
      <c r="S135" s="74"/>
      <c r="T135" s="74"/>
      <c r="U135" s="114" t="str">
        <f t="shared" si="36"/>
        <v>sel513</v>
      </c>
      <c r="V135" s="120" t="s">
        <v>4689</v>
      </c>
      <c r="W135" s="120" t="s">
        <v>5028</v>
      </c>
      <c r="X135" s="120" t="s">
        <v>5029</v>
      </c>
      <c r="Y135" s="120" t="s">
        <v>5030</v>
      </c>
      <c r="Z135" s="120" t="s">
        <v>5031</v>
      </c>
      <c r="AA135" s="120" t="s">
        <v>5032</v>
      </c>
      <c r="AB135" s="120" t="s">
        <v>5033</v>
      </c>
      <c r="AC135" s="120" t="s">
        <v>5034</v>
      </c>
      <c r="AD135" s="120" t="s">
        <v>5035</v>
      </c>
      <c r="AE135" s="120" t="s">
        <v>5036</v>
      </c>
      <c r="AF135" s="120"/>
      <c r="AG135" s="120"/>
      <c r="AH135" s="120"/>
      <c r="AI135" s="120"/>
      <c r="AJ135" s="120"/>
      <c r="AK135" s="120"/>
      <c r="AL135" s="132" t="s">
        <v>2274</v>
      </c>
      <c r="AM135" s="132" t="s">
        <v>2073</v>
      </c>
      <c r="AN135" s="132" t="s">
        <v>2074</v>
      </c>
      <c r="AO135" s="132" t="s">
        <v>2075</v>
      </c>
      <c r="AP135" s="162" t="s">
        <v>2076</v>
      </c>
      <c r="AQ135" s="162" t="s">
        <v>2077</v>
      </c>
      <c r="AR135" s="132" t="s">
        <v>2081</v>
      </c>
      <c r="AS135" s="132" t="s">
        <v>2078</v>
      </c>
      <c r="AT135" s="132" t="s">
        <v>2079</v>
      </c>
      <c r="AU135" s="132" t="s">
        <v>2080</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title:"Công suất tiêu thụ của 1 bóng (this)",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"Vui lòng chọn", "5W", "10W", "15W", "20W", "30W", "40W", "60W", "80W", "100W", "" ];</v>
      </c>
      <c r="DR135" s="90"/>
      <c r="DS135" s="90"/>
      <c r="DT135" s="90" t="str">
        <f t="shared" si="40"/>
        <v>D6.scenario.defSelectData['sel513']= [ '-1', '5', '10', '15', '20', '30', '40', '60', '80', '100' ];</v>
      </c>
    </row>
    <row r="136" spans="1:124" s="85" customFormat="1" ht="43.5" customHeight="1" thickBot="1">
      <c r="A136" s="74"/>
      <c r="B136" s="111" t="s">
        <v>2910</v>
      </c>
      <c r="C136" s="120" t="s">
        <v>4511</v>
      </c>
      <c r="D136" s="132" t="s">
        <v>1905</v>
      </c>
      <c r="E136" s="111" t="s">
        <v>1902</v>
      </c>
      <c r="F136" s="120" t="s">
        <v>1906</v>
      </c>
      <c r="G136" s="202" t="s">
        <v>4570</v>
      </c>
      <c r="H136" s="120" t="s">
        <v>4663</v>
      </c>
      <c r="I136" s="132" t="s">
        <v>5220</v>
      </c>
      <c r="J136" s="120" t="str">
        <f t="shared" si="37"/>
        <v>sel514</v>
      </c>
      <c r="K136" s="132" t="str">
        <f t="shared" si="41"/>
        <v>sel514</v>
      </c>
      <c r="L136" s="111">
        <v>1</v>
      </c>
      <c r="M136" s="111" t="s">
        <v>1893</v>
      </c>
      <c r="N136" s="111"/>
      <c r="O136" s="111" t="s">
        <v>1893</v>
      </c>
      <c r="P136" s="111"/>
      <c r="Q136" s="111"/>
      <c r="R136" s="111">
        <v>-1</v>
      </c>
      <c r="S136" s="74"/>
      <c r="T136" s="74"/>
      <c r="U136" s="114" t="str">
        <f t="shared" si="36"/>
        <v>sel514</v>
      </c>
      <c r="V136" s="120" t="s">
        <v>4689</v>
      </c>
      <c r="W136" s="120" t="s">
        <v>4564</v>
      </c>
      <c r="X136" s="120" t="s">
        <v>5037</v>
      </c>
      <c r="Y136" s="120" t="s">
        <v>5038</v>
      </c>
      <c r="Z136" s="120" t="s">
        <v>5039</v>
      </c>
      <c r="AA136" s="120" t="s">
        <v>5040</v>
      </c>
      <c r="AB136" s="120" t="s">
        <v>5041</v>
      </c>
      <c r="AC136" s="120" t="s">
        <v>5042</v>
      </c>
      <c r="AD136" s="120" t="s">
        <v>5043</v>
      </c>
      <c r="AE136" s="120" t="s">
        <v>5044</v>
      </c>
      <c r="AF136" s="120" t="s">
        <v>5045</v>
      </c>
      <c r="AG136" s="120"/>
      <c r="AH136" s="120"/>
      <c r="AI136" s="120"/>
      <c r="AJ136" s="120"/>
      <c r="AK136" s="120"/>
      <c r="AL136" s="132" t="s">
        <v>2274</v>
      </c>
      <c r="AM136" s="132" t="s">
        <v>2082</v>
      </c>
      <c r="AN136" s="162" t="s">
        <v>2083</v>
      </c>
      <c r="AO136" s="162" t="s">
        <v>2084</v>
      </c>
      <c r="AP136" s="162" t="s">
        <v>2085</v>
      </c>
      <c r="AQ136" s="132" t="s">
        <v>2086</v>
      </c>
      <c r="AR136" s="132" t="s">
        <v>2087</v>
      </c>
      <c r="AS136" s="132" t="s">
        <v>2088</v>
      </c>
      <c r="AT136" s="132" t="s">
        <v>2089</v>
      </c>
      <c r="AU136" s="132" t="s">
        <v>2090</v>
      </c>
      <c r="AV136" s="132" t="s">
        <v>2091</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title:"số bóng - số",  unit:"球・本",  text:"Bạn có Nếu bạn có nhiều hơn một, này những gì bóng-gì trong suốt", inputType:"sel514", right:"1", postfix:"Number", nodata:"", varType:"Number", min:"", max:"", defaultValue:"-1", d11t:"",d11p:"",d12t:"",d12p:"",d13t:"",d13p:"",d1w:"",d1d:"", d21t:"",d21p:"",d22t:"",d22p:"",d23t:"",d23p:"",d2w:"",d2d:"", d31t:"",d31p:"",d32t:"",d32p:"",d33t:"",d33p:"",d3w:"",d3d:""}; </v>
      </c>
      <c r="DO136" s="88"/>
      <c r="DP136" s="88"/>
      <c r="DQ136" s="89" t="str">
        <f t="shared" si="39"/>
        <v>D6.scenario.defSelectValue["sel514"]= [ "Vui lòng chọn", "1 bóng-book", "2 bóng - Đây", "3 quả bóng - đây", "4 quả bóng, điều này", "6 quả bóng - đây", "8-ball, đây", "10 quả bóng - đây", "15 bi - điều này", "20 bi - điều này", "30 quả bóng - đây", "" ];</v>
      </c>
      <c r="DR136" s="90"/>
      <c r="DS136" s="90"/>
      <c r="DT136" s="90" t="str">
        <f t="shared" si="40"/>
        <v>D6.scenario.defSelectData['sel514']= [ '-1', '1', '2', '3', '4', '6', '8', '10', '15', '20', '30' ];</v>
      </c>
    </row>
    <row r="137" spans="1:124" s="85" customFormat="1" ht="43.5" customHeight="1" thickBot="1">
      <c r="A137" s="74"/>
      <c r="B137" s="111" t="s">
        <v>2911</v>
      </c>
      <c r="C137" s="120" t="s">
        <v>4512</v>
      </c>
      <c r="D137" s="132" t="s">
        <v>2066</v>
      </c>
      <c r="E137" s="111" t="s">
        <v>1902</v>
      </c>
      <c r="F137" s="120" t="s">
        <v>1907</v>
      </c>
      <c r="G137" s="202" t="s">
        <v>4571</v>
      </c>
      <c r="H137" s="120" t="s">
        <v>4664</v>
      </c>
      <c r="I137" s="132" t="s">
        <v>5221</v>
      </c>
      <c r="J137" s="120" t="str">
        <f t="shared" si="37"/>
        <v>sel515</v>
      </c>
      <c r="K137" s="132" t="str">
        <f t="shared" si="41"/>
        <v>sel515</v>
      </c>
      <c r="L137" s="111"/>
      <c r="M137" s="111"/>
      <c r="N137" s="111"/>
      <c r="O137" s="111" t="s">
        <v>1893</v>
      </c>
      <c r="P137" s="111"/>
      <c r="Q137" s="111"/>
      <c r="R137" s="111">
        <v>-1</v>
      </c>
      <c r="S137" s="74"/>
      <c r="T137" s="74"/>
      <c r="U137" s="114" t="str">
        <f t="shared" si="36"/>
        <v>sel515</v>
      </c>
      <c r="V137" s="120" t="s">
        <v>4689</v>
      </c>
      <c r="W137" s="120" t="s">
        <v>4769</v>
      </c>
      <c r="X137" s="120" t="s">
        <v>4562</v>
      </c>
      <c r="Y137" s="120" t="s">
        <v>4885</v>
      </c>
      <c r="Z137" s="120" t="s">
        <v>4835</v>
      </c>
      <c r="AA137" s="120" t="s">
        <v>4886</v>
      </c>
      <c r="AB137" s="120" t="s">
        <v>4836</v>
      </c>
      <c r="AC137" s="120" t="s">
        <v>4887</v>
      </c>
      <c r="AD137" s="120" t="s">
        <v>4888</v>
      </c>
      <c r="AE137" s="120" t="s">
        <v>4838</v>
      </c>
      <c r="AF137" s="120" t="s">
        <v>4839</v>
      </c>
      <c r="AG137" s="120"/>
      <c r="AH137" s="120"/>
      <c r="AI137" s="120"/>
      <c r="AJ137" s="120"/>
      <c r="AK137" s="120"/>
      <c r="AL137" s="132" t="s">
        <v>2274</v>
      </c>
      <c r="AM137" s="132" t="s">
        <v>2001</v>
      </c>
      <c r="AN137" s="132" t="s">
        <v>1959</v>
      </c>
      <c r="AO137" s="132" t="s">
        <v>1960</v>
      </c>
      <c r="AP137" s="132" t="s">
        <v>1961</v>
      </c>
      <c r="AQ137" s="162" t="s">
        <v>1962</v>
      </c>
      <c r="AR137" s="162" t="s">
        <v>1963</v>
      </c>
      <c r="AS137" s="162" t="s">
        <v>1964</v>
      </c>
      <c r="AT137" s="132" t="s">
        <v>1965</v>
      </c>
      <c r="AU137" s="132" t="s">
        <v>1966</v>
      </c>
      <c r="AV137" s="132" t="s">
        <v>1967</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title:"Sử dụng thời gian của chiếu sáng",  unit:"時間/日",  text:"Bạn có sử dụng nhiều giờ trong một ngày", inputType:"sel515", right:"", postfix:"", nodata:"", varType:"Number", min:"", max:"", defaultValue:"-1", d11t:"",d11p:"",d12t:"",d12p:"",d13t:"",d13p:"",d1w:"",d1d:"", d21t:"",d21p:"",d22t:"",d22p:"",d23t:"",d23p:"",d2w:"",d2d:"", d31t:"",d31p:"",d32t:"",d32p:"",d33t:"",d33p:"",d3w:"",d3d:""}; </v>
      </c>
      <c r="DO137" s="88"/>
      <c r="DP137" s="88"/>
      <c r="DQ137" s="89" t="str">
        <f t="shared" si="39"/>
        <v>D6.scenario.defSelectValue["sel515"]= [ "Vui lòng chọn", "Không sử dụng", "1 giờ", "2 giờ", "3 giờ", "Bốn giờ", "6 giờ", "8 giờ", "12 giờ", "16 giờ", "24 giờ", "" ];</v>
      </c>
      <c r="DR137" s="90"/>
      <c r="DS137" s="90"/>
      <c r="DT137" s="90" t="str">
        <f t="shared" si="40"/>
        <v>D6.scenario.defSelectData['sel515']= [ '-1', '0', '1', '2', '3', '4', '6', '8', '12', '16', '24' ];</v>
      </c>
    </row>
    <row r="138" spans="1:124" s="85" customFormat="1" ht="43.5" customHeight="1" thickBot="1">
      <c r="A138" s="74"/>
      <c r="B138" s="112" t="s">
        <v>2336</v>
      </c>
      <c r="C138" s="120" t="s">
        <v>4513</v>
      </c>
      <c r="D138" s="132" t="s">
        <v>1926</v>
      </c>
      <c r="E138" s="111" t="s">
        <v>1925</v>
      </c>
      <c r="F138" s="120" t="s">
        <v>1927</v>
      </c>
      <c r="G138" s="202" t="s">
        <v>4569</v>
      </c>
      <c r="H138" s="120" t="s">
        <v>4665</v>
      </c>
      <c r="I138" s="132" t="s">
        <v>5222</v>
      </c>
      <c r="J138" s="120" t="str">
        <f t="shared" si="37"/>
        <v>sel601</v>
      </c>
      <c r="K138" s="132" t="str">
        <f t="shared" si="41"/>
        <v>sel601</v>
      </c>
      <c r="L138" s="112"/>
      <c r="M138" s="112"/>
      <c r="N138" s="112"/>
      <c r="O138" s="111" t="s">
        <v>1893</v>
      </c>
      <c r="P138" s="112"/>
      <c r="Q138" s="112"/>
      <c r="R138" s="111">
        <v>-1</v>
      </c>
      <c r="S138" s="74"/>
      <c r="T138" s="74"/>
      <c r="U138" s="114" t="str">
        <f t="shared" si="36"/>
        <v>sel601</v>
      </c>
      <c r="V138" s="120" t="s">
        <v>4689</v>
      </c>
      <c r="W138" s="120" t="s">
        <v>4769</v>
      </c>
      <c r="X138" s="120" t="s">
        <v>4885</v>
      </c>
      <c r="Y138" s="120" t="s">
        <v>4886</v>
      </c>
      <c r="Z138" s="120" t="s">
        <v>4836</v>
      </c>
      <c r="AA138" s="120" t="s">
        <v>4887</v>
      </c>
      <c r="AB138" s="120" t="s">
        <v>4888</v>
      </c>
      <c r="AC138" s="120" t="s">
        <v>4838</v>
      </c>
      <c r="AD138" s="120" t="s">
        <v>4839</v>
      </c>
      <c r="AE138" s="120" t="s">
        <v>5046</v>
      </c>
      <c r="AF138" s="120" t="s">
        <v>5047</v>
      </c>
      <c r="AG138" s="120"/>
      <c r="AH138" s="120"/>
      <c r="AI138" s="120"/>
      <c r="AJ138" s="120"/>
      <c r="AK138" s="120"/>
      <c r="AL138" s="132" t="s">
        <v>2274</v>
      </c>
      <c r="AM138" s="132" t="s">
        <v>2001</v>
      </c>
      <c r="AN138" s="132" t="s">
        <v>1960</v>
      </c>
      <c r="AO138" s="162" t="s">
        <v>1962</v>
      </c>
      <c r="AP138" s="162" t="s">
        <v>1963</v>
      </c>
      <c r="AQ138" s="162" t="s">
        <v>1964</v>
      </c>
      <c r="AR138" s="162" t="s">
        <v>1965</v>
      </c>
      <c r="AS138" s="132" t="s">
        <v>1966</v>
      </c>
      <c r="AT138" s="132" t="s">
        <v>1967</v>
      </c>
      <c r="AU138" s="132" t="s">
        <v>2012</v>
      </c>
      <c r="AV138" s="132" t="s">
        <v>2013</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title:"thời gian truyền hình",  unit:"時間",  text:"Tổng của tất cả các TV trong nhà, làm bạn đặt nhiều giờ trong một ngày. Xin vui lòng, kể cả thời gian của trò chơi video.", inputType:"sel601", right:"", postfix:"", nodata:"", varType:"Number", min:"", max:"", defaultValue:"-1", d11t:"",d11p:"",d12t:"",d12p:"",d13t:"",d13p:"",d1w:"",d1d:"", d21t:"",d21p:"",d22t:"",d22p:"",d23t:"",d23p:"",d2w:"",d2d:"", d31t:"",d31p:"",d32t:"",d32p:"",d33t:"",d33p:"",d3w:"",d3d:""}; </v>
      </c>
      <c r="DO138" s="88"/>
      <c r="DP138" s="88"/>
      <c r="DQ138" s="89" t="str">
        <f t="shared" si="39"/>
        <v>D6.scenario.defSelectValue["sel601"]= [ "Vui lòng chọn", "Không sử dụng", "2 giờ", "Bốn giờ", "6 giờ", "8 giờ", "12 giờ", "16 giờ", "24 giờ", "32 giờ", "40 giờ", "" ];</v>
      </c>
      <c r="DR138" s="90"/>
      <c r="DS138" s="90"/>
      <c r="DT138" s="90" t="str">
        <f t="shared" si="40"/>
        <v>D6.scenario.defSelectData['sel601']= [ '-1', '0', '2', '4', '6', '8', '12', '16', '24', '32', '40' ];</v>
      </c>
    </row>
    <row r="139" spans="1:124" s="85" customFormat="1" ht="43.5" customHeight="1" thickBot="1">
      <c r="A139" s="74"/>
      <c r="B139" s="112" t="s">
        <v>2391</v>
      </c>
      <c r="C139" s="120" t="s">
        <v>4514</v>
      </c>
      <c r="D139" s="132" t="s">
        <v>2912</v>
      </c>
      <c r="E139" s="111" t="s">
        <v>2914</v>
      </c>
      <c r="F139" s="120" t="s">
        <v>1432</v>
      </c>
      <c r="G139" s="202" t="s">
        <v>4557</v>
      </c>
      <c r="H139" s="120" t="s">
        <v>4514</v>
      </c>
      <c r="I139" s="132" t="s">
        <v>5223</v>
      </c>
      <c r="J139" s="120" t="str">
        <f t="shared" si="37"/>
        <v>sel631</v>
      </c>
      <c r="K139" s="132" t="str">
        <f t="shared" si="41"/>
        <v>sel631</v>
      </c>
      <c r="L139" s="112"/>
      <c r="M139" s="112"/>
      <c r="N139" s="112"/>
      <c r="O139" s="111" t="s">
        <v>1893</v>
      </c>
      <c r="P139" s="112"/>
      <c r="Q139" s="112"/>
      <c r="R139" s="111">
        <v>-1</v>
      </c>
      <c r="S139" s="74"/>
      <c r="T139" s="74"/>
      <c r="U139" s="114" t="str">
        <f t="shared" si="36"/>
        <v>sel631</v>
      </c>
      <c r="V139" s="120" t="s">
        <v>4689</v>
      </c>
      <c r="W139" s="120" t="s">
        <v>4922</v>
      </c>
      <c r="X139" s="120" t="s">
        <v>5048</v>
      </c>
      <c r="Y139" s="120" t="s">
        <v>5049</v>
      </c>
      <c r="Z139" s="120" t="s">
        <v>5050</v>
      </c>
      <c r="AA139" s="120" t="s">
        <v>5051</v>
      </c>
      <c r="AB139" s="120" t="s">
        <v>5052</v>
      </c>
      <c r="AC139" s="120" t="s">
        <v>5053</v>
      </c>
      <c r="AD139" s="120"/>
      <c r="AE139" s="120"/>
      <c r="AF139" s="120"/>
      <c r="AG139" s="120"/>
      <c r="AH139" s="120"/>
      <c r="AI139" s="120"/>
      <c r="AJ139" s="120"/>
      <c r="AK139" s="120"/>
      <c r="AL139" s="132" t="s">
        <v>2274</v>
      </c>
      <c r="AM139" s="132" t="s">
        <v>2398</v>
      </c>
      <c r="AN139" s="132" t="s">
        <v>2399</v>
      </c>
      <c r="AO139" s="162" t="s">
        <v>2400</v>
      </c>
      <c r="AP139" s="162" t="s">
        <v>2401</v>
      </c>
      <c r="AQ139" s="162" t="s">
        <v>2402</v>
      </c>
      <c r="AR139" s="132" t="s">
        <v>2951</v>
      </c>
      <c r="AS139" s="132" t="s">
        <v>2952</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title:"kích thước TV của",  unit:"インチ",  text:"kích thước TV của", inputType:"sel631", right:"", postfix:"", nodata:"", varType:"Number", min:"", max:"", defaultValue:"-1", d11t:"",d11p:"",d12t:"",d12p:"",d13t:"",d13p:"",d1w:"",d1d:"", d21t:"",d21p:"",d22t:"",d22p:"",d23t:"",d23p:"",d2w:"",d2d:"", d31t:"",d31p:"",d32t:"",d32p:"",d33t:"",d33p:"",d3w:"",d3d:""}; </v>
      </c>
      <c r="DO139" s="88"/>
      <c r="DP139" s="88"/>
      <c r="DQ139" s="89" t="str">
        <f t="shared" si="39"/>
        <v>D6.scenario.defSelectValue["sel631"]= [ "Vui lòng chọn", "Không có", "Ít hơn 20 inch", "20-30 inch", "30-40 inch", "40-50 inch", "50-65 inch", "65 inch trở lên", "" ];</v>
      </c>
      <c r="DR139" s="90"/>
      <c r="DS139" s="90"/>
      <c r="DT139" s="90" t="str">
        <f t="shared" si="40"/>
        <v>D6.scenario.defSelectData['sel631']= [ '-1', '0', '18', '25', '35', '45', '60', '70' ];</v>
      </c>
    </row>
    <row r="140" spans="1:124" s="85" customFormat="1" ht="43.5" customHeight="1" thickBot="1">
      <c r="A140" s="74"/>
      <c r="B140" s="112" t="s">
        <v>2392</v>
      </c>
      <c r="C140" s="120" t="s">
        <v>4515</v>
      </c>
      <c r="D140" s="132" t="s">
        <v>2393</v>
      </c>
      <c r="E140" s="111" t="s">
        <v>2914</v>
      </c>
      <c r="F140" s="120" t="s">
        <v>829</v>
      </c>
      <c r="G140" s="202" t="s">
        <v>4552</v>
      </c>
      <c r="H140" s="120" t="s">
        <v>4515</v>
      </c>
      <c r="I140" s="132" t="s">
        <v>5224</v>
      </c>
      <c r="J140" s="120" t="str">
        <f t="shared" si="37"/>
        <v>sel632</v>
      </c>
      <c r="K140" s="132" t="str">
        <f t="shared" si="41"/>
        <v>sel632</v>
      </c>
      <c r="L140" s="112"/>
      <c r="M140" s="112"/>
      <c r="N140" s="112"/>
      <c r="O140" s="111" t="s">
        <v>1893</v>
      </c>
      <c r="P140" s="112"/>
      <c r="Q140" s="112"/>
      <c r="R140" s="111">
        <v>-1</v>
      </c>
      <c r="S140" s="74"/>
      <c r="T140" s="74"/>
      <c r="U140" s="114" t="str">
        <f t="shared" si="36"/>
        <v>sel632</v>
      </c>
      <c r="V140" s="120" t="s">
        <v>4689</v>
      </c>
      <c r="W140" s="120" t="s">
        <v>4922</v>
      </c>
      <c r="X140" s="122" t="s">
        <v>4923</v>
      </c>
      <c r="Y140" s="120" t="s">
        <v>4924</v>
      </c>
      <c r="Z140" s="120" t="s">
        <v>4724</v>
      </c>
      <c r="AA140" s="120" t="s">
        <v>4925</v>
      </c>
      <c r="AB140" s="120" t="s">
        <v>4926</v>
      </c>
      <c r="AC140" s="120" t="s">
        <v>4927</v>
      </c>
      <c r="AD140" s="120" t="s">
        <v>4928</v>
      </c>
      <c r="AE140" s="120" t="s">
        <v>4727</v>
      </c>
      <c r="AF140" s="120"/>
      <c r="AG140" s="120"/>
      <c r="AH140" s="120"/>
      <c r="AI140" s="120"/>
      <c r="AJ140" s="120"/>
      <c r="AK140" s="120"/>
      <c r="AL140" s="132" t="s">
        <v>2274</v>
      </c>
      <c r="AM140" s="132" t="s">
        <v>2056</v>
      </c>
      <c r="AN140" s="163" t="s">
        <v>2403</v>
      </c>
      <c r="AO140" s="162" t="s">
        <v>2404</v>
      </c>
      <c r="AP140" s="162" t="s">
        <v>2405</v>
      </c>
      <c r="AQ140" s="162" t="s">
        <v>2406</v>
      </c>
      <c r="AR140" s="132" t="s">
        <v>2407</v>
      </c>
      <c r="AS140" s="132" t="s">
        <v>2408</v>
      </c>
      <c r="AT140" s="132" t="s">
        <v>2409</v>
      </c>
      <c r="AU140" s="132" t="s">
        <v>2410</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title:"Tuổi của truyền hình",  unit:"年",  text:"Tuổi của truyền hình", inputType:"sel632", right:"", postfix:"", nodata:"", varType:"Number", min:"", max:"", defaultValue:"-1", d11t:"",d11p:"",d12t:"",d12p:"",d13t:"",d13p:"",d1w:"",d1d:"", d21t:"",d21p:"",d22t:"",d22p:"",d23t:"",d23p:"",d2w:"",d2d:"", d31t:"",d31p:"",d32t:"",d32p:"",d33t:"",d33p:"",d3w:"",d3d:""}; </v>
      </c>
      <c r="DO140" s="88"/>
      <c r="DP140" s="88"/>
      <c r="DQ140" s="89" t="str">
        <f t="shared" si="39"/>
        <v>D6.scenario.defSelectValue["sel632"]= [ "Vui lòng chọn", "Không có", "Chưa đầy một năm", "Chưa đầy 3 năm", "Ít hơn 5 năm", "Ít hơn 7 năm", "Ít hơn 10 năm", "Ít hơn 15 năm", "Ít hơn 20 năm", "Hơn 20 năm", "" ];</v>
      </c>
      <c r="DR140" s="90"/>
      <c r="DS140" s="90"/>
      <c r="DT140" s="90" t="str">
        <f t="shared" si="40"/>
        <v>D6.scenario.defSelectData['sel632']= [ '-1', '0', '1', '2', '4', '6', '9', '13', '18', '25' ];</v>
      </c>
    </row>
    <row r="141" spans="1:124" s="85" customFormat="1" ht="43.5" customHeight="1" thickBot="1">
      <c r="A141" s="74"/>
      <c r="B141" s="112" t="s">
        <v>2913</v>
      </c>
      <c r="C141" s="120" t="s">
        <v>4513</v>
      </c>
      <c r="D141" s="132" t="s">
        <v>1926</v>
      </c>
      <c r="E141" s="111" t="s">
        <v>2914</v>
      </c>
      <c r="F141" s="120" t="s">
        <v>829</v>
      </c>
      <c r="G141" s="202" t="s">
        <v>4552</v>
      </c>
      <c r="H141" s="120" t="s">
        <v>4515</v>
      </c>
      <c r="I141" s="132" t="s">
        <v>5224</v>
      </c>
      <c r="J141" s="120" t="str">
        <f t="shared" si="37"/>
        <v>sel633</v>
      </c>
      <c r="K141" s="132" t="str">
        <f t="shared" si="41"/>
        <v>sel633</v>
      </c>
      <c r="L141" s="112"/>
      <c r="M141" s="112"/>
      <c r="N141" s="112"/>
      <c r="O141" s="111" t="s">
        <v>1893</v>
      </c>
      <c r="P141" s="112"/>
      <c r="Q141" s="112"/>
      <c r="R141" s="111">
        <v>-1</v>
      </c>
      <c r="S141" s="74"/>
      <c r="T141" s="74"/>
      <c r="U141" s="114" t="str">
        <f t="shared" si="36"/>
        <v>sel633</v>
      </c>
      <c r="V141" s="120" t="s">
        <v>4689</v>
      </c>
      <c r="W141" s="120" t="s">
        <v>4769</v>
      </c>
      <c r="X141" s="120" t="s">
        <v>4885</v>
      </c>
      <c r="Y141" s="120" t="s">
        <v>4886</v>
      </c>
      <c r="Z141" s="120" t="s">
        <v>4836</v>
      </c>
      <c r="AA141" s="120" t="s">
        <v>4887</v>
      </c>
      <c r="AB141" s="120" t="s">
        <v>4888</v>
      </c>
      <c r="AC141" s="120" t="s">
        <v>4838</v>
      </c>
      <c r="AD141" s="120" t="s">
        <v>4839</v>
      </c>
      <c r="AE141" s="120"/>
      <c r="AF141" s="120"/>
      <c r="AG141" s="120"/>
      <c r="AH141" s="120"/>
      <c r="AI141" s="120"/>
      <c r="AJ141" s="120"/>
      <c r="AK141" s="120"/>
      <c r="AL141" s="132" t="s">
        <v>2274</v>
      </c>
      <c r="AM141" s="132" t="s">
        <v>2001</v>
      </c>
      <c r="AN141" s="132" t="s">
        <v>1960</v>
      </c>
      <c r="AO141" s="162" t="s">
        <v>1962</v>
      </c>
      <c r="AP141" s="162" t="s">
        <v>1963</v>
      </c>
      <c r="AQ141" s="162" t="s">
        <v>1964</v>
      </c>
      <c r="AR141" s="132" t="s">
        <v>1965</v>
      </c>
      <c r="AS141" s="132" t="s">
        <v>1966</v>
      </c>
      <c r="AT141" s="132" t="s">
        <v>1967</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title:"thời gian truyền hình",  unit:"年",  text:"Tuổi của truyền hình", inputType:"sel633", right:"", postfix:"", nodata:"", varType:"Number", min:"", max:"", defaultValue:"-1", d11t:"",d11p:"",d12t:"",d12p:"",d13t:"",d13p:"",d1w:"",d1d:"", d21t:"",d21p:"",d22t:"",d22p:"",d23t:"",d23p:"",d2w:"",d2d:"", d31t:"",d31p:"",d32t:"",d32p:"",d33t:"",d33p:"",d3w:"",d3d:""}; </v>
      </c>
      <c r="DO141" s="88"/>
      <c r="DP141" s="88"/>
      <c r="DQ141" s="89" t="str">
        <f t="shared" si="39"/>
        <v>D6.scenario.defSelectValue["sel633"]= [ "Vui lòng chọn", "Không sử dụng", "2 giờ", "Bốn giờ", "6 giờ", "8 giờ", "12 giờ", "16 giờ", "24 giờ", "" ];</v>
      </c>
      <c r="DR141" s="90"/>
      <c r="DS141" s="90"/>
      <c r="DT141" s="90" t="str">
        <f t="shared" si="40"/>
        <v>D6.scenario.defSelectData['sel633']= [ '-1', '0', '2', '4', '6', '8', '12', '16', '24' ];</v>
      </c>
    </row>
    <row r="142" spans="1:124" s="85" customFormat="1" ht="43.5" customHeight="1" thickBot="1">
      <c r="A142" s="74"/>
      <c r="B142" s="112" t="s">
        <v>1950</v>
      </c>
      <c r="C142" s="120" t="s">
        <v>4516</v>
      </c>
      <c r="D142" s="132" t="s">
        <v>1951</v>
      </c>
      <c r="E142" s="111" t="s">
        <v>1949</v>
      </c>
      <c r="F142" s="120" t="s">
        <v>1952</v>
      </c>
      <c r="G142" s="202" t="s">
        <v>4558</v>
      </c>
      <c r="H142" s="120" t="s">
        <v>4666</v>
      </c>
      <c r="I142" s="132" t="s">
        <v>1953</v>
      </c>
      <c r="J142" s="120" t="str">
        <f t="shared" si="37"/>
        <v>sel701</v>
      </c>
      <c r="K142" s="132" t="str">
        <f t="shared" si="41"/>
        <v>sel701</v>
      </c>
      <c r="L142" s="112"/>
      <c r="M142" s="112"/>
      <c r="N142" s="112"/>
      <c r="O142" s="111" t="s">
        <v>1893</v>
      </c>
      <c r="P142" s="112"/>
      <c r="Q142" s="112"/>
      <c r="R142" s="111">
        <v>-1</v>
      </c>
      <c r="S142" s="74"/>
      <c r="T142" s="74"/>
      <c r="U142" s="114" t="str">
        <f t="shared" si="36"/>
        <v>sel701</v>
      </c>
      <c r="V142" s="120" t="s">
        <v>4689</v>
      </c>
      <c r="W142" s="120" t="s">
        <v>4922</v>
      </c>
      <c r="X142" s="120" t="s">
        <v>5054</v>
      </c>
      <c r="Y142" s="120" t="s">
        <v>5055</v>
      </c>
      <c r="Z142" s="120" t="s">
        <v>5056</v>
      </c>
      <c r="AA142" s="120" t="s">
        <v>5057</v>
      </c>
      <c r="AB142" s="120" t="s">
        <v>4552</v>
      </c>
      <c r="AC142" s="120"/>
      <c r="AD142" s="120"/>
      <c r="AE142" s="120"/>
      <c r="AF142" s="120"/>
      <c r="AG142" s="120"/>
      <c r="AH142" s="120"/>
      <c r="AI142" s="120"/>
      <c r="AJ142" s="120"/>
      <c r="AK142" s="120"/>
      <c r="AL142" s="132" t="s">
        <v>2274</v>
      </c>
      <c r="AM142" s="132" t="s">
        <v>2056</v>
      </c>
      <c r="AN142" s="162" t="s">
        <v>2057</v>
      </c>
      <c r="AO142" s="162" t="s">
        <v>2058</v>
      </c>
      <c r="AP142" s="132" t="s">
        <v>2059</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title:"Tủ lạnh của số",  unit:"台",  text:"bạn đang sử dụng bất kỳ số lượng tủ lạnh. Stocker (tủ đông) cũng nên được tính là một.", inputType:"sel701", right:"", postfix:"", nodata:"", varType:"Number", min:"", max:"", defaultValue:"-1", d11t:"2",d11p:"0",d12t:"0",d12p:"2",d13t:"",d13p:"",d1w:"1",d1d:"2", d21t:"",d21p:"",d22t:"",d22p:"",d23t:"",d23p:"",d2w:"",d2d:"", d31t:"2",d31p:"0",d32t:"0",d32p:"2",d33t:"",d33p:"",d3w:"1",d3d:"2"}; </v>
      </c>
      <c r="DO142" s="88"/>
      <c r="DP142" s="88"/>
      <c r="DQ142" s="89" t="str">
        <f t="shared" si="39"/>
        <v>D6.scenario.defSelectValue["sel701"]= [ "Vui lòng chọn", "Không có", "một", "hai", "3 đơn vị", "bốn", "năm", "" ];</v>
      </c>
      <c r="DR142" s="90"/>
      <c r="DS142" s="90"/>
      <c r="DT142" s="90" t="str">
        <f t="shared" si="40"/>
        <v>D6.scenario.defSelectData['sel701']= [ '-1', '0', '1', '2', '3', '4', '5' ];</v>
      </c>
    </row>
    <row r="143" spans="1:124" s="85" customFormat="1" ht="43.5" customHeight="1" thickBot="1">
      <c r="A143" s="74"/>
      <c r="B143" s="112" t="s">
        <v>2916</v>
      </c>
      <c r="C143" s="120" t="s">
        <v>4517</v>
      </c>
      <c r="D143" s="132" t="s">
        <v>2394</v>
      </c>
      <c r="E143" s="111" t="s">
        <v>2915</v>
      </c>
      <c r="F143" s="120" t="s">
        <v>829</v>
      </c>
      <c r="G143" s="202" t="s">
        <v>4552</v>
      </c>
      <c r="H143" s="120" t="s">
        <v>4517</v>
      </c>
      <c r="I143" s="132" t="s">
        <v>5225</v>
      </c>
      <c r="J143" s="120" t="str">
        <f t="shared" si="37"/>
        <v>sel711</v>
      </c>
      <c r="K143" s="132" t="str">
        <f t="shared" si="41"/>
        <v>sel711</v>
      </c>
      <c r="L143" s="112"/>
      <c r="M143" s="112"/>
      <c r="N143" s="112"/>
      <c r="O143" s="111" t="s">
        <v>1893</v>
      </c>
      <c r="P143" s="112"/>
      <c r="Q143" s="112"/>
      <c r="R143" s="111">
        <v>-1</v>
      </c>
      <c r="S143" s="74"/>
      <c r="T143" s="74"/>
      <c r="U143" s="114" t="str">
        <f t="shared" si="36"/>
        <v>sel711</v>
      </c>
      <c r="V143" s="120" t="s">
        <v>4689</v>
      </c>
      <c r="W143" s="120" t="s">
        <v>4922</v>
      </c>
      <c r="X143" s="120" t="s">
        <v>4923</v>
      </c>
      <c r="Y143" s="120" t="s">
        <v>4924</v>
      </c>
      <c r="Z143" s="120" t="s">
        <v>4724</v>
      </c>
      <c r="AA143" s="120" t="s">
        <v>4925</v>
      </c>
      <c r="AB143" s="120" t="s">
        <v>4926</v>
      </c>
      <c r="AC143" s="120" t="s">
        <v>4927</v>
      </c>
      <c r="AD143" s="120" t="s">
        <v>4928</v>
      </c>
      <c r="AE143" s="120" t="s">
        <v>4727</v>
      </c>
      <c r="AF143" s="120"/>
      <c r="AG143" s="120"/>
      <c r="AH143" s="120"/>
      <c r="AI143" s="120"/>
      <c r="AJ143" s="120"/>
      <c r="AK143" s="120"/>
      <c r="AL143" s="132" t="s">
        <v>2274</v>
      </c>
      <c r="AM143" s="132" t="s">
        <v>2266</v>
      </c>
      <c r="AN143" s="162" t="s">
        <v>2265</v>
      </c>
      <c r="AO143" s="162" t="s">
        <v>2267</v>
      </c>
      <c r="AP143" s="162" t="s">
        <v>2268</v>
      </c>
      <c r="AQ143" s="162" t="s">
        <v>2269</v>
      </c>
      <c r="AR143" s="162" t="s">
        <v>2270</v>
      </c>
      <c r="AS143" s="162" t="s">
        <v>2271</v>
      </c>
      <c r="AT143" s="162" t="s">
        <v>2272</v>
      </c>
      <c r="AU143" s="132" t="s">
        <v>2273</v>
      </c>
      <c r="AV143" s="132"/>
      <c r="AW143" s="132"/>
      <c r="AX143" s="132"/>
      <c r="AY143" s="132"/>
      <c r="AZ143" s="132"/>
      <c r="BA143" s="132"/>
      <c r="BB143" s="74"/>
      <c r="BC143" s="120">
        <v>-1</v>
      </c>
      <c r="BD143" s="120">
        <v>0</v>
      </c>
      <c r="BE143" s="120">
        <v>1</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title:"Sử dụng tuổi thọ của tủ lạnh",  unit:"年",  text:"Sử dụng tuổi thọ của tủ lạnh", inputType:"sel711", right:"", postfix:"", nodata:"", varType:"Number", min:"", max:"", defaultValue:"-1", d11t:"",d11p:"",d12t:"",d12p:"",d13t:"",d13p:"",d1w:"",d1d:"", d21t:"",d21p:"",d22t:"",d22p:"",d23t:"",d23p:"",d2w:"",d2d:"", d31t:"",d31p:"",d32t:"",d32p:"",d33t:"",d33p:"",d3w:"",d3d:""}; </v>
      </c>
      <c r="DO143" s="88"/>
      <c r="DP143" s="88"/>
      <c r="DQ143" s="89" t="str">
        <f t="shared" si="39"/>
        <v>D6.scenario.defSelectValue["sel711"]= [ "Vui lòng chọn", "Không có", "Chưa đầy một năm", "Chưa đầy 3 năm", "Ít hơn 5 năm", "Ít hơn 7 năm", "Ít hơn 10 năm", "Ít hơn 15 năm", "Ít hơn 20 năm", "Hơn 20 năm", "" ];</v>
      </c>
      <c r="DR143" s="90"/>
      <c r="DS143" s="90"/>
      <c r="DT143" s="90" t="str">
        <f t="shared" si="40"/>
        <v>D6.scenario.defSelectData['sel711']= [ '-1', '0', '1', '2', '4', '6', '8', '12', '17', '25' ];</v>
      </c>
    </row>
    <row r="144" spans="1:124" s="85" customFormat="1" ht="43.5" customHeight="1" thickBot="1">
      <c r="A144" s="74"/>
      <c r="B144" s="112" t="s">
        <v>2917</v>
      </c>
      <c r="C144" s="120" t="s">
        <v>4518</v>
      </c>
      <c r="D144" s="132" t="s">
        <v>2636</v>
      </c>
      <c r="E144" s="111" t="s">
        <v>2915</v>
      </c>
      <c r="F144" s="120"/>
      <c r="G144" s="202"/>
      <c r="H144" s="120" t="s">
        <v>4518</v>
      </c>
      <c r="I144" s="132" t="s">
        <v>5226</v>
      </c>
      <c r="J144" s="120" t="str">
        <f t="shared" si="37"/>
        <v>sel712</v>
      </c>
      <c r="K144" s="132" t="str">
        <f t="shared" si="41"/>
        <v>sel712</v>
      </c>
      <c r="L144" s="112"/>
      <c r="M144" s="112"/>
      <c r="N144" s="112"/>
      <c r="O144" s="111" t="s">
        <v>1893</v>
      </c>
      <c r="P144" s="112"/>
      <c r="Q144" s="112"/>
      <c r="R144" s="111">
        <v>-1</v>
      </c>
      <c r="S144" s="74"/>
      <c r="T144" s="92"/>
      <c r="U144" s="114" t="str">
        <f t="shared" si="36"/>
        <v>sel712</v>
      </c>
      <c r="V144" s="120" t="s">
        <v>4689</v>
      </c>
      <c r="W144" s="120" t="s">
        <v>5058</v>
      </c>
      <c r="X144" s="120" t="s">
        <v>5059</v>
      </c>
      <c r="Y144" s="120"/>
      <c r="Z144" s="120"/>
      <c r="AA144" s="120"/>
      <c r="AB144" s="120"/>
      <c r="AC144" s="120"/>
      <c r="AD144" s="120"/>
      <c r="AE144" s="120"/>
      <c r="AF144" s="120"/>
      <c r="AG144" s="120"/>
      <c r="AH144" s="120"/>
      <c r="AI144" s="120"/>
      <c r="AJ144" s="120"/>
      <c r="AK144" s="120"/>
      <c r="AL144" s="132" t="s">
        <v>2274</v>
      </c>
      <c r="AM144" s="162" t="s">
        <v>2639</v>
      </c>
      <c r="AN144" s="132" t="s">
        <v>2640</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title:"loại tủ lạnh",  unit:"",  text:"loại tủ lạnh", inputType:"sel712", right:"", postfix:"", nodata:"", varType:"Number", min:"", max:"", defaultValue:"-1", d11t:"",d11p:"",d12t:"",d12p:"",d13t:"",d13p:"",d1w:"",d1d:"", d21t:"",d21p:"",d22t:"",d22p:"",d23t:"",d23p:"",d2w:"",d2d:"", d31t:"",d31p:"",d32t:"",d32p:"",d33t:"",d33p:"",d3w:"",d3d:""}; </v>
      </c>
      <c r="DO144" s="88"/>
      <c r="DP144" s="88"/>
      <c r="DQ144" s="89" t="str">
        <f t="shared" si="39"/>
        <v>D6.scenario.defSelectValue["sel712"]= [ "Vui lòng chọn", "Tủ lạnh-tủ đông", "Tủ đông (Stocker)", "" ];</v>
      </c>
      <c r="DR144" s="90"/>
      <c r="DS144" s="90"/>
      <c r="DT144" s="90" t="str">
        <f t="shared" si="40"/>
        <v>D6.scenario.defSelectData['sel712']= [ '-1', '1', '2' ];</v>
      </c>
    </row>
    <row r="145" spans="1:124" s="85" customFormat="1" ht="43.5" customHeight="1" thickBot="1">
      <c r="A145" s="74"/>
      <c r="B145" s="112" t="s">
        <v>2918</v>
      </c>
      <c r="C145" s="120" t="s">
        <v>4519</v>
      </c>
      <c r="D145" s="132" t="s">
        <v>2637</v>
      </c>
      <c r="E145" s="111" t="s">
        <v>2915</v>
      </c>
      <c r="F145" s="120"/>
      <c r="G145" s="202"/>
      <c r="H145" s="120" t="s">
        <v>4519</v>
      </c>
      <c r="I145" s="132" t="s">
        <v>5227</v>
      </c>
      <c r="J145" s="120" t="str">
        <f t="shared" si="37"/>
        <v>sel713</v>
      </c>
      <c r="K145" s="132" t="str">
        <f t="shared" si="41"/>
        <v>sel713</v>
      </c>
      <c r="L145" s="112"/>
      <c r="M145" s="112"/>
      <c r="N145" s="112"/>
      <c r="O145" s="111" t="s">
        <v>1893</v>
      </c>
      <c r="P145" s="112"/>
      <c r="Q145" s="112"/>
      <c r="R145" s="111">
        <v>-1</v>
      </c>
      <c r="S145" s="74"/>
      <c r="T145" s="92"/>
      <c r="U145" s="114" t="str">
        <f t="shared" si="36"/>
        <v>sel713</v>
      </c>
      <c r="V145" s="120" t="s">
        <v>4689</v>
      </c>
      <c r="W145" s="120" t="s">
        <v>5060</v>
      </c>
      <c r="X145" s="120" t="s">
        <v>5061</v>
      </c>
      <c r="Y145" s="120" t="s">
        <v>5062</v>
      </c>
      <c r="Z145" s="120" t="s">
        <v>5063</v>
      </c>
      <c r="AA145" s="120" t="s">
        <v>5064</v>
      </c>
      <c r="AB145" s="120" t="s">
        <v>5065</v>
      </c>
      <c r="AC145" s="120"/>
      <c r="AD145" s="120"/>
      <c r="AE145" s="120"/>
      <c r="AF145" s="120"/>
      <c r="AG145" s="120"/>
      <c r="AH145" s="120"/>
      <c r="AI145" s="120"/>
      <c r="AJ145" s="120"/>
      <c r="AK145" s="120"/>
      <c r="AL145" s="132" t="s">
        <v>2274</v>
      </c>
      <c r="AM145" s="162" t="s">
        <v>2641</v>
      </c>
      <c r="AN145" s="132" t="s">
        <v>2642</v>
      </c>
      <c r="AO145" s="132" t="s">
        <v>2643</v>
      </c>
      <c r="AP145" s="132" t="s">
        <v>2644</v>
      </c>
      <c r="AQ145" s="162" t="s">
        <v>2645</v>
      </c>
      <c r="AR145" s="162" t="s">
        <v>2646</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title:"Nội dung đánh giá",  unit:"",  text:"Nội dung đánh giá", inputType:"sel713", right:"", postfix:"", nodata:"", varType:"Number", min:"", max:"", defaultValue:"-1", d11t:"",d11p:"",d12t:"",d12p:"",d13t:"",d13p:"",d1w:"",d1d:"", d21t:"",d21p:"",d22t:"",d22p:"",d23t:"",d23p:"",d2w:"",d2d:"", d31t:"",d31p:"",d32t:"",d32p:"",d33t:"",d33p:"",d3w:"",d3d:""}; </v>
      </c>
      <c r="DO145" s="88"/>
      <c r="DP145" s="88"/>
      <c r="DQ145" s="89" t="str">
        <f t="shared" si="39"/>
        <v>D6.scenario.defSelectValue["sel713"]= [ "Vui lòng chọn", "Ít hơn 100L", "101-200 lít", "201-300 lít", "301-400 lít", "401-500 lít", "501 lít trở lên", "" ];</v>
      </c>
      <c r="DR145" s="90"/>
      <c r="DS145" s="90"/>
      <c r="DT145" s="90" t="str">
        <f t="shared" si="40"/>
        <v>D6.scenario.defSelectData['sel713']= [ '-1', '80', '150', '250', '350', '450', '550' ];</v>
      </c>
    </row>
    <row r="146" spans="1:124" s="85" customFormat="1" ht="43.5" customHeight="1" thickBot="1">
      <c r="A146" s="74"/>
      <c r="B146" s="112" t="s">
        <v>2919</v>
      </c>
      <c r="C146" s="120" t="s">
        <v>4520</v>
      </c>
      <c r="D146" s="132" t="s">
        <v>2654</v>
      </c>
      <c r="E146" s="111" t="s">
        <v>2915</v>
      </c>
      <c r="F146" s="120"/>
      <c r="G146" s="202"/>
      <c r="H146" s="120" t="s">
        <v>4667</v>
      </c>
      <c r="I146" s="132" t="s">
        <v>5228</v>
      </c>
      <c r="J146" s="120" t="str">
        <f t="shared" si="37"/>
        <v>sel714</v>
      </c>
      <c r="K146" s="132" t="str">
        <f t="shared" si="41"/>
        <v>sel714</v>
      </c>
      <c r="L146" s="112"/>
      <c r="M146" s="112"/>
      <c r="N146" s="112"/>
      <c r="O146" s="111" t="s">
        <v>1893</v>
      </c>
      <c r="P146" s="112"/>
      <c r="Q146" s="112"/>
      <c r="R146" s="111">
        <v>-1</v>
      </c>
      <c r="S146" s="74"/>
      <c r="T146" s="92"/>
      <c r="U146" s="114" t="str">
        <f t="shared" si="36"/>
        <v>sel714</v>
      </c>
      <c r="V146" s="120" t="s">
        <v>4689</v>
      </c>
      <c r="W146" s="120" t="s">
        <v>5066</v>
      </c>
      <c r="X146" s="120" t="s">
        <v>5067</v>
      </c>
      <c r="Y146" s="120" t="s">
        <v>5068</v>
      </c>
      <c r="Z146" s="120" t="s">
        <v>4728</v>
      </c>
      <c r="AA146" s="120"/>
      <c r="AB146" s="120"/>
      <c r="AC146" s="120"/>
      <c r="AD146" s="120"/>
      <c r="AE146" s="120"/>
      <c r="AF146" s="120"/>
      <c r="AG146" s="120"/>
      <c r="AH146" s="120"/>
      <c r="AI146" s="120"/>
      <c r="AJ146" s="120"/>
      <c r="AK146" s="120"/>
      <c r="AL146" s="132" t="s">
        <v>2274</v>
      </c>
      <c r="AM146" s="132" t="s">
        <v>2647</v>
      </c>
      <c r="AN146" s="162" t="s">
        <v>2648</v>
      </c>
      <c r="AO146" s="162" t="s">
        <v>2649</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title:"cài đặt nhiệt độ tủ lạnh",  unit:"",  text:"Làm thế nào để bạn thiết lập nhiệt độ", inputType:"sel714", right:"", postfix:"", nodata:"", varType:"Number", min:"", max:"", defaultValue:"-1", d11t:"",d11p:"",d12t:"",d12p:"",d13t:"",d13p:"",d1w:"",d1d:"", d21t:"",d21p:"",d22t:"",d22p:"",d23t:"",d23p:"",d2w:"",d2d:"", d31t:"4",d31p:"1",d32t:"3",d32p:"2",d33t:"0",d33p:"1",d3w:"1",d3d:"1"}; </v>
      </c>
      <c r="DO146" s="88"/>
      <c r="DP146" s="88"/>
      <c r="DQ146" s="89" t="str">
        <f t="shared" si="39"/>
        <v>D6.scenario.defSelectValue["sel714"]= [ "Vui lòng chọn", "sức mạnh", "vừa", "yếu", "Không biết", "" ];</v>
      </c>
      <c r="DR146" s="90"/>
      <c r="DS146" s="90"/>
      <c r="DT146" s="90" t="str">
        <f t="shared" si="40"/>
        <v>D6.scenario.defSelectData['sel714']= [ '-1', '1', '2', '3', '4' ];</v>
      </c>
    </row>
    <row r="147" spans="1:124" s="85" customFormat="1" ht="43.5" customHeight="1" thickBot="1">
      <c r="A147" s="74"/>
      <c r="B147" s="112" t="s">
        <v>2920</v>
      </c>
      <c r="C147" s="120" t="s">
        <v>4521</v>
      </c>
      <c r="D147" s="132" t="s">
        <v>2638</v>
      </c>
      <c r="E147" s="111" t="s">
        <v>2915</v>
      </c>
      <c r="F147" s="120"/>
      <c r="G147" s="202"/>
      <c r="H147" s="120" t="s">
        <v>4668</v>
      </c>
      <c r="I147" s="132" t="s">
        <v>5229</v>
      </c>
      <c r="J147" s="120" t="str">
        <f t="shared" si="37"/>
        <v>sel715</v>
      </c>
      <c r="K147" s="132" t="str">
        <f t="shared" si="41"/>
        <v>sel715</v>
      </c>
      <c r="L147" s="112"/>
      <c r="M147" s="112"/>
      <c r="N147" s="112"/>
      <c r="O147" s="111" t="s">
        <v>1893</v>
      </c>
      <c r="P147" s="112"/>
      <c r="Q147" s="112"/>
      <c r="R147" s="111">
        <v>-1</v>
      </c>
      <c r="S147" s="74"/>
      <c r="T147" s="92"/>
      <c r="U147" s="114" t="str">
        <f t="shared" si="36"/>
        <v>sel715</v>
      </c>
      <c r="V147" s="120" t="s">
        <v>4689</v>
      </c>
      <c r="W147" s="120" t="s">
        <v>5069</v>
      </c>
      <c r="X147" s="120" t="s">
        <v>5070</v>
      </c>
      <c r="Y147" s="120" t="s">
        <v>5071</v>
      </c>
      <c r="Z147" s="120" t="s">
        <v>4728</v>
      </c>
      <c r="AA147" s="120"/>
      <c r="AB147" s="120"/>
      <c r="AC147" s="120"/>
      <c r="AD147" s="120"/>
      <c r="AE147" s="120"/>
      <c r="AF147" s="120"/>
      <c r="AG147" s="120"/>
      <c r="AH147" s="120"/>
      <c r="AI147" s="120"/>
      <c r="AJ147" s="120"/>
      <c r="AK147" s="120"/>
      <c r="AL147" s="132" t="s">
        <v>2274</v>
      </c>
      <c r="AM147" s="162" t="s">
        <v>2650</v>
      </c>
      <c r="AN147" s="162" t="s">
        <v>2651</v>
      </c>
      <c r="AO147" s="162" t="s">
        <v>2652</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title:"Tsumesugi nội dung",  unit:"",  text:"Bạn cố gắng để không bị quá đóng gói", inputType:"sel715", right:"", postfix:"", nodata:"", varType:"Number", min:"", max:"", defaultValue:"-1", d11t:"",d11p:"",d12t:"",d12p:"",d13t:"",d13p:"",d1w:"",d1d:"", d21t:"",d21p:"",d22t:"",d22p:"",d23t:"",d23p:"",d2w:"",d2d:"", d31t:"",d31p:"",d32t:"",d32p:"",d33t:"",d33p:"",d3w:"",d3d:""}; </v>
      </c>
      <c r="DO147" s="88"/>
      <c r="DP147" s="88"/>
      <c r="DQ147" s="89" t="str">
        <f t="shared" si="39"/>
        <v>D6.scenario.defSelectValue["sel715"]= [ "Vui lòng chọn", "cẩn thận", "Không quá", "Chưa thể", "Không biết", "" ];</v>
      </c>
      <c r="DR147" s="90"/>
      <c r="DS147" s="90"/>
      <c r="DT147" s="90" t="str">
        <f t="shared" si="40"/>
        <v>D6.scenario.defSelectData['sel715']= [ '-1', '1', '2', '3', '4' ];</v>
      </c>
    </row>
    <row r="148" spans="1:124" s="85" customFormat="1" ht="43.5" customHeight="1" thickBot="1">
      <c r="A148" s="74"/>
      <c r="B148" s="112" t="s">
        <v>2921</v>
      </c>
      <c r="C148" s="120" t="s">
        <v>4522</v>
      </c>
      <c r="D148" s="132" t="s">
        <v>3042</v>
      </c>
      <c r="E148" s="111" t="s">
        <v>2915</v>
      </c>
      <c r="F148" s="120"/>
      <c r="G148" s="202"/>
      <c r="H148" s="120" t="s">
        <v>4669</v>
      </c>
      <c r="I148" s="132" t="s">
        <v>5230</v>
      </c>
      <c r="J148" s="120" t="str">
        <f t="shared" si="37"/>
        <v>sel716</v>
      </c>
      <c r="K148" s="132" t="str">
        <f t="shared" si="41"/>
        <v>sel716</v>
      </c>
      <c r="L148" s="112"/>
      <c r="M148" s="112"/>
      <c r="N148" s="112"/>
      <c r="O148" s="111" t="s">
        <v>1893</v>
      </c>
      <c r="P148" s="112"/>
      <c r="Q148" s="112"/>
      <c r="R148" s="111">
        <v>-1</v>
      </c>
      <c r="S148" s="74"/>
      <c r="T148" s="92"/>
      <c r="U148" s="114" t="str">
        <f t="shared" si="36"/>
        <v>sel716</v>
      </c>
      <c r="V148" s="120" t="s">
        <v>4689</v>
      </c>
      <c r="W148" s="120" t="s">
        <v>5072</v>
      </c>
      <c r="X148" s="120" t="s">
        <v>5071</v>
      </c>
      <c r="Y148" s="120" t="s">
        <v>4728</v>
      </c>
      <c r="Z148" s="120"/>
      <c r="AA148" s="120"/>
      <c r="AB148" s="120"/>
      <c r="AC148" s="120"/>
      <c r="AD148" s="120"/>
      <c r="AE148" s="120"/>
      <c r="AF148" s="120"/>
      <c r="AG148" s="120"/>
      <c r="AH148" s="120"/>
      <c r="AI148" s="120"/>
      <c r="AJ148" s="120"/>
      <c r="AK148" s="120"/>
      <c r="AL148" s="132" t="s">
        <v>2274</v>
      </c>
      <c r="AM148" s="162" t="s">
        <v>2653</v>
      </c>
      <c r="AN148" s="162" t="s">
        <v>2652</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title:"Lắp đặt mà mở khoảng cách từ tường",  unit:"",  text:"Bạn có một khoảng cách khoảng 5cm ở bên cạnh, mặt sau", inputType:"sel716", right:"", postfix:"", nodata:"", varType:"Number", min:"", max:"", defaultValue:"-1", d11t:"",d11p:"",d12t:"",d12p:"",d13t:"",d13p:"",d1w:"",d1d:"", d21t:"",d21p:"",d22t:"",d22p:"",d23t:"",d23p:"",d2w:"",d2d:"", d31t:"",d31p:"",d32t:"",d32p:"",d33t:"",d33p:"",d3w:"",d3d:""}; </v>
      </c>
      <c r="DO148" s="88"/>
      <c r="DP148" s="88"/>
      <c r="DQ148" s="89" t="str">
        <f t="shared" si="39"/>
        <v>D6.scenario.defSelectValue["sel716"]= [ "Vui lòng chọn", "bạn có", "Chưa thể", "Không biết", "" ];</v>
      </c>
      <c r="DR148" s="90"/>
      <c r="DS148" s="90"/>
      <c r="DT148" s="90" t="str">
        <f t="shared" si="40"/>
        <v>D6.scenario.defSelectData['sel716']= [ '-1', '1', '2', '3' ];</v>
      </c>
    </row>
    <row r="149" spans="1:124" s="85" customFormat="1" ht="43.5" customHeight="1" thickBot="1">
      <c r="A149" s="74"/>
      <c r="B149" s="112" t="s">
        <v>2467</v>
      </c>
      <c r="C149" s="120" t="s">
        <v>4523</v>
      </c>
      <c r="D149" s="132" t="s">
        <v>2468</v>
      </c>
      <c r="E149" s="111" t="s">
        <v>2395</v>
      </c>
      <c r="F149" s="120"/>
      <c r="G149" s="202"/>
      <c r="H149" s="120" t="s">
        <v>4523</v>
      </c>
      <c r="I149" s="132" t="s">
        <v>5231</v>
      </c>
      <c r="J149" s="120" t="str">
        <f t="shared" si="37"/>
        <v>sel801</v>
      </c>
      <c r="K149" s="132" t="str">
        <f t="shared" si="41"/>
        <v>sel801</v>
      </c>
      <c r="L149" s="112"/>
      <c r="M149" s="112"/>
      <c r="N149" s="112"/>
      <c r="O149" s="111" t="s">
        <v>1893</v>
      </c>
      <c r="P149" s="112"/>
      <c r="Q149" s="112"/>
      <c r="R149" s="111">
        <v>-1</v>
      </c>
      <c r="S149" s="74"/>
      <c r="T149" s="92"/>
      <c r="U149" s="114" t="str">
        <f t="shared" ref="U149:U157" si="42">J149</f>
        <v>sel801</v>
      </c>
      <c r="V149" s="120" t="s">
        <v>4689</v>
      </c>
      <c r="W149" s="120" t="s">
        <v>4881</v>
      </c>
      <c r="X149" s="120" t="s">
        <v>5073</v>
      </c>
      <c r="Y149" s="120" t="s">
        <v>4728</v>
      </c>
      <c r="Z149" s="120"/>
      <c r="AA149" s="120"/>
      <c r="AB149" s="120"/>
      <c r="AC149" s="120"/>
      <c r="AD149" s="120"/>
      <c r="AE149" s="120"/>
      <c r="AF149" s="120"/>
      <c r="AG149" s="120"/>
      <c r="AH149" s="120"/>
      <c r="AI149" s="120"/>
      <c r="AJ149" s="120"/>
      <c r="AK149" s="120"/>
      <c r="AL149" s="132" t="s">
        <v>2274</v>
      </c>
      <c r="AM149" s="162" t="s">
        <v>1621</v>
      </c>
      <c r="AN149" s="162" t="s">
        <v>2469</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title:"nguồn nhiệt bếp",  unit:"",  text:"nguồn nhiệt bếp", inputType:"sel801", right:"", postfix:"", nodata:"", varType:"Number", min:"", max:"", defaultValue:"-1", d11t:"",d11p:"",d12t:"",d12p:"",d13t:"",d13p:"",d1w:"",d1d:"", d21t:"",d21p:"",d22t:"",d22p:"",d23t:"",d23p:"",d2w:"",d2d:"", d31t:"",d31p:"",d32t:"",d32p:"",d33t:"",d33p:"",d3w:"",d3d:""}; </v>
      </c>
      <c r="DO149" s="88"/>
      <c r="DP149" s="88"/>
      <c r="DQ149" s="89" t="str">
        <f t="shared" si="39"/>
        <v>D6.scenario.defSelectValue["sel801"]= [ "Vui lòng chọn", "khí", "Điện (như IH)", "Không biết", "" ];</v>
      </c>
      <c r="DR149" s="90"/>
      <c r="DS149" s="90"/>
      <c r="DT149" s="90" t="str">
        <f t="shared" si="40"/>
        <v>D6.scenario.defSelectData['sel801']= [ '-1', '1', '2', '3' ];</v>
      </c>
    </row>
    <row r="150" spans="1:124" s="85" customFormat="1" ht="43.5" customHeight="1" thickBot="1">
      <c r="A150" s="74"/>
      <c r="B150" s="112" t="s">
        <v>2922</v>
      </c>
      <c r="C150" s="120" t="s">
        <v>4524</v>
      </c>
      <c r="D150" s="132" t="s">
        <v>2396</v>
      </c>
      <c r="E150" s="111" t="s">
        <v>2395</v>
      </c>
      <c r="F150" s="120" t="s">
        <v>2397</v>
      </c>
      <c r="G150" s="203">
        <v>0.1</v>
      </c>
      <c r="H150" s="120" t="s">
        <v>4524</v>
      </c>
      <c r="I150" s="132" t="s">
        <v>5232</v>
      </c>
      <c r="J150" s="120" t="str">
        <f t="shared" si="37"/>
        <v>sel802</v>
      </c>
      <c r="K150" s="132" t="str">
        <f t="shared" si="41"/>
        <v>sel802</v>
      </c>
      <c r="L150" s="112"/>
      <c r="M150" s="112"/>
      <c r="N150" s="112"/>
      <c r="O150" s="111" t="s">
        <v>1893</v>
      </c>
      <c r="P150" s="112"/>
      <c r="Q150" s="112"/>
      <c r="R150" s="111">
        <v>-1</v>
      </c>
      <c r="S150" s="74"/>
      <c r="T150" s="92"/>
      <c r="U150" s="114" t="str">
        <f t="shared" si="42"/>
        <v>sel802</v>
      </c>
      <c r="V150" s="120" t="s">
        <v>4689</v>
      </c>
      <c r="W150" s="120" t="s">
        <v>4745</v>
      </c>
      <c r="X150" s="120" t="s">
        <v>5074</v>
      </c>
      <c r="Y150" s="120" t="s">
        <v>5075</v>
      </c>
      <c r="Z150" s="120" t="s">
        <v>5076</v>
      </c>
      <c r="AA150" s="120" t="s">
        <v>5077</v>
      </c>
      <c r="AB150" s="120" t="s">
        <v>5078</v>
      </c>
      <c r="AC150" s="120"/>
      <c r="AD150" s="120"/>
      <c r="AE150" s="120"/>
      <c r="AF150" s="120"/>
      <c r="AG150" s="120"/>
      <c r="AH150" s="120"/>
      <c r="AI150" s="120"/>
      <c r="AJ150" s="120"/>
      <c r="AK150" s="120"/>
      <c r="AL150" s="132" t="s">
        <v>2274</v>
      </c>
      <c r="AM150" s="162" t="s">
        <v>2449</v>
      </c>
      <c r="AN150" s="132" t="s">
        <v>2450</v>
      </c>
      <c r="AO150" s="132" t="s">
        <v>2451</v>
      </c>
      <c r="AP150" s="162" t="s">
        <v>2452</v>
      </c>
      <c r="AQ150" s="162" t="s">
        <v>2453</v>
      </c>
      <c r="AR150" s="162" t="s">
        <v>2454</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title:"Tần suất nấu",  unit:"割",  text:"Tần suất nấu", inputType:"sel802", right:"", postfix:"", nodata:"", varType:"Number", min:"", max:"", defaultValue:"-1", d11t:"",d11p:"",d12t:"",d12p:"",d13t:"",d13p:"",d1w:"",d1d:"", d21t:"",d21p:"",d22t:"",d22p:"",d23t:"",d23p:"",d2w:"",d2d:"", d31t:"",d31p:"",d32t:"",d32p:"",d33t:"",d33p:"",d3w:"",d3d:""}; </v>
      </c>
      <c r="DO150" s="88"/>
      <c r="DP150" s="88"/>
      <c r="DQ150" s="89" t="str">
        <f t="shared" si="39"/>
        <v>D6.scenario.defSelectValue["sel802"]= [ "Vui lòng chọn", "không", "Tuần 1 bữa ăn hoặc ít hơn", "2-3 bữa một tuần", "Một bữa ăn một ngày", "2 bữa một ngày", "3 bữa ăn mỗi ngày", "" ];</v>
      </c>
      <c r="DR150" s="90"/>
      <c r="DS150" s="90"/>
      <c r="DT150" s="90" t="str">
        <f t="shared" si="40"/>
        <v>D6.scenario.defSelectData['sel802']= [ '-1', '0', '1', '2', '4', '7', '10' ];</v>
      </c>
    </row>
    <row r="151" spans="1:124" s="85" customFormat="1" ht="43.5" customHeight="1" thickBot="1">
      <c r="B151" s="111" t="s">
        <v>2924</v>
      </c>
      <c r="C151" s="120" t="s">
        <v>4525</v>
      </c>
      <c r="D151" s="132" t="s">
        <v>2702</v>
      </c>
      <c r="E151" s="111" t="s">
        <v>2927</v>
      </c>
      <c r="F151" s="120"/>
      <c r="G151" s="202"/>
      <c r="H151" s="120" t="s">
        <v>4670</v>
      </c>
      <c r="I151" s="132" t="s">
        <v>1438</v>
      </c>
      <c r="J151" s="120" t="str">
        <f t="shared" si="37"/>
        <v>sel811</v>
      </c>
      <c r="K151" s="132" t="str">
        <f t="shared" si="41"/>
        <v>sel811</v>
      </c>
      <c r="L151" s="112"/>
      <c r="M151" s="112"/>
      <c r="N151" s="112"/>
      <c r="O151" s="111" t="s">
        <v>1893</v>
      </c>
      <c r="P151" s="112"/>
      <c r="Q151" s="112"/>
      <c r="R151" s="111">
        <v>-1</v>
      </c>
      <c r="T151" s="74"/>
      <c r="U151" s="114" t="str">
        <f t="shared" si="42"/>
        <v>sel811</v>
      </c>
      <c r="V151" s="120" t="s">
        <v>4689</v>
      </c>
      <c r="W151" s="120" t="s">
        <v>4745</v>
      </c>
      <c r="X151" s="120" t="s">
        <v>5079</v>
      </c>
      <c r="Y151" s="120" t="s">
        <v>5080</v>
      </c>
      <c r="Z151" s="120" t="s">
        <v>5081</v>
      </c>
      <c r="AA151" s="120"/>
      <c r="AB151" s="120"/>
      <c r="AC151" s="120"/>
      <c r="AD151" s="120"/>
      <c r="AE151" s="120"/>
      <c r="AF151" s="120"/>
      <c r="AG151" s="120"/>
      <c r="AH151" s="120"/>
      <c r="AI151" s="120"/>
      <c r="AJ151" s="120"/>
      <c r="AK151" s="120"/>
      <c r="AL151" s="132" t="s">
        <v>2274</v>
      </c>
      <c r="AM151" s="162" t="s">
        <v>2317</v>
      </c>
      <c r="AN151" s="132" t="s">
        <v>2703</v>
      </c>
      <c r="AO151" s="162" t="s">
        <v>2704</v>
      </c>
      <c r="AP151" s="132" t="s">
        <v>2705</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title:"Chất cách nhiệt trong các lọ",  unit:"",  text:"Bạn có phải là sự ấm áp của nồi cơm điện", inputType:"sel811", right:"", postfix:"", nodata:"", varType:"Number", min:"", max:"", defaultValue:"-1", d11t:"",d11p:"",d12t:"",d12p:"",d13t:"",d13p:"",d1w:"",d1d:"", d21t:"",d21p:"",d22t:"",d22p:"",d23t:"",d23p:"",d2w:"",d2d:"", d31t:"",d31p:"",d32t:"",d32p:"",d33t:"",d33p:"",d3w:"",d3d:""}; </v>
      </c>
      <c r="DO151" s="88"/>
      <c r="DP151" s="88"/>
      <c r="DQ151" s="89" t="str">
        <f t="shared" si="39"/>
        <v>D6.scenario.defSelectValue["sel811"]= [ "Vui lòng chọn", "không", "Đó là khoảng 6 giờ", "Đó là khoảng 12 giờ", "Nó gần như là 24 giờ", "" ];</v>
      </c>
      <c r="DR151" s="90"/>
      <c r="DS151" s="90"/>
      <c r="DT151" s="90" t="str">
        <f t="shared" si="40"/>
        <v>D6.scenario.defSelectData['sel811']= [ '-1', '0', '6', '12', '24' ];</v>
      </c>
    </row>
    <row r="152" spans="1:124" s="85" customFormat="1" ht="43.5" customHeight="1" thickBot="1">
      <c r="B152" s="111" t="s">
        <v>2925</v>
      </c>
      <c r="C152" s="120" t="s">
        <v>4526</v>
      </c>
      <c r="D152" s="132" t="s">
        <v>2332</v>
      </c>
      <c r="E152" s="111" t="s">
        <v>2923</v>
      </c>
      <c r="F152" s="120"/>
      <c r="G152" s="202"/>
      <c r="H152" s="120" t="s">
        <v>4671</v>
      </c>
      <c r="I152" s="132" t="s">
        <v>5233</v>
      </c>
      <c r="J152" s="120" t="str">
        <f t="shared" si="37"/>
        <v>sel821</v>
      </c>
      <c r="K152" s="132" t="str">
        <f t="shared" si="41"/>
        <v>sel821</v>
      </c>
      <c r="L152" s="112"/>
      <c r="M152" s="112"/>
      <c r="N152" s="112"/>
      <c r="O152" s="111" t="s">
        <v>1893</v>
      </c>
      <c r="P152" s="112"/>
      <c r="Q152" s="112"/>
      <c r="R152" s="111">
        <v>-1</v>
      </c>
      <c r="T152" s="74"/>
      <c r="U152" s="114" t="str">
        <f t="shared" si="42"/>
        <v>sel821</v>
      </c>
      <c r="V152" s="120" t="s">
        <v>4689</v>
      </c>
      <c r="W152" s="120" t="s">
        <v>4745</v>
      </c>
      <c r="X152" s="120" t="s">
        <v>5079</v>
      </c>
      <c r="Y152" s="120" t="s">
        <v>5080</v>
      </c>
      <c r="Z152" s="120" t="s">
        <v>5081</v>
      </c>
      <c r="AA152" s="120"/>
      <c r="AB152" s="120"/>
      <c r="AC152" s="120"/>
      <c r="AD152" s="120"/>
      <c r="AE152" s="120"/>
      <c r="AF152" s="120"/>
      <c r="AG152" s="120"/>
      <c r="AH152" s="120"/>
      <c r="AI152" s="120"/>
      <c r="AJ152" s="120"/>
      <c r="AK152" s="120"/>
      <c r="AL152" s="132" t="s">
        <v>2274</v>
      </c>
      <c r="AM152" s="162" t="s">
        <v>2317</v>
      </c>
      <c r="AN152" s="132" t="s">
        <v>2703</v>
      </c>
      <c r="AO152" s="162" t="s">
        <v>2704</v>
      </c>
      <c r="AP152" s="162" t="s">
        <v>2705</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title:"vật liệu cách nhiệt của nồi",  unit:"",  text:"Bạn có phải là hơi ấm của nồi",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"Vui lòng chọn", "không", "Đó là khoảng 6 giờ", "Đó là khoảng 12 giờ", "Nó gần như là 24 giờ", "" ];</v>
      </c>
      <c r="DR152" s="90"/>
      <c r="DS152" s="90"/>
      <c r="DT152" s="90" t="str">
        <f t="shared" si="40"/>
        <v>D6.scenario.defSelectData['sel821']= [ '-1', '0', '6', '12', '24' ];</v>
      </c>
    </row>
    <row r="153" spans="1:124" s="85" customFormat="1" ht="43.5" customHeight="1" thickBot="1">
      <c r="B153" s="111" t="s">
        <v>2926</v>
      </c>
      <c r="C153" s="120" t="s">
        <v>4527</v>
      </c>
      <c r="D153" s="132" t="s">
        <v>3041</v>
      </c>
      <c r="E153" s="111" t="s">
        <v>2923</v>
      </c>
      <c r="F153" s="120"/>
      <c r="G153" s="202"/>
      <c r="H153" s="120" t="s">
        <v>4672</v>
      </c>
      <c r="I153" s="132" t="s">
        <v>2706</v>
      </c>
      <c r="J153" s="120" t="str">
        <f t="shared" si="37"/>
        <v>sel822</v>
      </c>
      <c r="K153" s="132" t="str">
        <f t="shared" si="41"/>
        <v>sel822</v>
      </c>
      <c r="L153" s="112"/>
      <c r="M153" s="112"/>
      <c r="N153" s="112"/>
      <c r="O153" s="111" t="s">
        <v>1893</v>
      </c>
      <c r="P153" s="112"/>
      <c r="Q153" s="112"/>
      <c r="R153" s="111">
        <v>-1</v>
      </c>
      <c r="T153" s="74"/>
      <c r="U153" s="114" t="str">
        <f t="shared" si="42"/>
        <v>sel822</v>
      </c>
      <c r="V153" s="120" t="s">
        <v>4689</v>
      </c>
      <c r="W153" s="120" t="s">
        <v>4756</v>
      </c>
      <c r="X153" s="120" t="s">
        <v>4745</v>
      </c>
      <c r="Y153" s="120" t="s">
        <v>4728</v>
      </c>
      <c r="Z153" s="120"/>
      <c r="AA153" s="120"/>
      <c r="AB153" s="120"/>
      <c r="AC153" s="120"/>
      <c r="AD153" s="120"/>
      <c r="AE153" s="120"/>
      <c r="AF153" s="120"/>
      <c r="AG153" s="120"/>
      <c r="AH153" s="120"/>
      <c r="AI153" s="120"/>
      <c r="AJ153" s="120"/>
      <c r="AK153" s="120"/>
      <c r="AL153" s="132" t="s">
        <v>2274</v>
      </c>
      <c r="AM153" s="162" t="s">
        <v>2477</v>
      </c>
      <c r="AN153" s="162" t="s">
        <v>2478</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title:"Hiệu quả năng lượng của ấm đun nước điện",  unit:"",  text:"Là nồi điện tiết kiệm năng lượng", inputType:"sel822", right:"", postfix:"", nodata:"", varType:"Number", min:"", max:"", defaultValue:"-1", d11t:"",d11p:"",d12t:"",d12p:"",d13t:"",d13p:"",d1w:"",d1d:"", d21t:"",d21p:"",d22t:"",d22p:"",d23t:"",d23p:"",d2w:"",d2d:"", d31t:"",d31p:"",d32t:"",d32p:"",d33t:"",d33p:"",d3w:"",d3d:""}; </v>
      </c>
      <c r="DO153" s="88"/>
      <c r="DP153" s="88"/>
      <c r="DQ153" s="89" t="str">
        <f t="shared" si="39"/>
        <v>D6.scenario.defSelectValue["sel822"]= [ "Vui lòng chọn", "vâng", "không", "Không biết", "" ];</v>
      </c>
      <c r="DR153" s="90"/>
      <c r="DS153" s="90"/>
      <c r="DT153" s="90" t="str">
        <f t="shared" si="40"/>
        <v>D6.scenario.defSelectData['sel822']= [ '-1', '1', '2', '3' ];</v>
      </c>
    </row>
    <row r="154" spans="1:124" s="85" customFormat="1" ht="43.5" customHeight="1" thickBot="1">
      <c r="A154" s="74"/>
      <c r="B154" s="112" t="s">
        <v>2611</v>
      </c>
      <c r="C154" s="120" t="s">
        <v>4528</v>
      </c>
      <c r="D154" s="132" t="s">
        <v>2607</v>
      </c>
      <c r="E154" s="111" t="s">
        <v>2738</v>
      </c>
      <c r="F154" s="120"/>
      <c r="G154" s="202"/>
      <c r="H154" s="120" t="s">
        <v>4528</v>
      </c>
      <c r="I154" s="132" t="s">
        <v>5234</v>
      </c>
      <c r="J154" s="120" t="str">
        <f t="shared" si="37"/>
        <v>sel901</v>
      </c>
      <c r="K154" s="132" t="str">
        <f t="shared" si="41"/>
        <v>sel901</v>
      </c>
      <c r="L154" s="112"/>
      <c r="M154" s="112"/>
      <c r="N154" s="112"/>
      <c r="O154" s="111" t="s">
        <v>1893</v>
      </c>
      <c r="P154" s="112"/>
      <c r="Q154" s="112"/>
      <c r="R154" s="111">
        <v>-1</v>
      </c>
      <c r="S154" s="74"/>
      <c r="T154" s="92"/>
      <c r="U154" s="114" t="str">
        <f t="shared" si="42"/>
        <v>sel901</v>
      </c>
      <c r="V154" s="120" t="s">
        <v>4689</v>
      </c>
      <c r="W154" s="120" t="s">
        <v>4922</v>
      </c>
      <c r="X154" s="120" t="s">
        <v>5054</v>
      </c>
      <c r="Y154" s="120" t="s">
        <v>5055</v>
      </c>
      <c r="Z154" s="120" t="s">
        <v>5056</v>
      </c>
      <c r="AA154" s="120" t="s">
        <v>5057</v>
      </c>
      <c r="AB154" s="120" t="s">
        <v>5082</v>
      </c>
      <c r="AC154" s="120"/>
      <c r="AD154" s="120"/>
      <c r="AE154" s="120"/>
      <c r="AF154" s="120"/>
      <c r="AG154" s="120"/>
      <c r="AH154" s="120"/>
      <c r="AI154" s="120"/>
      <c r="AJ154" s="120"/>
      <c r="AK154" s="120"/>
      <c r="AL154" s="132" t="s">
        <v>2274</v>
      </c>
      <c r="AM154" s="162" t="s">
        <v>418</v>
      </c>
      <c r="AN154" s="162" t="s">
        <v>403</v>
      </c>
      <c r="AO154" s="162" t="s">
        <v>404</v>
      </c>
      <c r="AP154" s="162" t="s">
        <v>405</v>
      </c>
      <c r="AQ154" s="162" t="s">
        <v>406</v>
      </c>
      <c r="AR154" s="132" t="s">
        <v>2613</v>
      </c>
      <c r="AS154" s="132"/>
      <c r="AT154" s="132"/>
      <c r="AU154" s="132"/>
      <c r="AV154" s="132"/>
      <c r="AW154" s="132"/>
      <c r="AX154" s="132"/>
      <c r="AY154" s="132"/>
      <c r="AZ154" s="132"/>
      <c r="BA154" s="132"/>
      <c r="BB154" s="74"/>
      <c r="BC154" s="120">
        <v>-1</v>
      </c>
      <c r="BD154" s="120">
        <v>0</v>
      </c>
      <c r="BE154" s="120">
        <v>1</v>
      </c>
      <c r="BF154" s="120">
        <v>2</v>
      </c>
      <c r="BG154" s="120">
        <v>3</v>
      </c>
      <c r="BH154" s="120">
        <v>4</v>
      </c>
      <c r="BI154" s="120">
        <v>5</v>
      </c>
      <c r="BJ154" s="120"/>
      <c r="BK154" s="120"/>
      <c r="BL154" s="120"/>
      <c r="BM154" s="120"/>
      <c r="BN154" s="120"/>
      <c r="BO154" s="120"/>
      <c r="BP154" s="120"/>
      <c r="BQ154" s="120"/>
      <c r="BR154" s="120"/>
      <c r="BS154" s="132">
        <v>-1</v>
      </c>
      <c r="BT154" s="132">
        <v>0</v>
      </c>
      <c r="BU154" s="132">
        <v>1</v>
      </c>
      <c r="BV154" s="132">
        <v>2</v>
      </c>
      <c r="BW154" s="132">
        <v>3</v>
      </c>
      <c r="BX154" s="132">
        <v>4</v>
      </c>
      <c r="BY154" s="132">
        <v>5</v>
      </c>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title:"sở hữu xe hơi",  unit:"",  text:"sở hữu xe hơi", inputType:"sel901", right:"", postfix:"", nodata:"", varType:"Number", min:"", max:"", defaultValue:"-1", d11t:"4",d11p:"0",d12t:"2",d12p:"1",d13t:"0",d13p:"2",d1w:"2",d1d:"1", d21t:"",d21p:"",d22t:"",d22p:"",d23t:"",d23p:"",d2w:"",d2d:"", d31t:"",d31p:"",d32t:"",d32p:"",d33t:"",d33p:"",d3w:"",d3d:""}; </v>
      </c>
      <c r="DO154" s="88"/>
      <c r="DP154" s="88"/>
      <c r="DQ154" s="89" t="str">
        <f t="shared" si="39"/>
        <v>D6.scenario.defSelectValue["sel901"]= [ "Vui lòng chọn", "Không có", "một", "hai", "3 đơn vị", "bốn", "Năm hoặc nhiều hơn", "" ];</v>
      </c>
      <c r="DR154" s="90"/>
      <c r="DS154" s="90"/>
      <c r="DT154" s="90" t="str">
        <f t="shared" si="40"/>
        <v>D6.scenario.defSelectData['sel901']= [ '-1', '0', '1', '2', '3', '4', '5' ];</v>
      </c>
    </row>
    <row r="155" spans="1:124" s="85" customFormat="1" ht="43.5" customHeight="1" thickBot="1">
      <c r="A155" s="74"/>
      <c r="B155" s="112" t="s">
        <v>2612</v>
      </c>
      <c r="C155" s="120" t="s">
        <v>4529</v>
      </c>
      <c r="D155" s="132" t="s">
        <v>2610</v>
      </c>
      <c r="E155" s="111" t="s">
        <v>2738</v>
      </c>
      <c r="F155" s="120"/>
      <c r="G155" s="202"/>
      <c r="H155" s="120" t="s">
        <v>4529</v>
      </c>
      <c r="I155" s="132" t="s">
        <v>5235</v>
      </c>
      <c r="J155" s="120" t="str">
        <f t="shared" si="37"/>
        <v>sel902</v>
      </c>
      <c r="K155" s="132" t="str">
        <f t="shared" si="41"/>
        <v>sel902</v>
      </c>
      <c r="L155" s="112"/>
      <c r="M155" s="112"/>
      <c r="N155" s="112"/>
      <c r="O155" s="111" t="s">
        <v>1893</v>
      </c>
      <c r="P155" s="112"/>
      <c r="Q155" s="112"/>
      <c r="R155" s="111">
        <v>-1</v>
      </c>
      <c r="S155" s="74"/>
      <c r="T155" s="92"/>
      <c r="U155" s="114" t="str">
        <f t="shared" si="42"/>
        <v>sel902</v>
      </c>
      <c r="V155" s="120" t="s">
        <v>4689</v>
      </c>
      <c r="W155" s="120" t="s">
        <v>4922</v>
      </c>
      <c r="X155" s="120" t="s">
        <v>5054</v>
      </c>
      <c r="Y155" s="120" t="s">
        <v>5055</v>
      </c>
      <c r="Z155" s="120" t="s">
        <v>5056</v>
      </c>
      <c r="AA155" s="120" t="s">
        <v>5057</v>
      </c>
      <c r="AB155" s="120" t="s">
        <v>5082</v>
      </c>
      <c r="AC155" s="120"/>
      <c r="AD155" s="120"/>
      <c r="AE155" s="120"/>
      <c r="AF155" s="120"/>
      <c r="AG155" s="120"/>
      <c r="AH155" s="120"/>
      <c r="AI155" s="120"/>
      <c r="AJ155" s="120"/>
      <c r="AK155" s="120"/>
      <c r="AL155" s="132" t="s">
        <v>2274</v>
      </c>
      <c r="AM155" s="162" t="s">
        <v>418</v>
      </c>
      <c r="AN155" s="162" t="s">
        <v>403</v>
      </c>
      <c r="AO155" s="132" t="s">
        <v>404</v>
      </c>
      <c r="AP155" s="132" t="s">
        <v>405</v>
      </c>
      <c r="AQ155" s="132" t="s">
        <v>406</v>
      </c>
      <c r="AR155" s="132" t="s">
        <v>2613</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title:"Số tổ chức bởi chiếc xe tay ga xe đạp",  unit:"",  text:"Số tổ chức bởi chiếc xe tay ga xe đạp", inputType:"sel902", right:"", postfix:"", nodata:"", varType:"Number", min:"", max:"", defaultValue:"-1", d11t:"",d11p:"",d12t:"",d12p:"",d13t:"",d13p:"",d1w:"",d1d:"", d21t:"",d21p:"",d22t:"",d22p:"",d23t:"",d23p:"",d2w:"",d2d:"", d31t:"",d31p:"",d32t:"",d32p:"",d33t:"",d33p:"",d3w:"",d3d:""}; </v>
      </c>
      <c r="DO155" s="88"/>
      <c r="DP155" s="88"/>
      <c r="DQ155" s="89" t="str">
        <f t="shared" si="39"/>
        <v>D6.scenario.defSelectValue["sel902"]= [ "Vui lòng chọn", "Không có", "một", "hai", "3 đơn vị", "bốn", "Năm hoặc nhiều hơn", "" ];</v>
      </c>
      <c r="DR155" s="90"/>
      <c r="DS155" s="90"/>
      <c r="DT155" s="90" t="str">
        <f t="shared" si="40"/>
        <v>D6.scenario.defSelectData['sel902']= [ '-1', '0', '1', '2', '3', '4', '5' ];</v>
      </c>
    </row>
    <row r="156" spans="1:124" s="85" customFormat="1" ht="43.5" customHeight="1" thickBot="1">
      <c r="A156" s="74"/>
      <c r="B156" s="111" t="s">
        <v>2928</v>
      </c>
      <c r="C156" s="120" t="s">
        <v>4530</v>
      </c>
      <c r="D156" s="132" t="s">
        <v>2455</v>
      </c>
      <c r="E156" s="111" t="s">
        <v>2986</v>
      </c>
      <c r="F156" s="120"/>
      <c r="G156" s="202"/>
      <c r="H156" s="120" t="s">
        <v>4530</v>
      </c>
      <c r="I156" s="132" t="s">
        <v>5236</v>
      </c>
      <c r="J156" s="120" t="str">
        <f t="shared" si="37"/>
        <v>sel911</v>
      </c>
      <c r="K156" s="132" t="str">
        <f t="shared" si="41"/>
        <v>sel911</v>
      </c>
      <c r="L156" s="112"/>
      <c r="M156" s="112"/>
      <c r="N156" s="112"/>
      <c r="O156" s="111" t="s">
        <v>1893</v>
      </c>
      <c r="P156" s="112"/>
      <c r="Q156" s="112"/>
      <c r="R156" s="111">
        <v>-1</v>
      </c>
      <c r="S156" s="74"/>
      <c r="T156" s="92"/>
      <c r="U156" s="114" t="str">
        <f t="shared" si="42"/>
        <v>sel911</v>
      </c>
      <c r="V156" s="120" t="s">
        <v>4689</v>
      </c>
      <c r="W156" s="120" t="s">
        <v>5083</v>
      </c>
      <c r="X156" s="120" t="s">
        <v>5084</v>
      </c>
      <c r="Y156" s="120" t="s">
        <v>5085</v>
      </c>
      <c r="Z156" s="120" t="s">
        <v>5086</v>
      </c>
      <c r="AA156" s="120" t="s">
        <v>4323</v>
      </c>
      <c r="AB156" s="120" t="s">
        <v>5087</v>
      </c>
      <c r="AC156" s="120" t="s">
        <v>5088</v>
      </c>
      <c r="AD156" s="120"/>
      <c r="AE156" s="120"/>
      <c r="AF156" s="120"/>
      <c r="AG156" s="120"/>
      <c r="AH156" s="120"/>
      <c r="AI156" s="120"/>
      <c r="AJ156" s="120"/>
      <c r="AK156" s="120"/>
      <c r="AL156" s="132" t="s">
        <v>2274</v>
      </c>
      <c r="AM156" s="162" t="s">
        <v>2595</v>
      </c>
      <c r="AN156" s="162" t="s">
        <v>2596</v>
      </c>
      <c r="AO156" s="162" t="s">
        <v>2597</v>
      </c>
      <c r="AP156" s="132" t="s">
        <v>2598</v>
      </c>
      <c r="AQ156" s="132" t="s">
        <v>2324</v>
      </c>
      <c r="AR156" s="162" t="s">
        <v>2609</v>
      </c>
      <c r="AS156" s="132" t="s">
        <v>2608</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title:"loại xe",  unit:"",  text:"loại xe", inputType:"sel911", right:"", postfix:"", nodata:"", varType:"Number", min:"", max:"", defaultValue:"-1", d11t:"",d11p:"",d12t:"",d12p:"",d13t:"",d13p:"",d1w:"",d1d:"", d21t:"",d21p:"",d22t:"",d22p:"",d23t:"",d23p:"",d2w:"",d2d:"", d31t:"",d31p:"",d32t:"",d32p:"",d33t:"",d33p:"",d3w:"",d3d:""}; </v>
      </c>
      <c r="DO156" s="88"/>
      <c r="DP156" s="88"/>
      <c r="DQ156" s="89" t="str">
        <f t="shared" si="39"/>
        <v>D6.scenario.defSelectValue["sel911"]= [ "Vui lòng chọn", "minicar", "xe nhỏ", "Văn", "3 số", "xe điện", "xe đạp xe tay ga", "xe đạp lớn", "" ];</v>
      </c>
      <c r="DR156" s="90"/>
      <c r="DS156" s="90"/>
      <c r="DT156" s="90" t="str">
        <f t="shared" si="40"/>
        <v>D6.scenario.defSelectData['sel911']= [ '-1', '1', '2', '3', '4', '5', '6', '7' ];</v>
      </c>
    </row>
    <row r="157" spans="1:124" s="85" customFormat="1" ht="43.5" customHeight="1" thickBot="1">
      <c r="A157" s="74"/>
      <c r="B157" s="111" t="s">
        <v>2929</v>
      </c>
      <c r="C157" s="120" t="s">
        <v>4531</v>
      </c>
      <c r="D157" s="132" t="s">
        <v>918</v>
      </c>
      <c r="E157" s="111" t="s">
        <v>2986</v>
      </c>
      <c r="F157" s="120"/>
      <c r="G157" s="202"/>
      <c r="H157" s="120" t="s">
        <v>4531</v>
      </c>
      <c r="I157" s="132" t="s">
        <v>5237</v>
      </c>
      <c r="J157" s="120" t="str">
        <f t="shared" si="37"/>
        <v>sel912</v>
      </c>
      <c r="K157" s="132" t="str">
        <f t="shared" si="41"/>
        <v>sel912</v>
      </c>
      <c r="L157" s="112"/>
      <c r="M157" s="112"/>
      <c r="N157" s="112"/>
      <c r="O157" s="111" t="s">
        <v>1893</v>
      </c>
      <c r="P157" s="112"/>
      <c r="Q157" s="112"/>
      <c r="R157" s="111">
        <v>-1</v>
      </c>
      <c r="S157" s="74"/>
      <c r="T157" s="92"/>
      <c r="U157" s="114" t="str">
        <f t="shared" si="42"/>
        <v>sel912</v>
      </c>
      <c r="V157" s="120" t="s">
        <v>4689</v>
      </c>
      <c r="W157" s="120" t="s">
        <v>5089</v>
      </c>
      <c r="X157" s="120" t="s">
        <v>5090</v>
      </c>
      <c r="Y157" s="120" t="s">
        <v>5091</v>
      </c>
      <c r="Z157" s="120" t="s">
        <v>5092</v>
      </c>
      <c r="AA157" s="120" t="s">
        <v>5093</v>
      </c>
      <c r="AB157" s="120" t="s">
        <v>5094</v>
      </c>
      <c r="AC157" s="120" t="s">
        <v>5095</v>
      </c>
      <c r="AD157" s="120" t="s">
        <v>5096</v>
      </c>
      <c r="AE157" s="120"/>
      <c r="AF157" s="120"/>
      <c r="AG157" s="120"/>
      <c r="AH157" s="120"/>
      <c r="AI157" s="120"/>
      <c r="AJ157" s="120"/>
      <c r="AK157" s="120"/>
      <c r="AL157" s="132" t="s">
        <v>2274</v>
      </c>
      <c r="AM157" s="132" t="s">
        <v>2599</v>
      </c>
      <c r="AN157" s="132" t="s">
        <v>2600</v>
      </c>
      <c r="AO157" s="162" t="s">
        <v>2601</v>
      </c>
      <c r="AP157" s="162" t="s">
        <v>2602</v>
      </c>
      <c r="AQ157" s="162" t="s">
        <v>2603</v>
      </c>
      <c r="AR157" s="162" t="s">
        <v>2604</v>
      </c>
      <c r="AS157" s="162" t="s">
        <v>2605</v>
      </c>
      <c r="AT157" s="132" t="s">
        <v>2606</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title:"tiêu thụ nhiên liệu của xe",  unit:"",  text:"tiêu thụ nhiên liệu của xe", inputType:"sel912", right:"", postfix:"", nodata:"", varType:"Number", min:"", max:"", defaultValue:"-1", d11t:"30",d11p:"2",d12t:"15",d12p:"1",d13t:"",d13p:"",d1w:"2",d1d:"1", d21t:"30",d21p:"2",d22t:"15",d22p:"1",d23t:"",d23p:"",d2w:"2",d2d:"1", d31t:"",d31p:"",d32t:"",d32p:"",d33t:"",d33p:"",d3w:"",d3d:""}; </v>
      </c>
      <c r="DO157" s="88"/>
      <c r="DP157" s="88"/>
      <c r="DQ157" s="89" t="str">
        <f t="shared" si="39"/>
        <v>D6.scenario.defSelectValue["sel912"]= [ "Vui lòng chọn", "6km / L hoặc ít hơn", "7-9km / L", "10-12km / L", "13-15km / L", "16-20km / L", "21-26km / L", "27-35km / L", "36km / L trở lên", "" ];</v>
      </c>
      <c r="DR157" s="90"/>
      <c r="DS157" s="90"/>
      <c r="DT157" s="90" t="str">
        <f t="shared" si="40"/>
        <v>D6.scenario.defSelectData['sel912']= [ '-1', '6', '8', '11', '14', '18', '23', '30', '40' ];</v>
      </c>
    </row>
    <row r="158" spans="1:124" s="85" customFormat="1" ht="43.5" customHeight="1" thickBot="1">
      <c r="A158" s="74"/>
      <c r="B158" s="111" t="s">
        <v>2930</v>
      </c>
      <c r="C158" s="120" t="s">
        <v>4532</v>
      </c>
      <c r="D158" s="132" t="s">
        <v>2748</v>
      </c>
      <c r="E158" s="111" t="s">
        <v>2986</v>
      </c>
      <c r="F158" s="120"/>
      <c r="G158" s="202"/>
      <c r="H158" s="120" t="s">
        <v>4673</v>
      </c>
      <c r="I158" s="132" t="s">
        <v>5238</v>
      </c>
      <c r="J158" s="120" t="str">
        <f t="shared" si="37"/>
        <v/>
      </c>
      <c r="K158" s="132"/>
      <c r="L158" s="112"/>
      <c r="M158" s="112"/>
      <c r="N158" s="112"/>
      <c r="O158" s="111" t="s">
        <v>1892</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title:"Người sử dụng chính của xe",  unit:"",  text:"Có ai trong xe. Hoặc vui lòng điền vào nếu có một cuộc gọi bạn.", inputType:"", right:"", postfix:"", nodata:"", varType:"String", min:"", max:"", defaultValue:"", d11t:"",d11p:"",d12t:"",d12p:"",d13t:"",d13p:"",d1w:"",d1d:"", d21t:"",d21p:"",d22t:"",d22p:"",d23t:"",d23p:"",d2w:"",d2d:"", d31t:"",d31p:"",d32t:"",d32p:"",d33t:"",d33p:"",d3w:"",d3d:""}; </v>
      </c>
      <c r="DO158" s="88"/>
      <c r="DP158" s="88"/>
      <c r="DQ158" s="89" t="str">
        <f t="shared" si="39"/>
        <v>D6.scenario.defSelectValue[""]= [ "", "", "" ];</v>
      </c>
      <c r="DR158" s="90"/>
      <c r="DS158" s="90"/>
      <c r="DT158" s="90" t="str">
        <f t="shared" si="40"/>
        <v>D6.scenario.defSelectData['']= [ '', '', '' ];</v>
      </c>
    </row>
    <row r="159" spans="1:124" s="85" customFormat="1" ht="43.5" customHeight="1" thickBot="1">
      <c r="A159" s="74"/>
      <c r="B159" s="111" t="s">
        <v>2932</v>
      </c>
      <c r="C159" s="120" t="s">
        <v>4533</v>
      </c>
      <c r="D159" s="132" t="s">
        <v>3043</v>
      </c>
      <c r="E159" s="111" t="s">
        <v>2739</v>
      </c>
      <c r="F159" s="120"/>
      <c r="G159" s="202"/>
      <c r="H159" s="120" t="s">
        <v>4674</v>
      </c>
      <c r="I159" s="132" t="s">
        <v>2722</v>
      </c>
      <c r="J159" s="120" t="str">
        <f t="shared" si="37"/>
        <v>sel914</v>
      </c>
      <c r="K159" s="132" t="str">
        <f>"sel"&amp;MID($B159,2,5)</f>
        <v>sel914</v>
      </c>
      <c r="L159" s="112"/>
      <c r="M159" s="112"/>
      <c r="N159" s="112"/>
      <c r="O159" s="111" t="s">
        <v>1893</v>
      </c>
      <c r="P159" s="112"/>
      <c r="Q159" s="112"/>
      <c r="R159" s="111">
        <v>-1</v>
      </c>
      <c r="S159" s="74"/>
      <c r="T159" s="92"/>
      <c r="U159" s="114" t="str">
        <f>J159</f>
        <v>sel914</v>
      </c>
      <c r="V159" s="120" t="s">
        <v>4689</v>
      </c>
      <c r="W159" s="120" t="s">
        <v>4756</v>
      </c>
      <c r="X159" s="120" t="s">
        <v>4745</v>
      </c>
      <c r="Y159" s="120" t="s">
        <v>4728</v>
      </c>
      <c r="Z159" s="120"/>
      <c r="AA159" s="120"/>
      <c r="AB159" s="120"/>
      <c r="AC159" s="120"/>
      <c r="AD159" s="120"/>
      <c r="AE159" s="120"/>
      <c r="AF159" s="120"/>
      <c r="AG159" s="120"/>
      <c r="AH159" s="120"/>
      <c r="AI159" s="120"/>
      <c r="AJ159" s="120"/>
      <c r="AK159" s="120"/>
      <c r="AL159" s="132" t="s">
        <v>2274</v>
      </c>
      <c r="AM159" s="162" t="s">
        <v>2477</v>
      </c>
      <c r="AN159" s="132" t="s">
        <v>2478</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title:"Sử dụng sinh thái lốp",  unit:"",  text:"Bạn có sử dụng sinh thái lốp", inputType:"sel914", right:"", postfix:"", nodata:"", varType:"Number", min:"", max:"", defaultValue:"-1", d11t:"",d11p:"",d12t:"",d12p:"",d13t:"",d13p:"",d1w:"",d1d:"", d21t:"",d21p:"",d22t:"",d22p:"",d23t:"",d23p:"",d2w:"",d2d:"", d31t:"",d31p:"",d32t:"",d32p:"",d33t:"",d33p:"",d3w:"",d3d:""}; </v>
      </c>
      <c r="DO159" s="88"/>
      <c r="DP159" s="88"/>
      <c r="DQ159" s="89" t="str">
        <f t="shared" si="39"/>
        <v>D6.scenario.defSelectValue["sel914"]= [ "Vui lòng chọn", "vâng", "không", "Không biết", "" ];</v>
      </c>
      <c r="DR159" s="90"/>
      <c r="DS159" s="90"/>
      <c r="DT159" s="90" t="str">
        <f t="shared" si="40"/>
        <v>D6.scenario.defSelectData['sel914']= [ '-1', '1', '2', '3' ];</v>
      </c>
    </row>
    <row r="160" spans="1:124" s="85" customFormat="1" ht="43.5" customHeight="1" thickBot="1">
      <c r="A160" s="74"/>
      <c r="B160" s="111" t="s">
        <v>2933</v>
      </c>
      <c r="C160" s="120" t="s">
        <v>4146</v>
      </c>
      <c r="D160" s="132" t="s">
        <v>2614</v>
      </c>
      <c r="E160" s="111" t="s">
        <v>2971</v>
      </c>
      <c r="F160" s="120"/>
      <c r="G160" s="202"/>
      <c r="H160" s="120" t="s">
        <v>4675</v>
      </c>
      <c r="I160" s="132" t="s">
        <v>5239</v>
      </c>
      <c r="J160" s="120" t="str">
        <f t="shared" si="37"/>
        <v/>
      </c>
      <c r="K160" s="132"/>
      <c r="L160" s="112"/>
      <c r="M160" s="112"/>
      <c r="N160" s="112"/>
      <c r="O160" s="111" t="s">
        <v>1892</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title:"điểm đến",  unit:"",  text:"Vâng đi ra ngoài đích đến", inputType:"", right:"", postfix:"", nodata:"", varType:"String", min:"", max:"", defaultValue:"", d11t:"",d11p:"",d12t:"",d12p:"",d13t:"",d13p:"",d1w:"",d1d:"", d21t:"",d21p:"",d22t:"",d22p:"",d23t:"",d23p:"",d2w:"",d2d:"", d31t:"",d31p:"",d32t:"",d32p:"",d33t:"",d33p:"",d3w:"",d3d:""}; </v>
      </c>
      <c r="DO160" s="88"/>
      <c r="DP160" s="88"/>
      <c r="DQ160" s="89" t="str">
        <f t="shared" si="39"/>
        <v>D6.scenario.defSelectValue[""]= [ "", "", "" ];</v>
      </c>
      <c r="DR160" s="90"/>
      <c r="DS160" s="90"/>
      <c r="DT160" s="90" t="str">
        <f t="shared" si="40"/>
        <v>D6.scenario.defSelectData['']= [ '', '', '' ];</v>
      </c>
    </row>
    <row r="161" spans="1:124" s="85" customFormat="1" ht="43.5" customHeight="1" thickBot="1">
      <c r="A161" s="74"/>
      <c r="B161" s="111" t="s">
        <v>2934</v>
      </c>
      <c r="C161" s="120" t="s">
        <v>4534</v>
      </c>
      <c r="D161" s="132" t="s">
        <v>2615</v>
      </c>
      <c r="E161" s="111" t="s">
        <v>2971</v>
      </c>
      <c r="F161" s="120"/>
      <c r="G161" s="202"/>
      <c r="H161" s="120" t="s">
        <v>4676</v>
      </c>
      <c r="I161" s="132" t="s">
        <v>5240</v>
      </c>
      <c r="J161" s="120" t="str">
        <f t="shared" si="37"/>
        <v>sel922</v>
      </c>
      <c r="K161" s="132" t="str">
        <f t="shared" ref="K161:K177" si="43">"sel"&amp;MID($B161,2,5)</f>
        <v>sel922</v>
      </c>
      <c r="L161" s="112"/>
      <c r="M161" s="112"/>
      <c r="N161" s="112"/>
      <c r="O161" s="111" t="s">
        <v>1893</v>
      </c>
      <c r="P161" s="112"/>
      <c r="Q161" s="112"/>
      <c r="R161" s="111">
        <v>-1</v>
      </c>
      <c r="S161" s="74"/>
      <c r="T161" s="92"/>
      <c r="U161" s="114" t="str">
        <f t="shared" ref="U161:U172" si="44">J161</f>
        <v>sel922</v>
      </c>
      <c r="V161" s="120" t="s">
        <v>4689</v>
      </c>
      <c r="W161" s="120" t="s">
        <v>4822</v>
      </c>
      <c r="X161" s="120" t="s">
        <v>5097</v>
      </c>
      <c r="Y161" s="120" t="s">
        <v>5098</v>
      </c>
      <c r="Z161" s="120" t="s">
        <v>5099</v>
      </c>
      <c r="AA161" s="120" t="s">
        <v>5100</v>
      </c>
      <c r="AB161" s="120" t="s">
        <v>5101</v>
      </c>
      <c r="AC161" s="120" t="s">
        <v>5102</v>
      </c>
      <c r="AD161" s="120" t="s">
        <v>5103</v>
      </c>
      <c r="AE161" s="120" t="s">
        <v>5104</v>
      </c>
      <c r="AF161" s="120"/>
      <c r="AG161" s="120"/>
      <c r="AH161" s="120"/>
      <c r="AI161" s="120"/>
      <c r="AJ161" s="120"/>
      <c r="AK161" s="120"/>
      <c r="AL161" s="132" t="s">
        <v>2274</v>
      </c>
      <c r="AM161" s="162" t="s">
        <v>2045</v>
      </c>
      <c r="AN161" s="162" t="s">
        <v>2616</v>
      </c>
      <c r="AO161" s="162" t="s">
        <v>2617</v>
      </c>
      <c r="AP161" s="162" t="s">
        <v>2618</v>
      </c>
      <c r="AQ161" s="132" t="s">
        <v>2619</v>
      </c>
      <c r="AR161" s="132" t="s">
        <v>2620</v>
      </c>
      <c r="AS161" s="132" t="s">
        <v>2946</v>
      </c>
      <c r="AT161" s="132" t="s">
        <v>2947</v>
      </c>
      <c r="AU161" s="132" t="s">
        <v>2948</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title:"tần số",  unit:"",  text:"Đi bạn hoặc trong bất kỳ chiếc xe độ", inputType:"sel922", right:"", postfix:"", nodata:"", varType:"Number", min:"", max:"", defaultValue:"-1", d11t:"",d11p:"",d12t:"",d12p:"",d13t:"",d13p:"",d1w:"",d1d:"", d21t:"",d21p:"",d22t:"",d22p:"",d23t:"",d23p:"",d2w:"",d2d:"", d31t:"",d31p:"",d32t:"",d32p:"",d33t:"",d33p:"",d3w:"",d3d:""}; </v>
      </c>
      <c r="DO161" s="88"/>
      <c r="DP161" s="88"/>
      <c r="DQ161" s="89" t="str">
        <f t="shared" si="39"/>
        <v>D6.scenario.defSelectValue["sel922"]= [ "Vui lòng chọn", "mỗi ngày", "5 lần một tuần", "Hai đến ba lần mỗi tuần", "Mỗi tuần một lần", "Hai lần một tháng", "Mỗi tháng một lần", "Một lần mỗi hai tháng", "Năm 2-3 lần", "Mỗi năm một lần", "" ];</v>
      </c>
      <c r="DR161" s="90"/>
      <c r="DS161" s="90"/>
      <c r="DT161" s="90" t="str">
        <f t="shared" si="40"/>
        <v>D6.scenario.defSelectData['sel922']= [ '-1', '365', '250', '120', '50', '25', '12', '6', '2', '1' ];</v>
      </c>
    </row>
    <row r="162" spans="1:124" s="85" customFormat="1" ht="43.5" customHeight="1" thickBot="1">
      <c r="A162" s="74"/>
      <c r="B162" s="111" t="s">
        <v>2935</v>
      </c>
      <c r="C162" s="120" t="s">
        <v>4535</v>
      </c>
      <c r="D162" s="132" t="s">
        <v>2625</v>
      </c>
      <c r="E162" s="111" t="s">
        <v>2971</v>
      </c>
      <c r="F162" s="120" t="s">
        <v>436</v>
      </c>
      <c r="G162" s="202" t="s">
        <v>4559</v>
      </c>
      <c r="H162" s="120" t="s">
        <v>4535</v>
      </c>
      <c r="I162" s="132" t="s">
        <v>5241</v>
      </c>
      <c r="J162" s="120" t="str">
        <f t="shared" si="37"/>
        <v>sel923</v>
      </c>
      <c r="K162" s="132" t="str">
        <f t="shared" si="43"/>
        <v>sel923</v>
      </c>
      <c r="L162" s="112"/>
      <c r="M162" s="112"/>
      <c r="N162" s="112"/>
      <c r="O162" s="111" t="s">
        <v>1893</v>
      </c>
      <c r="P162" s="112"/>
      <c r="Q162" s="112"/>
      <c r="R162" s="111">
        <v>-1</v>
      </c>
      <c r="S162" s="74"/>
      <c r="T162" s="92"/>
      <c r="U162" s="114" t="str">
        <f t="shared" si="44"/>
        <v>sel923</v>
      </c>
      <c r="V162" s="120" t="s">
        <v>4689</v>
      </c>
      <c r="W162" s="120" t="s">
        <v>5105</v>
      </c>
      <c r="X162" s="120" t="s">
        <v>5106</v>
      </c>
      <c r="Y162" s="120" t="s">
        <v>5107</v>
      </c>
      <c r="Z162" s="120" t="s">
        <v>5108</v>
      </c>
      <c r="AA162" s="120" t="s">
        <v>5109</v>
      </c>
      <c r="AB162" s="120" t="s">
        <v>5110</v>
      </c>
      <c r="AC162" s="120" t="s">
        <v>5111</v>
      </c>
      <c r="AD162" s="120" t="s">
        <v>5112</v>
      </c>
      <c r="AE162" s="120" t="s">
        <v>5113</v>
      </c>
      <c r="AF162" s="120" t="s">
        <v>5114</v>
      </c>
      <c r="AG162" s="120" t="s">
        <v>5115</v>
      </c>
      <c r="AH162" s="120" t="s">
        <v>5116</v>
      </c>
      <c r="AI162" s="120"/>
      <c r="AJ162" s="120"/>
      <c r="AK162" s="120"/>
      <c r="AL162" s="132" t="s">
        <v>2274</v>
      </c>
      <c r="AM162" s="132" t="s">
        <v>2626</v>
      </c>
      <c r="AN162" s="132" t="s">
        <v>2627</v>
      </c>
      <c r="AO162" s="162" t="s">
        <v>2628</v>
      </c>
      <c r="AP162" s="162" t="s">
        <v>2629</v>
      </c>
      <c r="AQ162" s="162" t="s">
        <v>2630</v>
      </c>
      <c r="AR162" s="162" t="s">
        <v>2631</v>
      </c>
      <c r="AS162" s="132" t="s">
        <v>2632</v>
      </c>
      <c r="AT162" s="132" t="s">
        <v>2633</v>
      </c>
      <c r="AU162" s="132" t="s">
        <v>2634</v>
      </c>
      <c r="AV162" s="132" t="s">
        <v>2635</v>
      </c>
      <c r="AW162" s="132" t="s">
        <v>2949</v>
      </c>
      <c r="AX162" s="132" t="s">
        <v>2950</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title:"khoảng cách một chiều",  unit:"km",  text:"khoảng cách một chiều", inputType:"sel923", right:"", postfix:"", nodata:"", varType:"Number", min:"", max:"", defaultValue:"-1", d11t:"",d11p:"",d12t:"",d12p:"",d13t:"",d13p:"",d1w:"",d1d:"", d21t:"",d21p:"",d22t:"",d22p:"",d23t:"",d23p:"",d2w:"",d2d:"", d31t:"",d31p:"",d32t:"",d32p:"",d33t:"",d33p:"",d3w:"",d3d:""}; </v>
      </c>
      <c r="DO162" s="88"/>
      <c r="DP162" s="88"/>
      <c r="DQ162" s="89" t="str">
        <f t="shared" si="39"/>
        <v>D6.scenario.defSelectValue["sel923"]= [ "Vui lòng chọn", "1km", "2km", "3km", "5km", "10km", "20km", "30km", "50km", "100km", "200km", "400kmFALSE" ];</v>
      </c>
      <c r="DR162" s="90"/>
      <c r="DS162" s="90"/>
      <c r="DT162" s="90" t="str">
        <f t="shared" si="40"/>
        <v>D6.scenario.defSelectData['sel923']= [ '-1', '1', '2', '3', '5', '10', '20', '30', '50', '100', '200', '400', '700' ];</v>
      </c>
    </row>
    <row r="163" spans="1:124" s="85" customFormat="1" ht="43.5" customHeight="1" thickBot="1">
      <c r="A163" s="74"/>
      <c r="B163" s="111" t="s">
        <v>2936</v>
      </c>
      <c r="C163" s="120" t="s">
        <v>4536</v>
      </c>
      <c r="D163" s="132" t="s">
        <v>2621</v>
      </c>
      <c r="E163" s="111" t="s">
        <v>2971</v>
      </c>
      <c r="F163" s="120"/>
      <c r="G163" s="202"/>
      <c r="H163" s="120" t="s">
        <v>4677</v>
      </c>
      <c r="I163" s="132" t="s">
        <v>5242</v>
      </c>
      <c r="J163" s="120" t="str">
        <f t="shared" si="37"/>
        <v>sel924</v>
      </c>
      <c r="K163" s="132" t="str">
        <f t="shared" si="43"/>
        <v>sel924</v>
      </c>
      <c r="L163" s="112"/>
      <c r="M163" s="112"/>
      <c r="N163" s="112"/>
      <c r="O163" s="111" t="s">
        <v>1893</v>
      </c>
      <c r="P163" s="112"/>
      <c r="Q163" s="112"/>
      <c r="R163" s="111">
        <v>-1</v>
      </c>
      <c r="S163" s="74"/>
      <c r="T163" s="92"/>
      <c r="U163" s="114" t="str">
        <f t="shared" si="44"/>
        <v>sel924</v>
      </c>
      <c r="V163" s="120" t="s">
        <v>4689</v>
      </c>
      <c r="W163" s="120" t="s">
        <v>5117</v>
      </c>
      <c r="X163" s="120" t="s">
        <v>5118</v>
      </c>
      <c r="Y163" s="120" t="s">
        <v>5119</v>
      </c>
      <c r="Z163" s="120" t="s">
        <v>5120</v>
      </c>
      <c r="AA163" s="120" t="s">
        <v>5121</v>
      </c>
      <c r="AB163" s="120"/>
      <c r="AC163" s="120"/>
      <c r="AD163" s="120"/>
      <c r="AE163" s="120"/>
      <c r="AF163" s="120"/>
      <c r="AG163" s="120"/>
      <c r="AH163" s="120"/>
      <c r="AI163" s="120"/>
      <c r="AJ163" s="120"/>
      <c r="AK163" s="120"/>
      <c r="AL163" s="132" t="s">
        <v>2274</v>
      </c>
      <c r="AM163" s="162" t="s">
        <v>840</v>
      </c>
      <c r="AN163" s="162" t="s">
        <v>841</v>
      </c>
      <c r="AO163" s="162" t="s">
        <v>2622</v>
      </c>
      <c r="AP163" s="132" t="s">
        <v>2623</v>
      </c>
      <c r="AQ163" s="132" t="s">
        <v>2624</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title:"sử dụng xe",  unit:"",  text:"Bạn có sử dụng bất kỳ chiếc xe chủ yếu", inputType:"sel924", right:"", postfix:"", nodata:"", varType:"Number", min:"", max:"", defaultValue:"-1", d11t:"",d11p:"",d12t:"",d12p:"",d13t:"",d13p:"",d1w:"",d1d:"", d21t:"",d21p:"",d22t:"",d22p:"",d23t:"",d23p:"",d2w:"",d2d:"", d31t:"",d31p:"",d32t:"",d32p:"",d33t:"",d33p:"",d3w:"",d3d:""}; </v>
      </c>
      <c r="DO163" s="88"/>
      <c r="DP163" s="88"/>
      <c r="DQ163" s="89" t="str">
        <f t="shared" si="39"/>
        <v>D6.scenario.defSelectValue["sel924"]= [ "Vui lòng chọn", "đơn vị đầu tiên", "đơn vị thứ hai", "xe thứ ba", "Bốn mắt", "năm mắt", "" ];</v>
      </c>
      <c r="DR163" s="90"/>
      <c r="DS163" s="90"/>
      <c r="DT163" s="90" t="str">
        <f t="shared" si="40"/>
        <v>D6.scenario.defSelectData['sel924']= [ '-1', '1', '2', '3', '4', '5' ];</v>
      </c>
    </row>
    <row r="164" spans="1:124" s="85" customFormat="1" ht="43.5" customHeight="1" thickBot="1">
      <c r="A164" s="74"/>
      <c r="B164" s="111" t="s">
        <v>2937</v>
      </c>
      <c r="C164" s="120" t="s">
        <v>4537</v>
      </c>
      <c r="D164" s="132" t="s">
        <v>2992</v>
      </c>
      <c r="E164" s="111" t="s">
        <v>2738</v>
      </c>
      <c r="F164" s="120"/>
      <c r="G164" s="202"/>
      <c r="H164" s="120" t="s">
        <v>4678</v>
      </c>
      <c r="I164" s="132" t="s">
        <v>2717</v>
      </c>
      <c r="J164" s="120" t="str">
        <f t="shared" si="37"/>
        <v>sel931</v>
      </c>
      <c r="K164" s="132" t="str">
        <f t="shared" si="43"/>
        <v>sel931</v>
      </c>
      <c r="L164" s="112"/>
      <c r="M164" s="112"/>
      <c r="N164" s="112"/>
      <c r="O164" s="111" t="s">
        <v>1893</v>
      </c>
      <c r="P164" s="112"/>
      <c r="Q164" s="112"/>
      <c r="R164" s="111">
        <v>-1</v>
      </c>
      <c r="S164" s="74"/>
      <c r="T164" s="92"/>
      <c r="U164" s="114" t="str">
        <f t="shared" si="44"/>
        <v>sel931</v>
      </c>
      <c r="V164" s="120" t="s">
        <v>4689</v>
      </c>
      <c r="W164" s="120" t="s">
        <v>4854</v>
      </c>
      <c r="X164" s="120" t="s">
        <v>4856</v>
      </c>
      <c r="Y164" s="120" t="s">
        <v>4745</v>
      </c>
      <c r="Z164" s="120"/>
      <c r="AA164" s="120"/>
      <c r="AB164" s="120"/>
      <c r="AC164" s="120"/>
      <c r="AD164" s="120"/>
      <c r="AE164" s="120"/>
      <c r="AF164" s="120"/>
      <c r="AG164" s="120"/>
      <c r="AH164" s="120"/>
      <c r="AI164" s="120"/>
      <c r="AJ164" s="120"/>
      <c r="AK164" s="120"/>
      <c r="AL164" s="132" t="s">
        <v>2274</v>
      </c>
      <c r="AM164" s="162" t="s">
        <v>2726</v>
      </c>
      <c r="AN164" s="132" t="s">
        <v>2727</v>
      </c>
      <c r="AO164" s="162" t="s">
        <v>1985</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title:"Idling dừng",  unit:"",  text:"Bạn có phải là dừng chạy không tải trong một thời gian dài dừng", inputType:"sel931", right:"", postfix:"", nodata:"", varType:"Number", min:"", max:"", defaultValue:"-1", d11t:"3",d11p:"0",d12t:"2",d12p:"1",d13t:"1",d13p:"2",d1w:"1",d1d:"0", d21t:"",d21p:"",d22t:"",d22p:"",d23t:"",d23p:"",d2w:"",d2d:"", d31t:"3",d31p:"0",d32t:"2",d32p:"1",d33t:"1",d33p:"2",d3w:"1",d3d:"0"}; </v>
      </c>
      <c r="DO164" s="88"/>
      <c r="DP164" s="88"/>
      <c r="DQ164" s="89" t="str">
        <f t="shared" si="39"/>
        <v>D6.scenario.defSelectValue["sel931"]= [ "Vui lòng chọn", "Nó luôn luôn là", "đôi khi", "không", "" ];</v>
      </c>
      <c r="DR164" s="90"/>
      <c r="DS164" s="90"/>
      <c r="DT164" s="90" t="str">
        <f t="shared" si="40"/>
        <v>D6.scenario.defSelectData['sel931']= [ '-1', '1', '2', '3' ];</v>
      </c>
    </row>
    <row r="165" spans="1:124" s="85" customFormat="1" ht="43.5" customHeight="1" thickBot="1">
      <c r="A165" s="74"/>
      <c r="B165" s="111" t="s">
        <v>2938</v>
      </c>
      <c r="C165" s="120" t="s">
        <v>4538</v>
      </c>
      <c r="D165" s="132" t="s">
        <v>2993</v>
      </c>
      <c r="E165" s="111" t="s">
        <v>2738</v>
      </c>
      <c r="F165" s="120"/>
      <c r="G165" s="202"/>
      <c r="H165" s="120" t="s">
        <v>4679</v>
      </c>
      <c r="I165" s="132" t="s">
        <v>2718</v>
      </c>
      <c r="J165" s="120" t="str">
        <f t="shared" si="37"/>
        <v>sel932</v>
      </c>
      <c r="K165" s="132" t="str">
        <f t="shared" si="43"/>
        <v>sel932</v>
      </c>
      <c r="L165" s="112"/>
      <c r="M165" s="112"/>
      <c r="N165" s="112"/>
      <c r="O165" s="111" t="s">
        <v>1893</v>
      </c>
      <c r="P165" s="112"/>
      <c r="Q165" s="112"/>
      <c r="R165" s="111">
        <v>-1</v>
      </c>
      <c r="S165" s="74"/>
      <c r="T165" s="92"/>
      <c r="U165" s="114" t="str">
        <f t="shared" si="44"/>
        <v>sel932</v>
      </c>
      <c r="V165" s="120" t="s">
        <v>4689</v>
      </c>
      <c r="W165" s="120" t="s">
        <v>4854</v>
      </c>
      <c r="X165" s="120" t="s">
        <v>4856</v>
      </c>
      <c r="Y165" s="120" t="s">
        <v>4745</v>
      </c>
      <c r="Z165" s="120"/>
      <c r="AA165" s="120"/>
      <c r="AB165" s="120"/>
      <c r="AC165" s="120"/>
      <c r="AD165" s="120"/>
      <c r="AE165" s="120"/>
      <c r="AF165" s="120"/>
      <c r="AG165" s="120"/>
      <c r="AH165" s="120"/>
      <c r="AI165" s="120"/>
      <c r="AJ165" s="120"/>
      <c r="AK165" s="120"/>
      <c r="AL165" s="132" t="s">
        <v>2274</v>
      </c>
      <c r="AM165" s="162" t="s">
        <v>2726</v>
      </c>
      <c r="AN165" s="162" t="s">
        <v>2727</v>
      </c>
      <c r="AO165" s="162" t="s">
        <v>1985</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title:"tăng tốc đột ngột và tăng tốc đột ngột",  unit:"",  text:"Là nó không làm tăng tốc đột ngột và tăng tốc đột ngột", inputType:"sel932", right:"", postfix:"", nodata:"", varType:"Number", min:"", max:"", defaultValue:"-1", d11t:"",d11p:"",d12t:"",d12p:"",d13t:"",d13p:"",d1w:"",d1d:"", d21t:"",d21p:"",d22t:"",d22p:"",d23t:"",d23p:"",d2w:"",d2d:"", d31t:"3",d31p:"0",d32t:"2",d32p:"1",d33t:"1",d33p:"2",d3w:"1",d3d:"0"}; </v>
      </c>
      <c r="DO165" s="88"/>
      <c r="DP165" s="88"/>
      <c r="DQ165" s="89" t="str">
        <f t="shared" si="39"/>
        <v>D6.scenario.defSelectValue["sel932"]= [ "Vui lòng chọn", "Nó luôn luôn là", "đôi khi", "không", "" ];</v>
      </c>
      <c r="DR165" s="90"/>
      <c r="DS165" s="90"/>
      <c r="DT165" s="90" t="str">
        <f t="shared" si="40"/>
        <v>D6.scenario.defSelectData['sel932']= [ '-1', '1', '2', '3' ];</v>
      </c>
    </row>
    <row r="166" spans="1:124" s="85" customFormat="1" ht="43.5" customHeight="1" thickBot="1">
      <c r="A166" s="74"/>
      <c r="B166" s="111" t="s">
        <v>2939</v>
      </c>
      <c r="C166" s="120" t="s">
        <v>4539</v>
      </c>
      <c r="D166" s="132" t="s">
        <v>2719</v>
      </c>
      <c r="E166" s="111" t="s">
        <v>2738</v>
      </c>
      <c r="F166" s="120"/>
      <c r="G166" s="202"/>
      <c r="H166" s="120" t="s">
        <v>4539</v>
      </c>
      <c r="I166" s="132" t="s">
        <v>2719</v>
      </c>
      <c r="J166" s="120" t="str">
        <f t="shared" si="37"/>
        <v>sel933</v>
      </c>
      <c r="K166" s="132" t="str">
        <f t="shared" si="43"/>
        <v>sel933</v>
      </c>
      <c r="L166" s="112"/>
      <c r="M166" s="112"/>
      <c r="N166" s="112"/>
      <c r="O166" s="111" t="s">
        <v>1893</v>
      </c>
      <c r="P166" s="112"/>
      <c r="Q166" s="112"/>
      <c r="R166" s="111">
        <v>-1</v>
      </c>
      <c r="S166" s="74"/>
      <c r="T166" s="92"/>
      <c r="U166" s="114" t="str">
        <f t="shared" si="44"/>
        <v>sel933</v>
      </c>
      <c r="V166" s="120" t="s">
        <v>4689</v>
      </c>
      <c r="W166" s="120" t="s">
        <v>4854</v>
      </c>
      <c r="X166" s="120" t="s">
        <v>4856</v>
      </c>
      <c r="Y166" s="120" t="s">
        <v>4745</v>
      </c>
      <c r="Z166" s="120"/>
      <c r="AA166" s="120"/>
      <c r="AB166" s="120"/>
      <c r="AC166" s="120"/>
      <c r="AD166" s="120"/>
      <c r="AE166" s="120"/>
      <c r="AF166" s="120"/>
      <c r="AG166" s="120"/>
      <c r="AH166" s="120"/>
      <c r="AI166" s="120"/>
      <c r="AJ166" s="120"/>
      <c r="AK166" s="120"/>
      <c r="AL166" s="132" t="s">
        <v>2274</v>
      </c>
      <c r="AM166" s="162" t="s">
        <v>2726</v>
      </c>
      <c r="AN166" s="162" t="s">
        <v>2727</v>
      </c>
      <c r="AO166" s="162" t="s">
        <v>1985</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title:"Ít hoạt động với khả năng tăng tốc và giảm tốc",  unit:"",  text:"Ít hoạt động với khả năng tăng tốc và giảm tốc", inputType:"sel933", right:"", postfix:"", nodata:"", varType:"Number", min:"", max:"", defaultValue:"-1", d11t:"",d11p:"",d12t:"",d12p:"",d13t:"",d13p:"",d1w:"",d1d:"", d21t:"",d21p:"",d22t:"",d22p:"",d23t:"",d23p:"",d2w:"",d2d:"", d31t:"3",d31p:"0",d32t:"2",d32p:"1",d33t:"1",d33p:"2",d3w:"1",d3d:"0"}; </v>
      </c>
      <c r="DO166" s="88"/>
      <c r="DP166" s="88"/>
      <c r="DQ166" s="89" t="str">
        <f t="shared" si="39"/>
        <v>D6.scenario.defSelectValue["sel933"]= [ "Vui lòng chọn", "Nó luôn luôn là", "đôi khi", "không", "" ];</v>
      </c>
      <c r="DR166" s="90"/>
      <c r="DS166" s="90"/>
      <c r="DT166" s="90" t="str">
        <f t="shared" si="40"/>
        <v>D6.scenario.defSelectData['sel933']= [ '-1', '1', '2', '3' ];</v>
      </c>
    </row>
    <row r="167" spans="1:124" s="85" customFormat="1" ht="43.5" customHeight="1" thickBot="1">
      <c r="A167" s="74"/>
      <c r="B167" s="111" t="s">
        <v>2940</v>
      </c>
      <c r="C167" s="120" t="s">
        <v>4540</v>
      </c>
      <c r="D167" s="132" t="s">
        <v>2720</v>
      </c>
      <c r="E167" s="111" t="s">
        <v>2738</v>
      </c>
      <c r="F167" s="120"/>
      <c r="G167" s="202"/>
      <c r="H167" s="120" t="s">
        <v>4540</v>
      </c>
      <c r="I167" s="132" t="s">
        <v>2720</v>
      </c>
      <c r="J167" s="120" t="str">
        <f t="shared" si="37"/>
        <v>sel934</v>
      </c>
      <c r="K167" s="132" t="str">
        <f t="shared" si="43"/>
        <v>sel934</v>
      </c>
      <c r="L167" s="112"/>
      <c r="M167" s="112"/>
      <c r="N167" s="112"/>
      <c r="O167" s="111" t="s">
        <v>1893</v>
      </c>
      <c r="P167" s="112"/>
      <c r="Q167" s="112"/>
      <c r="R167" s="111">
        <v>-1</v>
      </c>
      <c r="S167" s="74"/>
      <c r="T167" s="92"/>
      <c r="U167" s="114" t="str">
        <f t="shared" si="44"/>
        <v>sel934</v>
      </c>
      <c r="V167" s="120" t="s">
        <v>4689</v>
      </c>
      <c r="W167" s="120" t="s">
        <v>4854</v>
      </c>
      <c r="X167" s="120" t="s">
        <v>4856</v>
      </c>
      <c r="Y167" s="120" t="s">
        <v>4745</v>
      </c>
      <c r="Z167" s="120"/>
      <c r="AA167" s="120"/>
      <c r="AB167" s="120"/>
      <c r="AC167" s="120"/>
      <c r="AD167" s="120"/>
      <c r="AE167" s="120"/>
      <c r="AF167" s="120"/>
      <c r="AG167" s="120"/>
      <c r="AH167" s="120"/>
      <c r="AI167" s="120"/>
      <c r="AJ167" s="120"/>
      <c r="AK167" s="120"/>
      <c r="AL167" s="132" t="s">
        <v>2274</v>
      </c>
      <c r="AM167" s="162" t="s">
        <v>2726</v>
      </c>
      <c r="AN167" s="162" t="s">
        <v>2727</v>
      </c>
      <c r="AO167" s="162" t="s">
        <v>1985</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title:"tắt tăng tốc sớm",  unit:"",  text:"tắt tăng tốc sớm", inputType:"sel934", right:"", postfix:"", nodata:"", varType:"Number", min:"", max:"", defaultValue:"-1", d11t:"",d11p:"",d12t:"",d12p:"",d13t:"",d13p:"",d1w:"",d1d:"", d21t:"",d21p:"",d22t:"",d22p:"",d23t:"",d23p:"",d2w:"",d2d:"", d31t:"",d31p:"",d32t:"",d32p:"",d33t:"",d33p:"",d3w:"",d3d:""}; </v>
      </c>
      <c r="DO167" s="88"/>
      <c r="DP167" s="88"/>
      <c r="DQ167" s="89" t="str">
        <f t="shared" si="39"/>
        <v>D6.scenario.defSelectValue["sel934"]= [ "Vui lòng chọn", "Nó luôn luôn là", "đôi khi", "không", "" ];</v>
      </c>
      <c r="DR167" s="90"/>
      <c r="DS167" s="90"/>
      <c r="DT167" s="90" t="str">
        <f t="shared" si="40"/>
        <v>D6.scenario.defSelectData['sel934']= [ '-1', '1', '2', '3' ];</v>
      </c>
    </row>
    <row r="168" spans="1:124" s="85" customFormat="1" ht="43.5" customHeight="1" thickBot="1">
      <c r="A168" s="74"/>
      <c r="B168" s="111" t="s">
        <v>2941</v>
      </c>
      <c r="C168" s="120" t="s">
        <v>4541</v>
      </c>
      <c r="D168" s="132" t="s">
        <v>2721</v>
      </c>
      <c r="E168" s="111" t="s">
        <v>2738</v>
      </c>
      <c r="F168" s="120"/>
      <c r="G168" s="202"/>
      <c r="H168" s="120" t="s">
        <v>4541</v>
      </c>
      <c r="I168" s="132" t="s">
        <v>2721</v>
      </c>
      <c r="J168" s="120" t="str">
        <f t="shared" si="37"/>
        <v>sel935</v>
      </c>
      <c r="K168" s="132" t="str">
        <f t="shared" si="43"/>
        <v>sel935</v>
      </c>
      <c r="L168" s="112"/>
      <c r="M168" s="112"/>
      <c r="N168" s="112"/>
      <c r="O168" s="111" t="s">
        <v>1893</v>
      </c>
      <c r="P168" s="112"/>
      <c r="Q168" s="112"/>
      <c r="R168" s="111">
        <v>-1</v>
      </c>
      <c r="S168" s="74"/>
      <c r="T168" s="92"/>
      <c r="U168" s="114" t="str">
        <f t="shared" si="44"/>
        <v>sel935</v>
      </c>
      <c r="V168" s="120" t="s">
        <v>4689</v>
      </c>
      <c r="W168" s="120" t="s">
        <v>4854</v>
      </c>
      <c r="X168" s="120" t="s">
        <v>4856</v>
      </c>
      <c r="Y168" s="120" t="s">
        <v>4745</v>
      </c>
      <c r="Z168" s="120"/>
      <c r="AA168" s="120"/>
      <c r="AB168" s="120"/>
      <c r="AC168" s="120"/>
      <c r="AD168" s="120"/>
      <c r="AE168" s="120"/>
      <c r="AF168" s="120"/>
      <c r="AG168" s="120"/>
      <c r="AH168" s="120"/>
      <c r="AI168" s="120"/>
      <c r="AJ168" s="120"/>
      <c r="AK168" s="120"/>
      <c r="AL168" s="132" t="s">
        <v>2274</v>
      </c>
      <c r="AM168" s="162" t="s">
        <v>2726</v>
      </c>
      <c r="AN168" s="162" t="s">
        <v>2727</v>
      </c>
      <c r="AO168" s="162" t="s">
        <v>1985</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title:"Sử dụng thông tin giao thông đường bộ",  unit:"",  text:"Sử dụng thông tin giao thông đường bộ", inputType:"sel935", right:"", postfix:"", nodata:"", varType:"Number", min:"", max:"", defaultValue:"-1", d11t:"",d11p:"",d12t:"",d12p:"",d13t:"",d13p:"",d1w:"",d1d:"", d21t:"",d21p:"",d22t:"",d22p:"",d23t:"",d23p:"",d2w:"",d2d:"", d31t:"3",d31p:"0",d32t:"2",d32p:"1",d33t:"1",d33p:"2",d3w:"1",d3d:"0"}; </v>
      </c>
      <c r="DO168" s="88"/>
      <c r="DP168" s="88"/>
      <c r="DQ168" s="89" t="str">
        <f t="shared" si="39"/>
        <v>D6.scenario.defSelectValue["sel935"]= [ "Vui lòng chọn", "Nó luôn luôn là", "đôi khi", "không", "" ];</v>
      </c>
      <c r="DR168" s="90"/>
      <c r="DS168" s="90"/>
      <c r="DT168" s="90" t="str">
        <f t="shared" si="40"/>
        <v>D6.scenario.defSelectData['sel935']= [ '-1', '1', '2', '3' ];</v>
      </c>
    </row>
    <row r="169" spans="1:124" s="85" customFormat="1" ht="43.5" customHeight="1" thickBot="1">
      <c r="A169" s="74"/>
      <c r="B169" s="111" t="s">
        <v>2942</v>
      </c>
      <c r="C169" s="120" t="s">
        <v>4542</v>
      </c>
      <c r="D169" s="132" t="s">
        <v>3543</v>
      </c>
      <c r="E169" s="111" t="s">
        <v>2738</v>
      </c>
      <c r="F169" s="120"/>
      <c r="G169" s="202"/>
      <c r="H169" s="120" t="s">
        <v>4680</v>
      </c>
      <c r="I169" s="132" t="s">
        <v>5243</v>
      </c>
      <c r="J169" s="120" t="str">
        <f t="shared" si="37"/>
        <v>sel936</v>
      </c>
      <c r="K169" s="132" t="str">
        <f t="shared" si="43"/>
        <v>sel936</v>
      </c>
      <c r="L169" s="112"/>
      <c r="M169" s="112"/>
      <c r="N169" s="112"/>
      <c r="O169" s="111" t="s">
        <v>1893</v>
      </c>
      <c r="P169" s="112"/>
      <c r="Q169" s="112"/>
      <c r="R169" s="111">
        <v>-1</v>
      </c>
      <c r="S169" s="74"/>
      <c r="T169" s="92"/>
      <c r="U169" s="114" t="str">
        <f t="shared" si="44"/>
        <v>sel936</v>
      </c>
      <c r="V169" s="120" t="s">
        <v>4689</v>
      </c>
      <c r="W169" s="120" t="s">
        <v>4854</v>
      </c>
      <c r="X169" s="120" t="s">
        <v>4856</v>
      </c>
      <c r="Y169" s="120" t="s">
        <v>4745</v>
      </c>
      <c r="Z169" s="120"/>
      <c r="AA169" s="120"/>
      <c r="AB169" s="120"/>
      <c r="AC169" s="120"/>
      <c r="AD169" s="120"/>
      <c r="AE169" s="120"/>
      <c r="AF169" s="120"/>
      <c r="AG169" s="120"/>
      <c r="AH169" s="120"/>
      <c r="AI169" s="120"/>
      <c r="AJ169" s="120"/>
      <c r="AK169" s="120"/>
      <c r="AL169" s="132" t="s">
        <v>2274</v>
      </c>
      <c r="AM169" s="162" t="s">
        <v>2726</v>
      </c>
      <c r="AN169" s="162" t="s">
        <v>2727</v>
      </c>
      <c r="AO169" s="162" t="s">
        <v>1985</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title:"Không nạp với hành lý không cần thiết",  unit:"",  text:"Du lịch mà không cần vợ hành lý không cần thiết", inputType:"sel936", right:"", postfix:"", nodata:"", varType:"Number", min:"", max:"", defaultValue:"-1", d11t:"",d11p:"",d12t:"",d12p:"",d13t:"",d13p:"",d1w:"",d1d:"", d21t:"",d21p:"",d22t:"",d22p:"",d23t:"",d23p:"",d2w:"",d2d:"", d31t:"",d31p:"",d32t:"",d32p:"",d33t:"",d33p:"",d3w:"",d3d:""}; </v>
      </c>
      <c r="DO169" s="88"/>
      <c r="DP169" s="88"/>
      <c r="DQ169" s="89" t="str">
        <f t="shared" si="39"/>
        <v>D6.scenario.defSelectValue["sel936"]= [ "Vui lòng chọn", "Nó luôn luôn là", "đôi khi", "không", "" ];</v>
      </c>
      <c r="DR169" s="90"/>
      <c r="DS169" s="90"/>
      <c r="DT169" s="90" t="str">
        <f t="shared" si="40"/>
        <v>D6.scenario.defSelectData['sel936']= [ '-1', '1', '2', '3' ];</v>
      </c>
    </row>
    <row r="170" spans="1:124" s="85" customFormat="1" ht="50.25" customHeight="1" thickBot="1">
      <c r="A170" s="74"/>
      <c r="B170" s="111" t="s">
        <v>2943</v>
      </c>
      <c r="C170" s="120" t="s">
        <v>4543</v>
      </c>
      <c r="D170" s="132" t="s">
        <v>2994</v>
      </c>
      <c r="E170" s="111" t="s">
        <v>2164</v>
      </c>
      <c r="F170" s="120"/>
      <c r="G170" s="202"/>
      <c r="H170" s="120" t="s">
        <v>4681</v>
      </c>
      <c r="I170" s="132" t="s">
        <v>2723</v>
      </c>
      <c r="J170" s="120" t="str">
        <f t="shared" si="37"/>
        <v>sel937</v>
      </c>
      <c r="K170" s="132" t="str">
        <f t="shared" si="43"/>
        <v>sel937</v>
      </c>
      <c r="L170" s="112"/>
      <c r="M170" s="112"/>
      <c r="N170" s="112"/>
      <c r="O170" s="111" t="s">
        <v>1893</v>
      </c>
      <c r="P170" s="112"/>
      <c r="Q170" s="112"/>
      <c r="R170" s="111">
        <v>-1</v>
      </c>
      <c r="S170" s="74"/>
      <c r="T170" s="92"/>
      <c r="U170" s="114" t="str">
        <f t="shared" si="44"/>
        <v>sel937</v>
      </c>
      <c r="V170" s="120" t="s">
        <v>4689</v>
      </c>
      <c r="W170" s="120" t="s">
        <v>4854</v>
      </c>
      <c r="X170" s="120" t="s">
        <v>4856</v>
      </c>
      <c r="Y170" s="120" t="s">
        <v>4745</v>
      </c>
      <c r="Z170" s="120"/>
      <c r="AA170" s="120"/>
      <c r="AB170" s="120"/>
      <c r="AC170" s="120"/>
      <c r="AD170" s="120"/>
      <c r="AE170" s="120"/>
      <c r="AF170" s="120"/>
      <c r="AG170" s="120"/>
      <c r="AH170" s="120"/>
      <c r="AI170" s="120"/>
      <c r="AJ170" s="120"/>
      <c r="AK170" s="120"/>
      <c r="AL170" s="132" t="s">
        <v>2274</v>
      </c>
      <c r="AM170" s="162" t="s">
        <v>2726</v>
      </c>
      <c r="AN170" s="162" t="s">
        <v>2727</v>
      </c>
      <c r="AO170" s="162" t="s">
        <v>1985</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title:"kiểm soát nhiệt độ của điều hòa không khí xe",  unit:"",  text:"Bạn phải điều chỉnh thường xuyên với khối lượng nhiệt độ và không khí của điều hòa không khí xe", inputType:"sel937", right:"", postfix:"", nodata:"", varType:"Number", min:"", max:"", defaultValue:"-1", d11t:"",d11p:"",d12t:"",d12p:"",d13t:"",d13p:"",d1w:"",d1d:"", d21t:"",d21p:"",d22t:"",d22p:"",d23t:"",d23p:"",d2w:"",d2d:"", d31t:"3",d31p:"0",d32t:"2",d32p:"1",d33t:"1",d33p:"2",d3w:"1",d3d:"0"}; </v>
      </c>
      <c r="DO170" s="88"/>
      <c r="DP170" s="88"/>
      <c r="DQ170" s="89" t="str">
        <f t="shared" si="39"/>
        <v>D6.scenario.defSelectValue["sel937"]= [ "Vui lòng chọn", "Nó luôn luôn là", "đôi khi", "không", "" ];</v>
      </c>
      <c r="DR170" s="90"/>
      <c r="DS170" s="90"/>
      <c r="DT170" s="90" t="str">
        <f t="shared" si="40"/>
        <v>D6.scenario.defSelectData['sel937']= [ '-1', '1', '2', '3' ];</v>
      </c>
    </row>
    <row r="171" spans="1:124" s="85" customFormat="1" ht="50.25" customHeight="1" thickBot="1">
      <c r="A171" s="74"/>
      <c r="B171" s="111" t="s">
        <v>2944</v>
      </c>
      <c r="C171" s="120" t="s">
        <v>4544</v>
      </c>
      <c r="D171" s="132" t="s">
        <v>3544</v>
      </c>
      <c r="E171" s="111" t="s">
        <v>2164</v>
      </c>
      <c r="F171" s="121"/>
      <c r="G171" s="202"/>
      <c r="H171" s="120" t="s">
        <v>4682</v>
      </c>
      <c r="I171" s="132" t="s">
        <v>2724</v>
      </c>
      <c r="J171" s="120" t="str">
        <f t="shared" si="37"/>
        <v>sel938</v>
      </c>
      <c r="K171" s="132" t="str">
        <f t="shared" si="43"/>
        <v>sel938</v>
      </c>
      <c r="L171" s="112"/>
      <c r="M171" s="112"/>
      <c r="N171" s="112"/>
      <c r="O171" s="111" t="s">
        <v>1893</v>
      </c>
      <c r="P171" s="112"/>
      <c r="Q171" s="112"/>
      <c r="R171" s="111">
        <v>-1</v>
      </c>
      <c r="S171" s="74"/>
      <c r="T171" s="92"/>
      <c r="U171" s="114" t="str">
        <f t="shared" si="44"/>
        <v>sel938</v>
      </c>
      <c r="V171" s="120" t="s">
        <v>4689</v>
      </c>
      <c r="W171" s="120" t="s">
        <v>4854</v>
      </c>
      <c r="X171" s="120" t="s">
        <v>4856</v>
      </c>
      <c r="Y171" s="120" t="s">
        <v>4745</v>
      </c>
      <c r="Z171" s="120"/>
      <c r="AA171" s="120"/>
      <c r="AB171" s="120"/>
      <c r="AC171" s="120"/>
      <c r="AD171" s="120"/>
      <c r="AE171" s="120"/>
      <c r="AF171" s="120"/>
      <c r="AG171" s="120"/>
      <c r="AH171" s="120"/>
      <c r="AI171" s="120"/>
      <c r="AJ171" s="120"/>
      <c r="AK171" s="120"/>
      <c r="AL171" s="132" t="s">
        <v>2274</v>
      </c>
      <c r="AM171" s="162" t="s">
        <v>2726</v>
      </c>
      <c r="AN171" s="162" t="s">
        <v>2727</v>
      </c>
      <c r="AO171" s="162" t="s">
        <v>1985</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title:"Du lịch mà không cần khởi động",  unit:"",  text:"Bạn đã có một hoạt động khởi động vào một ngày lạnh", inputType:"sel938", right:"", postfix:"", nodata:"", varType:"Number", min:"", max:"", defaultValue:"-1", d11t:"",d11p:"",d12t:"",d12p:"",d13t:"",d13p:"",d1w:"",d1d:"", d21t:"",d21p:"",d22t:"",d22p:"",d23t:"",d23p:"",d2w:"",d2d:"", d31t:"3",d31p:"0",d32t:"2",d32p:"1",d33t:"1",d33p:"2",d3w:"1",d3d:"0"}; </v>
      </c>
      <c r="DO171" s="88"/>
      <c r="DP171" s="88"/>
      <c r="DQ171" s="89" t="str">
        <f t="shared" si="39"/>
        <v>D6.scenario.defSelectValue["sel938"]= [ "Vui lòng chọn", "Nó luôn luôn là", "đôi khi", "không", "" ];</v>
      </c>
      <c r="DR171" s="90"/>
      <c r="DS171" s="90"/>
      <c r="DT171" s="90" t="str">
        <f t="shared" si="40"/>
        <v>D6.scenario.defSelectData['sel938']= [ '-1', '1', '2', '3' ];</v>
      </c>
    </row>
    <row r="172" spans="1:124" s="85" customFormat="1" ht="58.5" customHeight="1" thickBot="1">
      <c r="A172" s="74"/>
      <c r="B172" s="111" t="s">
        <v>2945</v>
      </c>
      <c r="C172" s="120" t="s">
        <v>4545</v>
      </c>
      <c r="D172" s="132" t="s">
        <v>3545</v>
      </c>
      <c r="E172" s="111" t="s">
        <v>2164</v>
      </c>
      <c r="F172" s="121"/>
      <c r="G172" s="202"/>
      <c r="H172" s="120" t="s">
        <v>4683</v>
      </c>
      <c r="I172" s="132" t="s">
        <v>2725</v>
      </c>
      <c r="J172" s="120" t="str">
        <f t="shared" si="37"/>
        <v>sel939</v>
      </c>
      <c r="K172" s="132" t="str">
        <f t="shared" si="43"/>
        <v>sel939</v>
      </c>
      <c r="L172" s="112"/>
      <c r="M172" s="112"/>
      <c r="N172" s="112"/>
      <c r="O172" s="111" t="s">
        <v>1893</v>
      </c>
      <c r="P172" s="112"/>
      <c r="Q172" s="112"/>
      <c r="R172" s="111">
        <v>-1</v>
      </c>
      <c r="S172" s="74"/>
      <c r="T172" s="74"/>
      <c r="U172" s="114" t="str">
        <f t="shared" si="44"/>
        <v>sel939</v>
      </c>
      <c r="V172" s="120" t="s">
        <v>4689</v>
      </c>
      <c r="W172" s="120" t="s">
        <v>4854</v>
      </c>
      <c r="X172" s="120" t="s">
        <v>4856</v>
      </c>
      <c r="Y172" s="120" t="s">
        <v>4745</v>
      </c>
      <c r="Z172" s="120"/>
      <c r="AA172" s="120"/>
      <c r="AB172" s="120"/>
      <c r="AC172" s="120"/>
      <c r="AD172" s="120"/>
      <c r="AE172" s="120"/>
      <c r="AF172" s="120"/>
      <c r="AG172" s="120"/>
      <c r="AH172" s="120"/>
      <c r="AI172" s="120"/>
      <c r="AJ172" s="120"/>
      <c r="AK172" s="120"/>
      <c r="AL172" s="132" t="s">
        <v>2274</v>
      </c>
      <c r="AM172" s="132" t="s">
        <v>2726</v>
      </c>
      <c r="AN172" s="162" t="s">
        <v>2727</v>
      </c>
      <c r="AO172" s="162" t="s">
        <v>1985</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title:"Kiểm tra áp suất lốp",  unit:"",  text:"Bạn cố gắng giữ cho áp suất không khí trong lốp xe đúng cách", inputType:"sel939", right:"", postfix:"", nodata:"", varType:"Number", min:"", max:"", defaultValue:"-1", d11t:"",d11p:"",d12t:"",d12p:"",d13t:"",d13p:"",d1w:"",d1d:"", d21t:"",d21p:"",d22t:"",d22p:"",d23t:"",d23p:"",d2w:"",d2d:"", d31t:"",d31p:"",d32t:"",d32p:"",d33t:"",d33p:"",d3w:"",d3d:""}; </v>
      </c>
      <c r="DO172" s="88"/>
      <c r="DP172" s="88"/>
      <c r="DQ172" s="89" t="str">
        <f t="shared" si="39"/>
        <v>D6.scenario.defSelectValue["sel939"]= [ "Vui lòng chọn", "Nó luôn luôn là", "đôi khi", "không", "" ];</v>
      </c>
      <c r="DR172" s="90"/>
      <c r="DS172" s="90"/>
      <c r="DT172" s="90" t="str">
        <f t="shared" si="40"/>
        <v>D6.scenario.defSelectData['sel939']= [ '-1', '1', '2', '3' ];</v>
      </c>
    </row>
    <row r="173" spans="1:124" s="85" customFormat="1" ht="58.5" customHeight="1" thickBot="1">
      <c r="A173" s="74"/>
      <c r="B173" s="111" t="s">
        <v>3765</v>
      </c>
      <c r="C173" s="120" t="s">
        <v>4463</v>
      </c>
      <c r="D173" s="132" t="s">
        <v>3764</v>
      </c>
      <c r="E173" s="111" t="s">
        <v>2977</v>
      </c>
      <c r="F173" s="121"/>
      <c r="G173" s="202"/>
      <c r="H173" s="120" t="s">
        <v>4684</v>
      </c>
      <c r="I173" s="132" t="s">
        <v>5244</v>
      </c>
      <c r="J173" s="120" t="str">
        <f t="shared" ref="J173" si="45">IF(K173="","",K173)</f>
        <v>sel221</v>
      </c>
      <c r="K173" s="132" t="str">
        <f t="shared" si="43"/>
        <v>sel221</v>
      </c>
      <c r="L173" s="112"/>
      <c r="M173" s="112"/>
      <c r="N173" s="112"/>
      <c r="O173" s="111" t="s">
        <v>1893</v>
      </c>
      <c r="P173" s="112"/>
      <c r="Q173" s="112"/>
      <c r="R173" s="111">
        <v>-1</v>
      </c>
      <c r="S173" s="74"/>
      <c r="T173" s="74"/>
      <c r="U173" s="114" t="str">
        <f t="shared" ref="U173" si="46">J173</f>
        <v>sel221</v>
      </c>
      <c r="V173" s="120" t="s">
        <v>4689</v>
      </c>
      <c r="W173" s="120" t="s">
        <v>4713</v>
      </c>
      <c r="X173" s="120" t="s">
        <v>4872</v>
      </c>
      <c r="Y173" s="120" t="s">
        <v>5122</v>
      </c>
      <c r="Z173" s="120" t="s">
        <v>4728</v>
      </c>
      <c r="AA173" s="120"/>
      <c r="AB173" s="120"/>
      <c r="AC173" s="120"/>
      <c r="AD173" s="120"/>
      <c r="AE173" s="120"/>
      <c r="AF173" s="120"/>
      <c r="AG173" s="120"/>
      <c r="AH173" s="120"/>
      <c r="AI173" s="120"/>
      <c r="AJ173" s="120"/>
      <c r="AK173" s="120"/>
      <c r="AL173" s="132" t="s">
        <v>2274</v>
      </c>
      <c r="AM173" s="132" t="s">
        <v>3766</v>
      </c>
      <c r="AN173" s="162" t="s">
        <v>2715</v>
      </c>
      <c r="AO173" s="162" t="s">
        <v>3767</v>
      </c>
      <c r="AP173" s="132" t="s">
        <v>2436</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title:"hiệu suất điều hòa nhiệt độ",  unit:"",  text:"Hoặc điều hòa không khí hiệu suất tiết kiệm năng lượng là tốt", inputType:"sel221", right:"", postfix:"", nodata:"", varType:"Number", min:"", max:"", defaultValue:"-1", d11t:"3",d11p:"0",d12t:"2",d12p:"1",d13t:"1",d13p:"2",d1w:"1",d1d:"0", d21t:"3",d21p:"0",d22t:"2",d22p:"1",d23t:"1",d23p:"2",d2w:"1",d2d:"0", d31t:"",d31p:"",d32t:"",d32p:"",d33t:"",d33p:"",d3w:"",d3d:""}; </v>
      </c>
      <c r="DO173" s="88"/>
      <c r="DP173" s="88"/>
      <c r="DQ173" s="89" t="str">
        <f t="shared" si="39"/>
        <v>D6.scenario.defSelectValue["sel221"]= [ "Vui lòng chọn", "rất tốt", "thông thường", "Không thực sự tốt", "Không biết", "" ];</v>
      </c>
      <c r="DR173" s="90"/>
      <c r="DS173" s="90"/>
      <c r="DT173" s="90" t="str">
        <f t="shared" si="40"/>
        <v>D6.scenario.defSelectData['sel221']= [ '-1', '1', '2', '3', '4' ];</v>
      </c>
    </row>
    <row r="174" spans="1:124" s="85" customFormat="1" ht="58.5" customHeight="1" thickBot="1">
      <c r="A174" s="74"/>
      <c r="B174" s="111" t="s">
        <v>3769</v>
      </c>
      <c r="C174" s="120" t="s">
        <v>4546</v>
      </c>
      <c r="D174" s="132" t="s">
        <v>3768</v>
      </c>
      <c r="E174" s="111" t="s">
        <v>2114</v>
      </c>
      <c r="F174" s="121"/>
      <c r="G174" s="202"/>
      <c r="H174" s="120" t="s">
        <v>4685</v>
      </c>
      <c r="I174" s="132" t="s">
        <v>5245</v>
      </c>
      <c r="J174" s="120" t="str">
        <f t="shared" ref="J174" si="47">IF(K174="","",K174)</f>
        <v>sel121</v>
      </c>
      <c r="K174" s="132" t="str">
        <f t="shared" si="43"/>
        <v>sel121</v>
      </c>
      <c r="L174" s="112"/>
      <c r="M174" s="112"/>
      <c r="N174" s="112"/>
      <c r="O174" s="111" t="s">
        <v>1893</v>
      </c>
      <c r="P174" s="112"/>
      <c r="Q174" s="112"/>
      <c r="R174" s="111">
        <v>-1</v>
      </c>
      <c r="S174" s="74"/>
      <c r="T174" s="74"/>
      <c r="U174" s="114" t="str">
        <f t="shared" ref="U174" si="48">J174</f>
        <v>sel121</v>
      </c>
      <c r="V174" s="120" t="s">
        <v>4689</v>
      </c>
      <c r="W174" s="120" t="s">
        <v>4713</v>
      </c>
      <c r="X174" s="120" t="s">
        <v>4872</v>
      </c>
      <c r="Y174" s="120" t="s">
        <v>5122</v>
      </c>
      <c r="Z174" s="120" t="s">
        <v>4728</v>
      </c>
      <c r="AA174" s="120"/>
      <c r="AB174" s="120"/>
      <c r="AC174" s="120"/>
      <c r="AD174" s="120"/>
      <c r="AE174" s="120"/>
      <c r="AF174" s="120"/>
      <c r="AG174" s="120"/>
      <c r="AH174" s="120"/>
      <c r="AI174" s="120"/>
      <c r="AJ174" s="120"/>
      <c r="AK174" s="120"/>
      <c r="AL174" s="132" t="s">
        <v>2274</v>
      </c>
      <c r="AM174" s="132" t="s">
        <v>3766</v>
      </c>
      <c r="AN174" s="162" t="s">
        <v>2715</v>
      </c>
      <c r="AO174" s="162" t="s">
        <v>3767</v>
      </c>
      <c r="AP174" s="132" t="s">
        <v>2436</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title:"Hiệu suất của máy nước nóng",  unit:"",  text:"Hoặc hiệu suất tiết kiệm năng lượng của máy nước nóng là một tốt", inputType:"sel121", right:"", postfix:"", nodata:"", varType:"Number", min:"", max:"", defaultValue:"-1", d11t:"3",d11p:"0",d12t:"2",d12p:"1",d13t:"1",d13p:"2",d1w:"1",d1d:"0", d21t:"3",d21p:"0",d22t:"2",d22p:"1",d23t:"1",d23p:"2",d2w:"1",d2d:"0", d31t:"",d31p:"",d32t:"",d32p:"",d33t:"",d33p:"",d3w:"",d3d:""}; </v>
      </c>
      <c r="DO174" s="88"/>
      <c r="DP174" s="88"/>
      <c r="DQ174" s="89" t="str">
        <f t="shared" si="39"/>
        <v>D6.scenario.defSelectValue["sel121"]= [ "Vui lòng chọn", "rất tốt", "thông thường", "Không thực sự tốt", "Không biết", "" ];</v>
      </c>
      <c r="DR174" s="90"/>
      <c r="DS174" s="90"/>
      <c r="DT174" s="90" t="str">
        <f t="shared" si="40"/>
        <v>D6.scenario.defSelectData['sel121']= [ '-1', '1', '2', '3', '4' ];</v>
      </c>
    </row>
    <row r="175" spans="1:124" s="85" customFormat="1" ht="58.5" customHeight="1" thickBot="1">
      <c r="A175" s="74"/>
      <c r="B175" s="111" t="s">
        <v>3771</v>
      </c>
      <c r="C175" s="120" t="s">
        <v>4547</v>
      </c>
      <c r="D175" s="132" t="s">
        <v>3770</v>
      </c>
      <c r="E175" s="111" t="s">
        <v>3772</v>
      </c>
      <c r="F175" s="121"/>
      <c r="G175" s="202"/>
      <c r="H175" s="120" t="s">
        <v>4686</v>
      </c>
      <c r="I175" s="132" t="s">
        <v>5246</v>
      </c>
      <c r="J175" s="120" t="str">
        <f t="shared" ref="J175" si="49">IF(K175="","",K175)</f>
        <v>sel621</v>
      </c>
      <c r="K175" s="132" t="str">
        <f t="shared" si="43"/>
        <v>sel621</v>
      </c>
      <c r="L175" s="112"/>
      <c r="M175" s="112"/>
      <c r="N175" s="112"/>
      <c r="O175" s="111" t="s">
        <v>1893</v>
      </c>
      <c r="P175" s="112"/>
      <c r="Q175" s="112"/>
      <c r="R175" s="111">
        <v>-1</v>
      </c>
      <c r="S175" s="74"/>
      <c r="T175" s="74"/>
      <c r="U175" s="114" t="str">
        <f t="shared" ref="U175" si="50">J175</f>
        <v>sel621</v>
      </c>
      <c r="V175" s="120" t="s">
        <v>4689</v>
      </c>
      <c r="W175" s="120" t="s">
        <v>4713</v>
      </c>
      <c r="X175" s="120" t="s">
        <v>4872</v>
      </c>
      <c r="Y175" s="120" t="s">
        <v>5122</v>
      </c>
      <c r="Z175" s="120" t="s">
        <v>4728</v>
      </c>
      <c r="AA175" s="120"/>
      <c r="AB175" s="120"/>
      <c r="AC175" s="120"/>
      <c r="AD175" s="120"/>
      <c r="AE175" s="120"/>
      <c r="AF175" s="120"/>
      <c r="AG175" s="120"/>
      <c r="AH175" s="120"/>
      <c r="AI175" s="120"/>
      <c r="AJ175" s="120"/>
      <c r="AK175" s="120"/>
      <c r="AL175" s="132" t="s">
        <v>2274</v>
      </c>
      <c r="AM175" s="132" t="s">
        <v>3766</v>
      </c>
      <c r="AN175" s="162" t="s">
        <v>2715</v>
      </c>
      <c r="AO175" s="162" t="s">
        <v>3767</v>
      </c>
      <c r="AP175" s="132" t="s">
        <v>2436</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title:"hiệu suất truyền của",  unit:"",  text:"Hoặc TV hiệu suất tiết kiệm năng lượng là tốt", inputType:"sel621", right:"", postfix:"", nodata:"", varType:"Number", min:"", max:"", defaultValue:"-1", d11t:"3",d11p:"0",d12t:"2",d12p:"1",d13t:"1",d13p:"2",d1w:"1",d1d:"0", d21t:"3",d21p:"0",d22t:"2",d22p:"1",d23t:"1",d23p:"2",d2w:"1",d2d:"0", d31t:"",d31p:"",d32t:"",d32p:"",d33t:"",d33p:"",d3w:"",d3d:""}; </v>
      </c>
      <c r="DO175" s="88"/>
      <c r="DP175" s="88"/>
      <c r="DQ175" s="89" t="str">
        <f t="shared" si="39"/>
        <v>D6.scenario.defSelectValue["sel621"]= [ "Vui lòng chọn", "rất tốt", "thông thường", "Không thực sự tốt", "Không biết", "" ];</v>
      </c>
      <c r="DR175" s="90"/>
      <c r="DS175" s="90"/>
      <c r="DT175" s="90" t="str">
        <f t="shared" si="40"/>
        <v>D6.scenario.defSelectData['sel621']= [ '-1', '1', '2', '3', '4' ];</v>
      </c>
    </row>
    <row r="176" spans="1:124" s="85" customFormat="1" ht="58.5" customHeight="1" thickBot="1">
      <c r="A176" s="74"/>
      <c r="B176" s="111" t="s">
        <v>3774</v>
      </c>
      <c r="C176" s="120" t="s">
        <v>4548</v>
      </c>
      <c r="D176" s="132" t="s">
        <v>3773</v>
      </c>
      <c r="E176" s="111" t="s">
        <v>2115</v>
      </c>
      <c r="F176" s="121"/>
      <c r="G176" s="202"/>
      <c r="H176" s="120" t="s">
        <v>4687</v>
      </c>
      <c r="I176" s="132" t="s">
        <v>5247</v>
      </c>
      <c r="J176" s="120" t="str">
        <f t="shared" ref="J176" si="51">IF(K176="","",K176)</f>
        <v>sel421</v>
      </c>
      <c r="K176" s="132" t="str">
        <f t="shared" si="43"/>
        <v>sel421</v>
      </c>
      <c r="L176" s="112"/>
      <c r="M176" s="112"/>
      <c r="N176" s="112"/>
      <c r="O176" s="111" t="s">
        <v>1893</v>
      </c>
      <c r="P176" s="112"/>
      <c r="Q176" s="112"/>
      <c r="R176" s="111">
        <v>-1</v>
      </c>
      <c r="S176" s="74"/>
      <c r="T176" s="74"/>
      <c r="U176" s="114" t="str">
        <f t="shared" ref="U176" si="52">J176</f>
        <v>sel421</v>
      </c>
      <c r="V176" s="120" t="s">
        <v>4689</v>
      </c>
      <c r="W176" s="120" t="s">
        <v>4713</v>
      </c>
      <c r="X176" s="120" t="s">
        <v>4872</v>
      </c>
      <c r="Y176" s="120" t="s">
        <v>5122</v>
      </c>
      <c r="Z176" s="120" t="s">
        <v>4728</v>
      </c>
      <c r="AA176" s="120"/>
      <c r="AB176" s="120"/>
      <c r="AC176" s="120"/>
      <c r="AD176" s="120"/>
      <c r="AE176" s="120"/>
      <c r="AF176" s="120"/>
      <c r="AG176" s="120"/>
      <c r="AH176" s="120"/>
      <c r="AI176" s="120"/>
      <c r="AJ176" s="120"/>
      <c r="AK176" s="120"/>
      <c r="AL176" s="132" t="s">
        <v>2274</v>
      </c>
      <c r="AM176" s="132" t="s">
        <v>3766</v>
      </c>
      <c r="AN176" s="162" t="s">
        <v>2715</v>
      </c>
      <c r="AO176" s="162" t="s">
        <v>3767</v>
      </c>
      <c r="AP176" s="132" t="s">
        <v>2436</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title:"Hiệu suất của máy giặt",  unit:"",  text:"Hoặc hiệu suất tiết kiệm năng lượng của máy giặt là một tốt", inputType:"sel421", right:"", postfix:"", nodata:"", varType:"Number", min:"", max:"", defaultValue:"-1", d11t:"3",d11p:"0",d12t:"2",d12p:"1",d13t:"1",d13p:"2",d1w:"1",d1d:"0", d21t:"3",d21p:"0",d22t:"2",d22p:"1",d23t:"1",d23p:"2",d2w:"1",d2d:"0", d31t:"",d31p:"",d32t:"",d32p:"",d33t:"",d33p:"",d3w:"",d3d:""}; </v>
      </c>
      <c r="DO176" s="88"/>
      <c r="DP176" s="88"/>
      <c r="DQ176" s="89" t="str">
        <f t="shared" si="39"/>
        <v>D6.scenario.defSelectValue["sel421"]= [ "Vui lòng chọn", "rất tốt", "thông thường", "Không thực sự tốt", "Không biết", "" ];</v>
      </c>
      <c r="DR176" s="90"/>
      <c r="DS176" s="90"/>
      <c r="DT176" s="90" t="str">
        <f t="shared" si="40"/>
        <v>D6.scenario.defSelectData['sel421']= [ '-1', '1', '2', '3', '4' ];</v>
      </c>
    </row>
    <row r="177" spans="1:124" s="85" customFormat="1" ht="58.5" customHeight="1" thickBot="1">
      <c r="A177" s="74"/>
      <c r="B177" s="111" t="s">
        <v>3776</v>
      </c>
      <c r="C177" s="120" t="s">
        <v>4549</v>
      </c>
      <c r="D177" s="132" t="s">
        <v>3775</v>
      </c>
      <c r="E177" s="111" t="s">
        <v>3777</v>
      </c>
      <c r="F177" s="121"/>
      <c r="G177" s="202"/>
      <c r="H177" s="120" t="s">
        <v>4688</v>
      </c>
      <c r="I177" s="132" t="s">
        <v>5248</v>
      </c>
      <c r="J177" s="120" t="str">
        <f t="shared" ref="J177" si="53">IF(K177="","",K177)</f>
        <v>sel721</v>
      </c>
      <c r="K177" s="132" t="str">
        <f t="shared" si="43"/>
        <v>sel721</v>
      </c>
      <c r="L177" s="112"/>
      <c r="M177" s="112"/>
      <c r="N177" s="112"/>
      <c r="O177" s="111" t="s">
        <v>1893</v>
      </c>
      <c r="P177" s="112"/>
      <c r="Q177" s="112"/>
      <c r="R177" s="111">
        <v>-1</v>
      </c>
      <c r="S177" s="74"/>
      <c r="T177" s="74"/>
      <c r="U177" s="114" t="str">
        <f t="shared" ref="U177" si="54">J177</f>
        <v>sel721</v>
      </c>
      <c r="V177" s="120" t="s">
        <v>4689</v>
      </c>
      <c r="W177" s="120" t="s">
        <v>4713</v>
      </c>
      <c r="X177" s="120" t="s">
        <v>4872</v>
      </c>
      <c r="Y177" s="120" t="s">
        <v>5122</v>
      </c>
      <c r="Z177" s="120" t="s">
        <v>4728</v>
      </c>
      <c r="AA177" s="120"/>
      <c r="AB177" s="120"/>
      <c r="AC177" s="120"/>
      <c r="AD177" s="120"/>
      <c r="AE177" s="120"/>
      <c r="AF177" s="120"/>
      <c r="AG177" s="120"/>
      <c r="AH177" s="120"/>
      <c r="AI177" s="120"/>
      <c r="AJ177" s="120"/>
      <c r="AK177" s="120"/>
      <c r="AL177" s="132" t="s">
        <v>2274</v>
      </c>
      <c r="AM177" s="132" t="s">
        <v>3766</v>
      </c>
      <c r="AN177" s="162" t="s">
        <v>2715</v>
      </c>
      <c r="AO177" s="162" t="s">
        <v>3767</v>
      </c>
      <c r="AP177" s="132" t="s">
        <v>2436</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title:"hiệu suất tủ lạnh",  unit:"",  text:"Hoặc hiệu suất tủ lạnh tiết kiệm năng lượng là tốt", inputType:"sel721", right:"", postfix:"", nodata:"", varType:"Number", min:"", max:"", defaultValue:"-1", d11t:"3",d11p:"0",d12t:"2",d12p:"1",d13t:"1",d13p:"2",d1w:"1",d1d:"0", d21t:"3",d21p:"0",d22t:"2",d22p:"1",d23t:"1",d23p:"2",d2w:"1",d2d:"0", d31t:"",d31p:"",d32t:"",d32p:"",d33t:"",d33p:"",d3w:"",d3d:""}; </v>
      </c>
      <c r="DO177" s="88"/>
      <c r="DP177" s="88"/>
      <c r="DQ177" s="89" t="str">
        <f t="shared" si="39"/>
        <v>D6.scenario.defSelectValue["sel721"]= [ "Vui lòng chọn", "rất tốt", "thông thường", "Không thực sự tốt", "Không biết", "" ];</v>
      </c>
      <c r="DR177" s="90"/>
      <c r="DS177" s="90"/>
      <c r="DT177" s="90" t="str">
        <f t="shared" si="40"/>
        <v>D6.scenario.defSelectData['sel721']= [ '-1', '1', '2', '3', '4'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8"/>
  <sheetViews>
    <sheetView workbookViewId="0">
      <selection activeCell="A18" sqref="A18"/>
    </sheetView>
  </sheetViews>
  <sheetFormatPr defaultRowHeight="12"/>
  <cols>
    <col min="1" max="1" width="58.375" style="187" customWidth="1"/>
    <col min="2" max="2" width="13.375" style="182" customWidth="1"/>
    <col min="3" max="3" width="3.125" style="182" customWidth="1"/>
    <col min="4" max="4" width="3" style="182" customWidth="1"/>
    <col min="5" max="5" width="4.125" style="183" customWidth="1"/>
    <col min="6" max="6" width="2.5" style="183" customWidth="1"/>
    <col min="7" max="7" width="5.125" style="115" customWidth="1"/>
    <col min="8" max="8" width="2.5" style="77" customWidth="1"/>
    <col min="9" max="9" width="43.875" style="206" customWidth="1"/>
    <col min="10"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204" t="str">
        <f>CLEAN(B1&amp;IF(D1="","","'"&amp;H1&amp;"'"&amp;D1))</f>
        <v>&lt;?php // set to Language/*.php ========================</v>
      </c>
      <c r="B1" s="182" t="s">
        <v>5251</v>
      </c>
      <c r="G1" s="197" t="s">
        <v>5252</v>
      </c>
      <c r="H1" s="199" t="str">
        <f>IF(SUM(G5:G304)&gt;0,"check """" in language set text","")</f>
        <v/>
      </c>
      <c r="I1" s="205" t="str">
        <f>IF(SUM(G5:G302)&gt;0,"check """" in language set text","")</f>
        <v/>
      </c>
      <c r="K1" s="76" t="s">
        <v>3969</v>
      </c>
      <c r="L1" s="116"/>
      <c r="M1" s="116"/>
      <c r="N1" s="116"/>
      <c r="O1" s="198" t="s">
        <v>3534</v>
      </c>
    </row>
    <row r="2" spans="1:15">
      <c r="A2" s="181" t="str">
        <f t="shared" ref="A2:A65" si="0">IF(E2="param",CLEAN(B2&amp;"'function("&amp;H2&amp;") {return "&amp;H3&amp;"};';"),IF(E2="template","",CLEAN(B2&amp;IF(D2="",IF(OR(CLEAN(B2)="",LEFT(B2,2)="//"),"","'';"),"'"&amp;H2&amp;"'"&amp;D2))))</f>
        <v xml:space="preserve">// </v>
      </c>
      <c r="B2" s="182" t="s">
        <v>5253</v>
      </c>
    </row>
    <row r="3" spans="1:15">
      <c r="A3" s="181" t="str">
        <f t="shared" si="0"/>
        <v xml:space="preserve">// </v>
      </c>
      <c r="B3" s="182" t="s">
        <v>5254</v>
      </c>
    </row>
    <row r="4" spans="1:15">
      <c r="A4" s="181" t="str">
        <f t="shared" si="0"/>
        <v xml:space="preserve">// </v>
      </c>
      <c r="B4" s="182" t="s">
        <v>5254</v>
      </c>
      <c r="H4" s="207" t="s">
        <v>5255</v>
      </c>
      <c r="I4" s="208" t="s">
        <v>5256</v>
      </c>
      <c r="J4" s="209" t="s">
        <v>5257</v>
      </c>
    </row>
    <row r="5" spans="1:15" ht="24">
      <c r="A5" s="181" t="str">
        <f t="shared" si="0"/>
        <v>//----------system title-----------------------------------------------</v>
      </c>
      <c r="B5" s="182" t="s">
        <v>5258</v>
      </c>
      <c r="E5" s="183" t="s">
        <v>5259</v>
      </c>
      <c r="G5" s="115">
        <f t="shared" ref="G5:G68" si="1">IF(MOD(LEN(H5) - LEN(SUBSTITUTE(H5, """", "")),2) = 1,1,0)</f>
        <v>0</v>
      </c>
      <c r="H5" s="210" t="str">
        <f>SUBSTITUTE(I5, "'", "\'")</f>
        <v/>
      </c>
      <c r="I5" s="211"/>
      <c r="J5" s="212"/>
      <c r="K5" s="184">
        <v>2</v>
      </c>
    </row>
    <row r="6" spans="1:15">
      <c r="A6" s="181" t="str">
        <f t="shared" si="0"/>
        <v>$lang["code"]='cn';</v>
      </c>
      <c r="B6" s="182" t="s">
        <v>3868</v>
      </c>
      <c r="D6" s="182" t="s">
        <v>3437</v>
      </c>
      <c r="E6" s="183" t="s">
        <v>5259</v>
      </c>
      <c r="G6" s="115">
        <f t="shared" si="1"/>
        <v>0</v>
      </c>
      <c r="H6" s="210" t="str">
        <f t="shared" ref="H6:H69" si="2">SUBSTITUTE(I6, "'", "\'")</f>
        <v>cn</v>
      </c>
      <c r="I6" s="213" t="s">
        <v>5260</v>
      </c>
      <c r="J6" s="212" t="s">
        <v>3490</v>
      </c>
      <c r="K6" s="184">
        <v>100</v>
      </c>
    </row>
    <row r="7" spans="1:15">
      <c r="A7" s="181" t="str">
        <f t="shared" si="0"/>
        <v>$lang['home_title']='低碳家庭诊断';</v>
      </c>
      <c r="B7" s="182" t="s">
        <v>3670</v>
      </c>
      <c r="D7" s="182" t="s">
        <v>3437</v>
      </c>
      <c r="E7" s="183" t="s">
        <v>5259</v>
      </c>
      <c r="G7" s="115">
        <f t="shared" si="1"/>
        <v>0</v>
      </c>
      <c r="H7" s="210" t="str">
        <f t="shared" si="2"/>
        <v>低碳家庭诊断</v>
      </c>
      <c r="I7" s="213" t="s">
        <v>5261</v>
      </c>
      <c r="J7" s="212" t="s">
        <v>3438</v>
      </c>
      <c r="K7" s="184">
        <v>3</v>
      </c>
    </row>
    <row r="8" spans="1:15">
      <c r="A8" s="181" t="str">
        <f t="shared" si="0"/>
        <v>$lang['home_joy_title']='低碳家庭诊断（简单版）';</v>
      </c>
      <c r="B8" s="182" t="s">
        <v>3671</v>
      </c>
      <c r="D8" s="182" t="s">
        <v>3437</v>
      </c>
      <c r="E8" s="183" t="s">
        <v>5259</v>
      </c>
      <c r="G8" s="115">
        <f t="shared" si="1"/>
        <v>0</v>
      </c>
      <c r="H8" s="210" t="str">
        <f t="shared" si="2"/>
        <v>低碳家庭诊断（简单版）</v>
      </c>
      <c r="I8" s="213" t="s">
        <v>5262</v>
      </c>
      <c r="J8" s="212" t="s">
        <v>3439</v>
      </c>
      <c r="K8" s="184">
        <v>4</v>
      </c>
    </row>
    <row r="9" spans="1:15">
      <c r="A9" s="181" t="str">
        <f t="shared" si="0"/>
        <v/>
      </c>
      <c r="E9" s="183" t="s">
        <v>1826</v>
      </c>
      <c r="G9" s="115">
        <f t="shared" si="1"/>
        <v>0</v>
      </c>
      <c r="H9" s="210" t="str">
        <f t="shared" si="2"/>
        <v/>
      </c>
      <c r="I9" s="213" t="s">
        <v>5263</v>
      </c>
      <c r="J9" s="212"/>
      <c r="K9" s="184">
        <v>6</v>
      </c>
    </row>
    <row r="10" spans="1:15">
      <c r="A10" s="181" t="str">
        <f t="shared" si="0"/>
        <v>$lang['countfix_pre_after']='2';</v>
      </c>
      <c r="B10" s="182" t="s">
        <v>5264</v>
      </c>
      <c r="D10" s="182" t="s">
        <v>3437</v>
      </c>
      <c r="E10" s="183" t="s">
        <v>5265</v>
      </c>
      <c r="G10" s="115">
        <f t="shared" si="1"/>
        <v>0</v>
      </c>
      <c r="H10" s="210" t="str">
        <f t="shared" si="2"/>
        <v>2</v>
      </c>
      <c r="I10" s="213">
        <v>2</v>
      </c>
      <c r="J10" s="212">
        <v>2</v>
      </c>
      <c r="K10" s="184">
        <v>8</v>
      </c>
    </row>
    <row r="11" spans="1:15">
      <c r="A11" s="181" t="str">
        <f t="shared" si="0"/>
        <v/>
      </c>
      <c r="G11" s="115">
        <f t="shared" si="1"/>
        <v>0</v>
      </c>
      <c r="H11" s="210" t="str">
        <f t="shared" si="2"/>
        <v/>
      </c>
      <c r="I11" s="213"/>
      <c r="J11" s="212"/>
    </row>
    <row r="12" spans="1:15">
      <c r="A12" s="181" t="str">
        <f t="shared" si="0"/>
        <v>//--energy -----------------</v>
      </c>
      <c r="B12" s="182" t="s">
        <v>5266</v>
      </c>
      <c r="G12" s="115">
        <f t="shared" si="1"/>
        <v>0</v>
      </c>
      <c r="H12" s="210" t="str">
        <f t="shared" si="2"/>
        <v/>
      </c>
      <c r="I12" s="213" t="s">
        <v>5263</v>
      </c>
      <c r="J12" s="212"/>
    </row>
    <row r="13" spans="1:15">
      <c r="A13" s="181" t="str">
        <f t="shared" si="0"/>
        <v>$lang["show_electricity"]='TRUE';</v>
      </c>
      <c r="B13" s="182" t="s">
        <v>3869</v>
      </c>
      <c r="D13" s="182" t="s">
        <v>5267</v>
      </c>
      <c r="E13" s="183" t="s">
        <v>5259</v>
      </c>
      <c r="G13" s="115">
        <f t="shared" si="1"/>
        <v>0</v>
      </c>
      <c r="H13" s="210" t="str">
        <f t="shared" si="2"/>
        <v>TRUE</v>
      </c>
      <c r="I13" s="213" t="b">
        <v>1</v>
      </c>
      <c r="J13" s="212" t="b">
        <v>1</v>
      </c>
      <c r="K13" s="184">
        <v>101</v>
      </c>
    </row>
    <row r="14" spans="1:15">
      <c r="A14" s="181" t="str">
        <f t="shared" si="0"/>
        <v>$lang["show_gas"]='TRUE';</v>
      </c>
      <c r="B14" s="182" t="s">
        <v>3870</v>
      </c>
      <c r="D14" s="182" t="s">
        <v>5268</v>
      </c>
      <c r="E14" s="183" t="s">
        <v>5265</v>
      </c>
      <c r="G14" s="115">
        <f t="shared" si="1"/>
        <v>0</v>
      </c>
      <c r="H14" s="210" t="str">
        <f t="shared" si="2"/>
        <v>TRUE</v>
      </c>
      <c r="I14" s="213" t="b">
        <v>1</v>
      </c>
      <c r="J14" s="212" t="b">
        <v>1</v>
      </c>
      <c r="K14" s="184">
        <v>102</v>
      </c>
    </row>
    <row r="15" spans="1:15">
      <c r="A15" s="181" t="str">
        <f t="shared" si="0"/>
        <v>$lang["show_kerosene"]='FALSE';</v>
      </c>
      <c r="B15" s="182" t="s">
        <v>3871</v>
      </c>
      <c r="D15" s="182" t="s">
        <v>3724</v>
      </c>
      <c r="E15" s="183" t="s">
        <v>5259</v>
      </c>
      <c r="G15" s="115">
        <f t="shared" si="1"/>
        <v>0</v>
      </c>
      <c r="H15" s="210" t="str">
        <f t="shared" si="2"/>
        <v>FALSE</v>
      </c>
      <c r="I15" s="213" t="b">
        <v>0</v>
      </c>
      <c r="J15" s="212" t="b">
        <v>1</v>
      </c>
      <c r="K15" s="184">
        <v>103</v>
      </c>
    </row>
    <row r="16" spans="1:15">
      <c r="A16" s="181" t="str">
        <f t="shared" si="0"/>
        <v>$lang["show_briquet"]='TRUE';</v>
      </c>
      <c r="B16" s="182" t="s">
        <v>3872</v>
      </c>
      <c r="D16" s="182" t="s">
        <v>5267</v>
      </c>
      <c r="E16" s="183" t="s">
        <v>1826</v>
      </c>
      <c r="G16" s="115">
        <f t="shared" si="1"/>
        <v>0</v>
      </c>
      <c r="H16" s="210" t="str">
        <f t="shared" si="2"/>
        <v>TRUE</v>
      </c>
      <c r="I16" s="213" t="b">
        <v>1</v>
      </c>
      <c r="J16" s="212" t="b">
        <v>0</v>
      </c>
      <c r="K16" s="184">
        <v>104</v>
      </c>
    </row>
    <row r="17" spans="1:11">
      <c r="A17" s="181" t="str">
        <f t="shared" si="0"/>
        <v>$lang["show_area"]='TRUE';</v>
      </c>
      <c r="B17" s="182" t="s">
        <v>3873</v>
      </c>
      <c r="D17" s="182" t="s">
        <v>5267</v>
      </c>
      <c r="E17" s="183" t="s">
        <v>5259</v>
      </c>
      <c r="G17" s="115">
        <f t="shared" si="1"/>
        <v>0</v>
      </c>
      <c r="H17" s="210" t="str">
        <f t="shared" si="2"/>
        <v>TRUE</v>
      </c>
      <c r="I17" s="213" t="b">
        <v>1</v>
      </c>
      <c r="J17" s="212" t="b">
        <v>0</v>
      </c>
      <c r="K17" s="184">
        <v>105</v>
      </c>
    </row>
    <row r="18" spans="1:11">
      <c r="A18" s="181" t="str">
        <f t="shared" si="0"/>
        <v>$lang["show_gasoline"]='TRUE';</v>
      </c>
      <c r="B18" s="182" t="s">
        <v>3874</v>
      </c>
      <c r="D18" s="182" t="s">
        <v>3724</v>
      </c>
      <c r="E18" s="183" t="s">
        <v>5259</v>
      </c>
      <c r="G18" s="115">
        <f t="shared" si="1"/>
        <v>0</v>
      </c>
      <c r="H18" s="210" t="str">
        <f t="shared" si="2"/>
        <v>TRUE</v>
      </c>
      <c r="I18" s="213" t="b">
        <v>1</v>
      </c>
      <c r="J18" s="212" t="b">
        <v>1</v>
      </c>
      <c r="K18" s="184">
        <v>106</v>
      </c>
    </row>
    <row r="19" spans="1:11">
      <c r="A19" s="181" t="str">
        <f t="shared" si="0"/>
        <v/>
      </c>
      <c r="G19" s="115">
        <f t="shared" si="1"/>
        <v>0</v>
      </c>
      <c r="H19" s="210" t="str">
        <f t="shared" si="2"/>
        <v/>
      </c>
      <c r="I19" s="213" t="s">
        <v>5263</v>
      </c>
      <c r="J19" s="212"/>
    </row>
    <row r="20" spans="1:11">
      <c r="A20" s="181" t="str">
        <f t="shared" si="0"/>
        <v>$lang["electricitytitle"]='电力';</v>
      </c>
      <c r="B20" s="182" t="s">
        <v>3912</v>
      </c>
      <c r="D20" s="182" t="s">
        <v>3437</v>
      </c>
      <c r="E20" s="183" t="s">
        <v>1826</v>
      </c>
      <c r="G20" s="115">
        <f t="shared" si="1"/>
        <v>0</v>
      </c>
      <c r="H20" s="210" t="str">
        <f t="shared" si="2"/>
        <v>电力</v>
      </c>
      <c r="I20" s="213" t="s">
        <v>5269</v>
      </c>
      <c r="J20" s="212" t="s">
        <v>2495</v>
      </c>
      <c r="K20" s="184">
        <v>244</v>
      </c>
    </row>
    <row r="21" spans="1:11">
      <c r="A21" s="181" t="str">
        <f t="shared" si="0"/>
        <v>$lang["gastitle"]='煤气';</v>
      </c>
      <c r="B21" s="182" t="s">
        <v>3913</v>
      </c>
      <c r="D21" s="182" t="s">
        <v>3437</v>
      </c>
      <c r="E21" s="183" t="s">
        <v>1826</v>
      </c>
      <c r="G21" s="115">
        <f t="shared" si="1"/>
        <v>0</v>
      </c>
      <c r="H21" s="210" t="str">
        <f t="shared" si="2"/>
        <v>煤气</v>
      </c>
      <c r="I21" s="213" t="s">
        <v>5270</v>
      </c>
      <c r="J21" s="212" t="s">
        <v>2020</v>
      </c>
      <c r="K21" s="184">
        <v>245</v>
      </c>
    </row>
    <row r="22" spans="1:11">
      <c r="A22" s="181" t="str">
        <f t="shared" si="0"/>
        <v>$lang["kerosenetitle"]='煤油';</v>
      </c>
      <c r="B22" s="182" t="s">
        <v>3914</v>
      </c>
      <c r="D22" s="182" t="s">
        <v>3437</v>
      </c>
      <c r="E22" s="183" t="s">
        <v>1826</v>
      </c>
      <c r="G22" s="115">
        <f t="shared" si="1"/>
        <v>0</v>
      </c>
      <c r="H22" s="210" t="str">
        <f t="shared" si="2"/>
        <v>煤油</v>
      </c>
      <c r="I22" s="213" t="s">
        <v>5271</v>
      </c>
      <c r="J22" s="212" t="s">
        <v>2021</v>
      </c>
      <c r="K22" s="184">
        <v>246</v>
      </c>
    </row>
    <row r="23" spans="1:11">
      <c r="A23" s="181" t="str">
        <f t="shared" si="0"/>
        <v>$lang["briquettitle"]='蜂窝煤';</v>
      </c>
      <c r="B23" s="182" t="s">
        <v>3917</v>
      </c>
      <c r="D23" s="182" t="s">
        <v>3437</v>
      </c>
      <c r="G23" s="115">
        <f t="shared" si="1"/>
        <v>0</v>
      </c>
      <c r="H23" s="210" t="str">
        <f t="shared" si="2"/>
        <v>蜂窝煤</v>
      </c>
      <c r="I23" s="213" t="s">
        <v>5272</v>
      </c>
      <c r="J23" s="212" t="s">
        <v>3537</v>
      </c>
      <c r="K23" s="184">
        <v>249</v>
      </c>
    </row>
    <row r="24" spans="1:11">
      <c r="A24" s="181" t="str">
        <f t="shared" si="0"/>
        <v>$lang["areatitle"]='区域供暖';</v>
      </c>
      <c r="B24" s="182" t="s">
        <v>3916</v>
      </c>
      <c r="D24" s="182" t="s">
        <v>3437</v>
      </c>
      <c r="E24" s="183" t="s">
        <v>5259</v>
      </c>
      <c r="G24" s="115">
        <f t="shared" si="1"/>
        <v>0</v>
      </c>
      <c r="H24" s="210" t="str">
        <f t="shared" si="2"/>
        <v>区域供暖</v>
      </c>
      <c r="I24" s="213" t="s">
        <v>5273</v>
      </c>
      <c r="J24" s="212" t="s">
        <v>3526</v>
      </c>
      <c r="K24" s="184">
        <v>248</v>
      </c>
    </row>
    <row r="25" spans="1:11">
      <c r="A25" s="181" t="str">
        <f t="shared" si="0"/>
        <v>$lang["gasolinetitle"]='汽油';</v>
      </c>
      <c r="B25" s="182" t="s">
        <v>3915</v>
      </c>
      <c r="D25" s="182" t="s">
        <v>3437</v>
      </c>
      <c r="E25" s="183" t="s">
        <v>5259</v>
      </c>
      <c r="G25" s="115">
        <f t="shared" si="1"/>
        <v>0</v>
      </c>
      <c r="H25" s="210" t="str">
        <f t="shared" si="2"/>
        <v>汽油</v>
      </c>
      <c r="I25" s="213" t="s">
        <v>5274</v>
      </c>
      <c r="J25" s="212" t="s">
        <v>3527</v>
      </c>
      <c r="K25" s="184">
        <v>247</v>
      </c>
    </row>
    <row r="26" spans="1:11">
      <c r="A26" s="181" t="str">
        <f t="shared" si="0"/>
        <v>$lang["electricityunit"]='kWh';</v>
      </c>
      <c r="B26" s="182" t="s">
        <v>5275</v>
      </c>
      <c r="D26" s="182" t="s">
        <v>3437</v>
      </c>
      <c r="E26" s="183" t="s">
        <v>5265</v>
      </c>
      <c r="G26" s="115">
        <f t="shared" si="1"/>
        <v>0</v>
      </c>
      <c r="H26" s="210" t="str">
        <f t="shared" si="2"/>
        <v>kWh</v>
      </c>
      <c r="I26" s="213" t="s">
        <v>3934</v>
      </c>
      <c r="J26" s="212" t="s">
        <v>3933</v>
      </c>
      <c r="K26" s="184">
        <v>238</v>
      </c>
    </row>
    <row r="27" spans="1:11">
      <c r="A27" s="181" t="str">
        <f t="shared" si="0"/>
        <v>$lang["gasunit"]='m3';</v>
      </c>
      <c r="B27" s="182" t="s">
        <v>5276</v>
      </c>
      <c r="D27" s="182" t="s">
        <v>3437</v>
      </c>
      <c r="E27" s="183" t="s">
        <v>5259</v>
      </c>
      <c r="G27" s="115">
        <f t="shared" si="1"/>
        <v>0</v>
      </c>
      <c r="H27" s="210" t="str">
        <f t="shared" si="2"/>
        <v>m3</v>
      </c>
      <c r="I27" s="213" t="s">
        <v>5277</v>
      </c>
      <c r="J27" s="212" t="s">
        <v>3935</v>
      </c>
      <c r="K27" s="184">
        <v>239</v>
      </c>
    </row>
    <row r="28" spans="1:11">
      <c r="A28" s="181" t="str">
        <f t="shared" si="0"/>
        <v>$lang["keroseneunit"]='L';</v>
      </c>
      <c r="B28" s="182" t="s">
        <v>3932</v>
      </c>
      <c r="D28" s="182" t="s">
        <v>3437</v>
      </c>
      <c r="E28" s="183" t="s">
        <v>5259</v>
      </c>
      <c r="G28" s="115">
        <f t="shared" si="1"/>
        <v>0</v>
      </c>
      <c r="H28" s="210" t="str">
        <f t="shared" si="2"/>
        <v>L</v>
      </c>
      <c r="I28" s="213" t="s">
        <v>5278</v>
      </c>
      <c r="J28" s="212" t="s">
        <v>3936</v>
      </c>
      <c r="K28" s="184">
        <v>240</v>
      </c>
    </row>
    <row r="29" spans="1:11">
      <c r="A29" s="181" t="str">
        <f t="shared" si="0"/>
        <v>$lang["briquetunit"]='kg';</v>
      </c>
      <c r="B29" s="182" t="s">
        <v>5279</v>
      </c>
      <c r="D29" s="182" t="s">
        <v>3437</v>
      </c>
      <c r="G29" s="115">
        <f t="shared" si="1"/>
        <v>0</v>
      </c>
      <c r="H29" s="210" t="str">
        <f t="shared" si="2"/>
        <v>kg</v>
      </c>
      <c r="I29" s="213" t="s">
        <v>5280</v>
      </c>
      <c r="J29" s="212" t="s">
        <v>3937</v>
      </c>
      <c r="K29" s="184">
        <v>243</v>
      </c>
    </row>
    <row r="30" spans="1:11">
      <c r="A30" s="181" t="str">
        <f t="shared" si="0"/>
        <v>$lang["areaunit"]='MJ';</v>
      </c>
      <c r="B30" s="182" t="s">
        <v>5281</v>
      </c>
      <c r="D30" s="182" t="s">
        <v>3437</v>
      </c>
      <c r="G30" s="115">
        <f t="shared" si="1"/>
        <v>0</v>
      </c>
      <c r="H30" s="210" t="str">
        <f t="shared" si="2"/>
        <v>MJ</v>
      </c>
      <c r="I30" s="213" t="s">
        <v>5282</v>
      </c>
      <c r="J30" s="212" t="s">
        <v>3938</v>
      </c>
      <c r="K30" s="184">
        <v>242</v>
      </c>
    </row>
    <row r="31" spans="1:11">
      <c r="A31" s="181" t="str">
        <f t="shared" si="0"/>
        <v>$lang["gasolineunit"]='L';</v>
      </c>
      <c r="B31" s="182" t="s">
        <v>5283</v>
      </c>
      <c r="D31" s="182" t="s">
        <v>3437</v>
      </c>
      <c r="E31" s="183" t="s">
        <v>1826</v>
      </c>
      <c r="G31" s="115">
        <f t="shared" si="1"/>
        <v>0</v>
      </c>
      <c r="H31" s="210" t="str">
        <f t="shared" si="2"/>
        <v>L</v>
      </c>
      <c r="I31" s="213" t="s">
        <v>5278</v>
      </c>
      <c r="J31" s="212" t="s">
        <v>3936</v>
      </c>
      <c r="K31" s="184">
        <v>241</v>
      </c>
    </row>
    <row r="32" spans="1:11">
      <c r="A32" s="181" t="str">
        <f t="shared" si="0"/>
        <v/>
      </c>
      <c r="B32" s="182" t="s">
        <v>3441</v>
      </c>
      <c r="E32" s="183" t="s">
        <v>5259</v>
      </c>
      <c r="G32" s="115">
        <f t="shared" si="1"/>
        <v>0</v>
      </c>
      <c r="H32" s="210" t="str">
        <f t="shared" si="2"/>
        <v/>
      </c>
      <c r="I32" s="213"/>
      <c r="J32" s="212"/>
      <c r="K32" s="184">
        <v>107</v>
      </c>
    </row>
    <row r="33" spans="1:11">
      <c r="A33" s="181" t="str">
        <f t="shared" si="0"/>
        <v>//--common unit-----------------</v>
      </c>
      <c r="B33" s="182" t="s">
        <v>3854</v>
      </c>
      <c r="G33" s="115">
        <f t="shared" si="1"/>
        <v>0</v>
      </c>
      <c r="H33" s="210" t="str">
        <f t="shared" si="2"/>
        <v/>
      </c>
      <c r="I33" s="213"/>
      <c r="J33" s="212"/>
    </row>
    <row r="34" spans="1:11">
      <c r="A34" s="181" t="str">
        <f t="shared" si="0"/>
        <v>$lang['point_disp']='function(num) {return num + "分"};';</v>
      </c>
      <c r="B34" s="182" t="s">
        <v>5284</v>
      </c>
      <c r="D34" s="182" t="s">
        <v>3724</v>
      </c>
      <c r="E34" s="183" t="s">
        <v>5285</v>
      </c>
      <c r="G34" s="115">
        <f t="shared" si="1"/>
        <v>0</v>
      </c>
      <c r="H34" s="210" t="str">
        <f t="shared" si="2"/>
        <v>num</v>
      </c>
      <c r="I34" s="213" t="s">
        <v>5286</v>
      </c>
      <c r="J34" s="212" t="s">
        <v>3926</v>
      </c>
    </row>
    <row r="35" spans="1:11">
      <c r="A35" s="181" t="str">
        <f t="shared" si="0"/>
        <v/>
      </c>
      <c r="E35" s="183" t="s">
        <v>5287</v>
      </c>
      <c r="G35" s="115">
        <f t="shared" si="1"/>
        <v>0</v>
      </c>
      <c r="H35" s="210" t="str">
        <f t="shared" si="2"/>
        <v>num + "分"</v>
      </c>
      <c r="I35" s="213" t="s">
        <v>5288</v>
      </c>
      <c r="J35" s="212" t="s">
        <v>3931</v>
      </c>
    </row>
    <row r="36" spans="1:11">
      <c r="A36" s="181" t="str">
        <f t="shared" si="0"/>
        <v>$lang["priceunit"]='元';</v>
      </c>
      <c r="B36" s="182" t="s">
        <v>3895</v>
      </c>
      <c r="D36" s="182" t="s">
        <v>3437</v>
      </c>
      <c r="E36" s="183" t="s">
        <v>5259</v>
      </c>
      <c r="G36" s="115">
        <f t="shared" si="1"/>
        <v>0</v>
      </c>
      <c r="H36" s="210" t="str">
        <f t="shared" si="2"/>
        <v>元</v>
      </c>
      <c r="I36" s="213" t="s">
        <v>5289</v>
      </c>
      <c r="J36" s="212" t="s">
        <v>1920</v>
      </c>
      <c r="K36" s="184">
        <v>156</v>
      </c>
    </row>
    <row r="37" spans="1:11">
      <c r="A37" s="181" t="str">
        <f t="shared" si="0"/>
        <v>$lang['co2unit']='kg';</v>
      </c>
      <c r="B37" s="182" t="s">
        <v>5290</v>
      </c>
      <c r="D37" s="182" t="s">
        <v>5291</v>
      </c>
      <c r="G37" s="115">
        <f t="shared" si="1"/>
        <v>0</v>
      </c>
      <c r="H37" s="210" t="str">
        <f t="shared" si="2"/>
        <v>kg</v>
      </c>
      <c r="I37" s="213" t="s">
        <v>5292</v>
      </c>
      <c r="J37" s="212" t="s">
        <v>3937</v>
      </c>
    </row>
    <row r="38" spans="1:11">
      <c r="A38" s="181" t="str">
        <f t="shared" si="0"/>
        <v>$lang['energyunit']='GJ';</v>
      </c>
      <c r="B38" s="182" t="s">
        <v>5293</v>
      </c>
      <c r="D38" s="182" t="s">
        <v>5291</v>
      </c>
      <c r="G38" s="115">
        <f t="shared" si="1"/>
        <v>0</v>
      </c>
      <c r="H38" s="210" t="str">
        <f t="shared" si="2"/>
        <v>GJ</v>
      </c>
      <c r="I38" s="213" t="s">
        <v>5294</v>
      </c>
      <c r="J38" s="212" t="s">
        <v>5249</v>
      </c>
    </row>
    <row r="39" spans="1:11">
      <c r="A39" s="181" t="str">
        <f t="shared" si="0"/>
        <v>$lang['monthunit']='月';</v>
      </c>
      <c r="B39" s="182" t="s">
        <v>5295</v>
      </c>
      <c r="D39" s="182" t="s">
        <v>5291</v>
      </c>
      <c r="G39" s="115">
        <f t="shared" si="1"/>
        <v>0</v>
      </c>
      <c r="H39" s="210" t="str">
        <f t="shared" si="2"/>
        <v>月</v>
      </c>
      <c r="I39" s="213" t="s">
        <v>3264</v>
      </c>
      <c r="J39" s="212" t="s">
        <v>3264</v>
      </c>
    </row>
    <row r="40" spans="1:11">
      <c r="A40" s="181" t="str">
        <f t="shared" si="0"/>
        <v>$lang['yearunit']='年';</v>
      </c>
      <c r="B40" s="182" t="s">
        <v>5296</v>
      </c>
      <c r="D40" s="182" t="s">
        <v>5297</v>
      </c>
      <c r="G40" s="115">
        <f t="shared" si="1"/>
        <v>0</v>
      </c>
      <c r="H40" s="210" t="str">
        <f t="shared" si="2"/>
        <v>年</v>
      </c>
      <c r="I40" s="213" t="s">
        <v>829</v>
      </c>
      <c r="J40" s="212" t="s">
        <v>829</v>
      </c>
    </row>
    <row r="41" spans="1:11">
      <c r="A41" s="181" t="str">
        <f t="shared" si="0"/>
        <v>$lang["co2unitperyear"]='';</v>
      </c>
      <c r="B41" s="182" t="s">
        <v>5298</v>
      </c>
      <c r="D41" s="182" t="s">
        <v>3437</v>
      </c>
      <c r="E41" s="183" t="s">
        <v>5259</v>
      </c>
      <c r="G41" s="115">
        <f t="shared" si="1"/>
        <v>0</v>
      </c>
      <c r="H41" s="210" t="str">
        <f t="shared" si="2"/>
        <v/>
      </c>
      <c r="I41" s="211"/>
      <c r="J41" s="212"/>
    </row>
    <row r="42" spans="1:11">
      <c r="A42" s="181" t="str">
        <f t="shared" si="0"/>
        <v>$lang["co2unitpermonth"]='';</v>
      </c>
      <c r="B42" s="182" t="s">
        <v>5299</v>
      </c>
      <c r="D42" s="182" t="s">
        <v>3437</v>
      </c>
      <c r="E42" s="183" t="s">
        <v>5259</v>
      </c>
      <c r="G42" s="115">
        <f t="shared" si="1"/>
        <v>0</v>
      </c>
      <c r="H42" s="210" t="str">
        <f t="shared" si="2"/>
        <v/>
      </c>
      <c r="I42" s="211"/>
      <c r="J42" s="212"/>
    </row>
    <row r="43" spans="1:11">
      <c r="A43" s="181" t="str">
        <f t="shared" si="0"/>
        <v>$lang["feeunitperyear"]='';</v>
      </c>
      <c r="B43" s="182" t="s">
        <v>5300</v>
      </c>
      <c r="D43" s="182" t="s">
        <v>3437</v>
      </c>
      <c r="E43" s="183" t="s">
        <v>5301</v>
      </c>
      <c r="G43" s="115">
        <f t="shared" si="1"/>
        <v>0</v>
      </c>
      <c r="H43" s="210" t="str">
        <f t="shared" si="2"/>
        <v/>
      </c>
      <c r="I43" s="211"/>
      <c r="J43" s="212"/>
    </row>
    <row r="44" spans="1:11">
      <c r="A44" s="181" t="str">
        <f t="shared" si="0"/>
        <v>$lang["feeunitpermonth"]='';</v>
      </c>
      <c r="B44" s="182" t="s">
        <v>5302</v>
      </c>
      <c r="D44" s="182" t="s">
        <v>3437</v>
      </c>
      <c r="E44" s="183" t="s">
        <v>5259</v>
      </c>
      <c r="G44" s="115">
        <f t="shared" si="1"/>
        <v>0</v>
      </c>
      <c r="H44" s="210" t="str">
        <f t="shared" si="2"/>
        <v/>
      </c>
      <c r="I44" s="211"/>
      <c r="J44" s="212"/>
    </row>
    <row r="45" spans="1:11">
      <c r="A45" s="181" t="str">
        <f t="shared" si="0"/>
        <v>$lang["energyunitperyear"]='';</v>
      </c>
      <c r="B45" s="182" t="s">
        <v>5303</v>
      </c>
      <c r="D45" s="182" t="s">
        <v>3437</v>
      </c>
      <c r="E45" s="183" t="s">
        <v>1826</v>
      </c>
      <c r="G45" s="115">
        <f t="shared" si="1"/>
        <v>0</v>
      </c>
      <c r="H45" s="210" t="str">
        <f t="shared" si="2"/>
        <v/>
      </c>
      <c r="I45" s="211"/>
      <c r="J45" s="212"/>
    </row>
    <row r="46" spans="1:11">
      <c r="A46" s="181" t="str">
        <f t="shared" si="0"/>
        <v>$lang["energyunitpermonth"]='';</v>
      </c>
      <c r="B46" s="182" t="s">
        <v>5304</v>
      </c>
      <c r="D46" s="182" t="s">
        <v>3437</v>
      </c>
      <c r="E46" s="183" t="s">
        <v>5305</v>
      </c>
      <c r="G46" s="115">
        <f t="shared" si="1"/>
        <v>0</v>
      </c>
      <c r="H46" s="210" t="str">
        <f t="shared" si="2"/>
        <v/>
      </c>
      <c r="I46" s="211"/>
      <c r="J46" s="212"/>
    </row>
    <row r="47" spans="1:11">
      <c r="A47" s="181" t="str">
        <f t="shared" si="0"/>
        <v/>
      </c>
      <c r="G47" s="115">
        <f t="shared" si="1"/>
        <v>0</v>
      </c>
      <c r="H47" s="210" t="str">
        <f t="shared" si="2"/>
        <v/>
      </c>
      <c r="I47" s="211"/>
      <c r="J47" s="212"/>
    </row>
    <row r="48" spans="1:11">
      <c r="A48" s="181" t="str">
        <f t="shared" si="0"/>
        <v>//--common page-----------------</v>
      </c>
      <c r="B48" s="182" t="s">
        <v>3930</v>
      </c>
      <c r="G48" s="115">
        <f t="shared" si="1"/>
        <v>0</v>
      </c>
      <c r="H48" s="210" t="str">
        <f t="shared" si="2"/>
        <v/>
      </c>
      <c r="I48" s="211"/>
      <c r="J48" s="212"/>
    </row>
    <row r="49" spans="1:11">
      <c r="A49" s="181" t="str">
        <f t="shared" si="0"/>
        <v>$lang["startPageName"]='全体（简单）';</v>
      </c>
      <c r="B49" s="182" t="s">
        <v>3875</v>
      </c>
      <c r="D49" s="182" t="s">
        <v>3437</v>
      </c>
      <c r="E49" s="183" t="s">
        <v>5301</v>
      </c>
      <c r="G49" s="115">
        <f t="shared" si="1"/>
        <v>0</v>
      </c>
      <c r="H49" s="210" t="str">
        <f t="shared" si="2"/>
        <v>全体（简单）</v>
      </c>
      <c r="I49" s="213" t="s">
        <v>5306</v>
      </c>
      <c r="J49" s="212" t="s">
        <v>3491</v>
      </c>
      <c r="K49" s="184">
        <v>108</v>
      </c>
    </row>
    <row r="50" spans="1:11" ht="24">
      <c r="A50" s="181" t="str">
        <f t="shared" si="0"/>
        <v>$lang['header_attension']='';</v>
      </c>
      <c r="B50" s="182" t="s">
        <v>5307</v>
      </c>
      <c r="D50" s="182" t="s">
        <v>3437</v>
      </c>
      <c r="E50" s="183" t="s">
        <v>5305</v>
      </c>
      <c r="G50" s="115">
        <f t="shared" si="1"/>
        <v>0</v>
      </c>
      <c r="H50" s="210" t="str">
        <f t="shared" si="2"/>
        <v/>
      </c>
      <c r="I50" s="211"/>
      <c r="J50" s="212" t="s">
        <v>3442</v>
      </c>
      <c r="K50" s="184">
        <v>7</v>
      </c>
    </row>
    <row r="51" spans="1:11">
      <c r="A51" s="181" t="str">
        <f t="shared" si="0"/>
        <v>$lang["dataClear"]='删除全部内容，删除？';</v>
      </c>
      <c r="B51" s="182" t="s">
        <v>3876</v>
      </c>
      <c r="D51" s="182" t="s">
        <v>3437</v>
      </c>
      <c r="E51" s="183" t="s">
        <v>5301</v>
      </c>
      <c r="G51" s="115">
        <f t="shared" si="1"/>
        <v>0</v>
      </c>
      <c r="H51" s="210" t="str">
        <f t="shared" si="2"/>
        <v>删除全部内容，删除？</v>
      </c>
      <c r="I51" s="213" t="s">
        <v>5308</v>
      </c>
      <c r="J51" s="212" t="s">
        <v>3492</v>
      </c>
      <c r="K51" s="184">
        <v>110</v>
      </c>
    </row>
    <row r="52" spans="1:11">
      <c r="A52" s="181" t="str">
        <f t="shared" si="0"/>
        <v>$lang["savetobrowser"]='已保存到浏览器。';</v>
      </c>
      <c r="B52" s="182" t="s">
        <v>3878</v>
      </c>
      <c r="D52" s="182" t="s">
        <v>3437</v>
      </c>
      <c r="E52" s="183" t="s">
        <v>5259</v>
      </c>
      <c r="G52" s="115">
        <f t="shared" si="1"/>
        <v>0</v>
      </c>
      <c r="H52" s="210" t="str">
        <f t="shared" si="2"/>
        <v>已保存到浏览器。</v>
      </c>
      <c r="I52" s="213" t="s">
        <v>5309</v>
      </c>
      <c r="J52" s="212" t="s">
        <v>3494</v>
      </c>
      <c r="K52" s="184">
        <v>115</v>
      </c>
    </row>
    <row r="53" spans="1:11">
      <c r="A53" s="181" t="str">
        <f t="shared" si="0"/>
        <v>$lang["savedataisshown"]='保留值如下。';</v>
      </c>
      <c r="B53" s="182" t="s">
        <v>3879</v>
      </c>
      <c r="D53" s="182" t="s">
        <v>3437</v>
      </c>
      <c r="E53" s="183" t="s">
        <v>5301</v>
      </c>
      <c r="G53" s="115">
        <f t="shared" si="1"/>
        <v>0</v>
      </c>
      <c r="H53" s="210" t="str">
        <f t="shared" si="2"/>
        <v>保留值如下。</v>
      </c>
      <c r="I53" s="213" t="s">
        <v>5310</v>
      </c>
      <c r="J53" s="212" t="s">
        <v>3495</v>
      </c>
      <c r="K53" s="184">
        <v>116</v>
      </c>
    </row>
    <row r="54" spans="1:11">
      <c r="A54" s="181" t="str">
        <f t="shared" si="0"/>
        <v/>
      </c>
      <c r="G54" s="115">
        <f t="shared" si="1"/>
        <v>0</v>
      </c>
      <c r="H54" s="210" t="str">
        <f t="shared" si="2"/>
        <v/>
      </c>
      <c r="I54" s="211"/>
      <c r="J54" s="212"/>
    </row>
    <row r="55" spans="1:11">
      <c r="A55" s="181" t="str">
        <f t="shared" si="0"/>
        <v>//--question page-----------------</v>
      </c>
      <c r="B55" s="182" t="s">
        <v>5311</v>
      </c>
      <c r="G55" s="115">
        <f t="shared" si="1"/>
        <v>0</v>
      </c>
      <c r="H55" s="210" t="str">
        <f t="shared" si="2"/>
        <v/>
      </c>
      <c r="I55" s="211"/>
      <c r="J55" s="212"/>
    </row>
    <row r="56" spans="1:11" ht="24">
      <c r="A56" s="181" t="str">
        <f t="shared" si="0"/>
        <v>$lang["QuestionNumber"]='function(numques, nowques) {return  "（" + nowques + "个问题中第" + numques + "个）"};';</v>
      </c>
      <c r="B56" s="182" t="s">
        <v>5312</v>
      </c>
      <c r="E56" s="183" t="s">
        <v>5313</v>
      </c>
      <c r="G56" s="115">
        <f t="shared" si="1"/>
        <v>0</v>
      </c>
      <c r="H56" s="210" t="str">
        <f t="shared" si="2"/>
        <v>numques, nowques</v>
      </c>
      <c r="I56" s="211" t="s">
        <v>3939</v>
      </c>
      <c r="J56" s="212" t="s">
        <v>3939</v>
      </c>
      <c r="K56" s="184">
        <v>264</v>
      </c>
    </row>
    <row r="57" spans="1:11">
      <c r="A57" s="181" t="str">
        <f t="shared" si="0"/>
        <v/>
      </c>
      <c r="E57" s="183" t="s">
        <v>5314</v>
      </c>
      <c r="G57" s="115">
        <f t="shared" si="1"/>
        <v>0</v>
      </c>
      <c r="H57" s="210" t="str">
        <f t="shared" si="2"/>
        <v xml:space="preserve"> "（" + nowques + "个问题中第" + numques + "个）"</v>
      </c>
      <c r="I57" s="213" t="s">
        <v>5315</v>
      </c>
      <c r="J57" s="212" t="s">
        <v>5316</v>
      </c>
      <c r="K57" s="184">
        <v>265</v>
      </c>
    </row>
    <row r="58" spans="1:11">
      <c r="A58" s="181" t="str">
        <f t="shared" si="0"/>
        <v/>
      </c>
      <c r="G58" s="115">
        <f t="shared" si="1"/>
        <v>0</v>
      </c>
      <c r="H58" s="210" t="str">
        <f t="shared" si="2"/>
        <v/>
      </c>
    </row>
    <row r="59" spans="1:11">
      <c r="A59" s="181" t="str">
        <f t="shared" si="0"/>
        <v>//--compare-----------------</v>
      </c>
      <c r="B59" s="182" t="s">
        <v>5317</v>
      </c>
      <c r="G59" s="115">
        <f t="shared" si="1"/>
        <v>0</v>
      </c>
      <c r="H59" s="210" t="str">
        <f t="shared" si="2"/>
        <v/>
      </c>
      <c r="I59" s="211"/>
      <c r="J59" s="212"/>
    </row>
    <row r="60" spans="1:11">
      <c r="A60" s="181" t="str">
        <f t="shared" si="0"/>
        <v>$lang["youcall"]='您';</v>
      </c>
      <c r="B60" s="182" t="s">
        <v>3881</v>
      </c>
      <c r="D60" s="182" t="s">
        <v>3437</v>
      </c>
      <c r="E60" s="183" t="s">
        <v>5265</v>
      </c>
      <c r="G60" s="115">
        <f t="shared" si="1"/>
        <v>0</v>
      </c>
      <c r="H60" s="210" t="str">
        <f t="shared" si="2"/>
        <v>您</v>
      </c>
      <c r="I60" s="213" t="s">
        <v>5318</v>
      </c>
      <c r="J60" s="212" t="s">
        <v>3497</v>
      </c>
      <c r="K60" s="184">
        <v>127</v>
      </c>
    </row>
    <row r="61" spans="1:11">
      <c r="A61" s="181" t="str">
        <f t="shared" si="0"/>
        <v>$lang["youcount"]='家庭规模';</v>
      </c>
      <c r="B61" s="182" t="s">
        <v>3882</v>
      </c>
      <c r="D61" s="182" t="s">
        <v>3437</v>
      </c>
      <c r="E61" s="183" t="s">
        <v>5301</v>
      </c>
      <c r="G61" s="115">
        <f t="shared" si="1"/>
        <v>0</v>
      </c>
      <c r="H61" s="210" t="str">
        <f t="shared" si="2"/>
        <v>家庭规模</v>
      </c>
      <c r="I61" s="213" t="s">
        <v>5319</v>
      </c>
      <c r="J61" s="212" t="s">
        <v>3498</v>
      </c>
      <c r="K61" s="184">
        <v>128</v>
      </c>
    </row>
    <row r="62" spans="1:11">
      <c r="A62" s="181" t="str">
        <f t="shared" si="0"/>
        <v>$lang["totalhome"]='全体家庭成员';</v>
      </c>
      <c r="B62" s="182" t="s">
        <v>3885</v>
      </c>
      <c r="D62" s="182" t="s">
        <v>3437</v>
      </c>
      <c r="E62" s="183" t="s">
        <v>5301</v>
      </c>
      <c r="G62" s="115">
        <f t="shared" si="1"/>
        <v>0</v>
      </c>
      <c r="H62" s="210" t="str">
        <f t="shared" si="2"/>
        <v>全体家庭成员</v>
      </c>
      <c r="I62" s="213" t="s">
        <v>5320</v>
      </c>
      <c r="J62" s="212" t="s">
        <v>3501</v>
      </c>
      <c r="K62" s="184">
        <v>131</v>
      </c>
    </row>
    <row r="63" spans="1:11">
      <c r="A63" s="181" t="str">
        <f t="shared" si="0"/>
        <v>$lang["comparehome"]='function(target) {return "同一家庭规模的"+target};';</v>
      </c>
      <c r="B63" s="182" t="s">
        <v>5321</v>
      </c>
      <c r="E63" s="183" t="s">
        <v>5313</v>
      </c>
      <c r="G63" s="115">
        <f t="shared" si="1"/>
        <v>0</v>
      </c>
      <c r="H63" s="210" t="str">
        <f t="shared" si="2"/>
        <v>target</v>
      </c>
      <c r="I63" s="211" t="s">
        <v>5322</v>
      </c>
      <c r="J63" s="212" t="s">
        <v>3940</v>
      </c>
      <c r="K63" s="184">
        <v>133</v>
      </c>
    </row>
    <row r="64" spans="1:11">
      <c r="A64" s="181" t="str">
        <f t="shared" si="0"/>
        <v/>
      </c>
      <c r="E64" s="183" t="s">
        <v>5314</v>
      </c>
      <c r="G64" s="115">
        <f t="shared" si="1"/>
        <v>0</v>
      </c>
      <c r="H64" s="210" t="str">
        <f t="shared" si="2"/>
        <v>"同一家庭规模的"+target</v>
      </c>
      <c r="I64" s="213" t="s">
        <v>5323</v>
      </c>
      <c r="J64" s="212" t="s">
        <v>3941</v>
      </c>
      <c r="K64" s="184">
        <v>134</v>
      </c>
    </row>
    <row r="65" spans="1:11">
      <c r="A65" s="181" t="str">
        <f t="shared" si="0"/>
        <v/>
      </c>
      <c r="E65" s="183" t="s">
        <v>5301</v>
      </c>
      <c r="G65" s="115">
        <f t="shared" si="1"/>
        <v>0</v>
      </c>
      <c r="H65" s="210" t="str">
        <f t="shared" si="2"/>
        <v/>
      </c>
      <c r="I65" s="211"/>
      <c r="J65" s="212"/>
      <c r="K65" s="184">
        <v>135</v>
      </c>
    </row>
    <row r="66" spans="1:11" ht="24">
      <c r="A66" s="181" t="str">
        <f t="shared" ref="A66:A129" si="3">IF(E66="param",CLEAN(B66&amp;"'function("&amp;H66&amp;") {return "&amp;H67&amp;"};';"),IF(E66="template","",CLEAN(B66&amp;IF(D66="",IF(OR(CLEAN(B66)="",LEFT(B66,2)="//"),"","'';"),"'"&amp;H66&amp;"'"&amp;D66))))</f>
        <v>$lang["rankin100"]='function(count) {return "在情况相似的100个家庭中，您家排在第 " + count +"名"};';</v>
      </c>
      <c r="B66" s="182" t="s">
        <v>3942</v>
      </c>
      <c r="E66" s="183" t="s">
        <v>5285</v>
      </c>
      <c r="G66" s="115">
        <f t="shared" si="1"/>
        <v>0</v>
      </c>
      <c r="H66" s="210" t="str">
        <f t="shared" si="2"/>
        <v>count</v>
      </c>
      <c r="I66" s="211" t="s">
        <v>5324</v>
      </c>
      <c r="J66" s="212" t="s">
        <v>5325</v>
      </c>
      <c r="K66" s="184">
        <v>213</v>
      </c>
    </row>
    <row r="67" spans="1:11" ht="24">
      <c r="A67" s="181" t="str">
        <f t="shared" si="3"/>
        <v/>
      </c>
      <c r="E67" s="183" t="s">
        <v>5287</v>
      </c>
      <c r="G67" s="115">
        <f t="shared" si="1"/>
        <v>0</v>
      </c>
      <c r="H67" s="210" t="str">
        <f t="shared" si="2"/>
        <v>"在情况相似的100个家庭中，您家排在第 " + count +"名"</v>
      </c>
      <c r="I67" s="213" t="s">
        <v>5326</v>
      </c>
      <c r="J67" s="212" t="s">
        <v>3943</v>
      </c>
      <c r="K67" s="184">
        <v>214</v>
      </c>
    </row>
    <row r="68" spans="1:11">
      <c r="A68" s="181" t="str">
        <f t="shared" si="3"/>
        <v/>
      </c>
      <c r="E68" s="183" t="s">
        <v>5301</v>
      </c>
      <c r="G68" s="115">
        <f t="shared" si="1"/>
        <v>0</v>
      </c>
      <c r="H68" s="210" t="str">
        <f t="shared" si="2"/>
        <v/>
      </c>
      <c r="I68" s="211"/>
      <c r="J68" s="212"/>
      <c r="K68" s="184">
        <v>215</v>
      </c>
    </row>
    <row r="69" spans="1:11">
      <c r="A69" s="181" t="str">
        <f t="shared" si="3"/>
        <v>$lang["rankcall"]='名';</v>
      </c>
      <c r="B69" s="182" t="s">
        <v>3903</v>
      </c>
      <c r="D69" s="182" t="s">
        <v>3437</v>
      </c>
      <c r="E69" s="183" t="s">
        <v>5301</v>
      </c>
      <c r="G69" s="115">
        <f t="shared" ref="G69:G132" si="4">IF(MOD(LEN(H69) - LEN(SUBSTITUTE(H69, """", "")),2) = 1,1,0)</f>
        <v>0</v>
      </c>
      <c r="H69" s="210" t="str">
        <f t="shared" si="2"/>
        <v>名</v>
      </c>
      <c r="I69" s="213" t="s">
        <v>5327</v>
      </c>
      <c r="J69" s="212" t="s">
        <v>3516</v>
      </c>
      <c r="K69" s="184">
        <v>217</v>
      </c>
    </row>
    <row r="70" spans="1:11" ht="24">
      <c r="A70" s="181" t="str">
        <f t="shared" si="3"/>
        <v>$lang["co2ratio"]='function(ratio) {return "　您家的二氧化碳排放量是平均的" + ratio +"倍。&lt;br&gt;"};';</v>
      </c>
      <c r="B70" s="182" t="s">
        <v>3962</v>
      </c>
      <c r="E70" s="183" t="s">
        <v>5313</v>
      </c>
      <c r="G70" s="115">
        <f t="shared" si="4"/>
        <v>0</v>
      </c>
      <c r="H70" s="210" t="str">
        <f t="shared" ref="H70:H133" si="5">SUBSTITUTE(I70, "'", "\'")</f>
        <v>ratio</v>
      </c>
      <c r="I70" s="211" t="s">
        <v>3945</v>
      </c>
      <c r="J70" s="212" t="s">
        <v>3944</v>
      </c>
      <c r="K70" s="184">
        <v>218</v>
      </c>
    </row>
    <row r="71" spans="1:11" ht="24">
      <c r="A71" s="181" t="str">
        <f t="shared" si="3"/>
        <v/>
      </c>
      <c r="E71" s="183" t="s">
        <v>5287</v>
      </c>
      <c r="G71" s="115">
        <f t="shared" si="4"/>
        <v>0</v>
      </c>
      <c r="H71" s="210" t="str">
        <f t="shared" si="5"/>
        <v>"　您家的二氧化碳排放量是平均的" + ratio +"倍。&lt;br&gt;"</v>
      </c>
      <c r="I71" s="213" t="s">
        <v>5328</v>
      </c>
      <c r="J71" s="212" t="s">
        <v>3946</v>
      </c>
      <c r="K71" s="184">
        <v>219</v>
      </c>
    </row>
    <row r="72" spans="1:11">
      <c r="A72" s="181" t="str">
        <f t="shared" si="3"/>
        <v/>
      </c>
      <c r="E72" s="183" t="s">
        <v>5301</v>
      </c>
      <c r="G72" s="115">
        <f t="shared" si="4"/>
        <v>0</v>
      </c>
      <c r="H72" s="210" t="str">
        <f t="shared" si="5"/>
        <v>倍。</v>
      </c>
      <c r="I72" s="213" t="s">
        <v>5329</v>
      </c>
      <c r="J72" s="212" t="s">
        <v>3517</v>
      </c>
      <c r="K72" s="184">
        <v>220</v>
      </c>
    </row>
    <row r="73" spans="1:11">
      <c r="A73" s="181" t="str">
        <f t="shared" si="3"/>
        <v>$lang["co2compare06"]='大大低于家庭平均碳排放量，非常棒的低碳生活。';</v>
      </c>
      <c r="B73" s="182" t="s">
        <v>3904</v>
      </c>
      <c r="D73" s="182" t="s">
        <v>3437</v>
      </c>
      <c r="E73" s="183" t="s">
        <v>5259</v>
      </c>
      <c r="G73" s="115">
        <f t="shared" si="4"/>
        <v>0</v>
      </c>
      <c r="H73" s="210" t="str">
        <f t="shared" si="5"/>
        <v>大大低于家庭平均碳排放量，非常棒的低碳生活。</v>
      </c>
      <c r="I73" s="213" t="s">
        <v>5330</v>
      </c>
      <c r="J73" s="212" t="s">
        <v>3518</v>
      </c>
      <c r="K73" s="184">
        <v>222</v>
      </c>
    </row>
    <row r="74" spans="1:11">
      <c r="A74" s="181" t="str">
        <f t="shared" si="3"/>
        <v>$lang["co2compare08"]='略低于家庭平均碳排放量，低碳生活。';</v>
      </c>
      <c r="B74" s="182" t="s">
        <v>3905</v>
      </c>
      <c r="D74" s="182" t="s">
        <v>3437</v>
      </c>
      <c r="E74" s="183" t="s">
        <v>5259</v>
      </c>
      <c r="G74" s="115">
        <f t="shared" si="4"/>
        <v>0</v>
      </c>
      <c r="H74" s="210" t="str">
        <f t="shared" si="5"/>
        <v>略低于家庭平均碳排放量，低碳生活。</v>
      </c>
      <c r="I74" s="213" t="s">
        <v>5331</v>
      </c>
      <c r="J74" s="212" t="s">
        <v>3519</v>
      </c>
      <c r="K74" s="184">
        <v>223</v>
      </c>
    </row>
    <row r="75" spans="1:11">
      <c r="A75" s="181" t="str">
        <f t="shared" si="3"/>
        <v>$lang["co2compare10"]='与家庭平均碳排放量持平。';</v>
      </c>
      <c r="B75" s="182" t="s">
        <v>3906</v>
      </c>
      <c r="D75" s="182" t="s">
        <v>3437</v>
      </c>
      <c r="E75" s="183" t="s">
        <v>5259</v>
      </c>
      <c r="G75" s="115">
        <f t="shared" si="4"/>
        <v>0</v>
      </c>
      <c r="H75" s="210" t="str">
        <f t="shared" si="5"/>
        <v>与家庭平均碳排放量持平。</v>
      </c>
      <c r="I75" s="213" t="s">
        <v>5332</v>
      </c>
      <c r="J75" s="212" t="s">
        <v>3520</v>
      </c>
      <c r="K75" s="184">
        <v>224</v>
      </c>
    </row>
    <row r="76" spans="1:11" ht="24">
      <c r="A76" s="181" t="str">
        <f t="shared" si="3"/>
        <v>$lang["co2compare12"]='略高于家庭平均碳排放量，通过升级改造，还能有很大进步空间。';</v>
      </c>
      <c r="B76" s="182" t="s">
        <v>3907</v>
      </c>
      <c r="D76" s="182" t="s">
        <v>3437</v>
      </c>
      <c r="E76" s="183" t="s">
        <v>5259</v>
      </c>
      <c r="G76" s="115">
        <f t="shared" si="4"/>
        <v>0</v>
      </c>
      <c r="H76" s="210" t="str">
        <f t="shared" si="5"/>
        <v>略高于家庭平均碳排放量，通过升级改造，还能有很大进步空间。</v>
      </c>
      <c r="I76" s="213" t="s">
        <v>5333</v>
      </c>
      <c r="J76" s="212" t="s">
        <v>5334</v>
      </c>
      <c r="K76" s="184">
        <v>225</v>
      </c>
    </row>
    <row r="77" spans="1:11" ht="24">
      <c r="A77" s="181" t="str">
        <f t="shared" si="3"/>
        <v>$lang["co2compare14"]='高于家庭平均碳排放量，通过升级改造，还能有很大进步空间。';</v>
      </c>
      <c r="B77" s="182" t="s">
        <v>3908</v>
      </c>
      <c r="D77" s="182" t="s">
        <v>3437</v>
      </c>
      <c r="E77" s="183" t="s">
        <v>5259</v>
      </c>
      <c r="G77" s="115">
        <f t="shared" si="4"/>
        <v>0</v>
      </c>
      <c r="H77" s="210" t="str">
        <f t="shared" si="5"/>
        <v>高于家庭平均碳排放量，通过升级改造，还能有很大进步空间。</v>
      </c>
      <c r="I77" s="213" t="s">
        <v>5335</v>
      </c>
      <c r="J77" s="212" t="s">
        <v>3521</v>
      </c>
      <c r="K77" s="184">
        <v>226</v>
      </c>
    </row>
    <row r="78" spans="1:11" ht="24">
      <c r="A78" s="181" t="str">
        <f t="shared" si="3"/>
        <v>$lang["rankcomment"]='function(same,youcount,rank) {return "假如有100个类似家庭" + youcount + "，您家排在第" +   youcount+ "名。&lt;br&gt;"};';</v>
      </c>
      <c r="B78" s="182" t="s">
        <v>5336</v>
      </c>
      <c r="E78" s="183" t="s">
        <v>5285</v>
      </c>
      <c r="G78" s="115">
        <f t="shared" si="4"/>
        <v>0</v>
      </c>
      <c r="H78" s="210" t="str">
        <f t="shared" si="5"/>
        <v>same,youcount,rank</v>
      </c>
      <c r="I78" s="213" t="s">
        <v>3947</v>
      </c>
      <c r="J78" s="212" t="s">
        <v>3947</v>
      </c>
      <c r="K78" s="184">
        <v>227</v>
      </c>
    </row>
    <row r="79" spans="1:11" ht="24">
      <c r="A79" s="181" t="str">
        <f t="shared" si="3"/>
        <v/>
      </c>
      <c r="E79" s="183" t="s">
        <v>5287</v>
      </c>
      <c r="G79" s="115">
        <f t="shared" si="4"/>
        <v>0</v>
      </c>
      <c r="H79" s="210" t="str">
        <f t="shared" si="5"/>
        <v>"假如有100个类似家庭" + youcount + "，您家排在第" +   youcount+ "名。&lt;br&gt;"</v>
      </c>
      <c r="I79" s="213" t="s">
        <v>5337</v>
      </c>
      <c r="J79" s="212" t="s">
        <v>5338</v>
      </c>
      <c r="K79" s="184">
        <v>228</v>
      </c>
    </row>
    <row r="80" spans="1:11">
      <c r="A80" s="181" t="str">
        <f t="shared" si="3"/>
        <v/>
      </c>
      <c r="E80" s="183" t="s">
        <v>5259</v>
      </c>
      <c r="G80" s="115">
        <f t="shared" si="4"/>
        <v>0</v>
      </c>
      <c r="H80" s="210" t="str">
        <f t="shared" si="5"/>
        <v/>
      </c>
      <c r="I80" s="213"/>
      <c r="J80" s="212"/>
      <c r="K80" s="184">
        <v>229</v>
      </c>
    </row>
    <row r="81" spans="1:13">
      <c r="A81" s="181" t="str">
        <f t="shared" si="3"/>
        <v/>
      </c>
      <c r="E81" s="183" t="s">
        <v>1826</v>
      </c>
      <c r="G81" s="115">
        <f t="shared" si="4"/>
        <v>0</v>
      </c>
      <c r="H81" s="210" t="str">
        <f t="shared" si="5"/>
        <v/>
      </c>
      <c r="I81" s="213"/>
      <c r="J81" s="212"/>
      <c r="K81" s="184">
        <v>230</v>
      </c>
    </row>
    <row r="82" spans="1:13">
      <c r="A82" s="181" t="str">
        <f t="shared" si="3"/>
        <v/>
      </c>
      <c r="B82" s="182" t="s">
        <v>3441</v>
      </c>
      <c r="E82" s="183" t="s">
        <v>5259</v>
      </c>
      <c r="G82" s="115">
        <f t="shared" si="4"/>
        <v>0</v>
      </c>
      <c r="H82" s="210" t="str">
        <f t="shared" si="5"/>
        <v/>
      </c>
      <c r="I82" s="211"/>
      <c r="J82" s="212"/>
      <c r="K82" s="184">
        <v>232</v>
      </c>
    </row>
    <row r="83" spans="1:13">
      <c r="A83" s="181" t="str">
        <f t="shared" si="3"/>
        <v/>
      </c>
      <c r="B83" s="182" t="s">
        <v>3441</v>
      </c>
      <c r="E83" s="183" t="s">
        <v>1826</v>
      </c>
      <c r="G83" s="115">
        <f t="shared" si="4"/>
        <v>0</v>
      </c>
      <c r="H83" s="210" t="str">
        <f t="shared" si="5"/>
        <v/>
      </c>
      <c r="I83" s="211"/>
      <c r="J83" s="212"/>
      <c r="K83" s="184">
        <v>233</v>
      </c>
    </row>
    <row r="84" spans="1:13">
      <c r="A84" s="181" t="str">
        <f t="shared" si="3"/>
        <v>//itemize-----------</v>
      </c>
      <c r="B84" s="182" t="s">
        <v>3522</v>
      </c>
      <c r="E84" s="183" t="s">
        <v>1826</v>
      </c>
      <c r="G84" s="115">
        <f t="shared" si="4"/>
        <v>0</v>
      </c>
      <c r="H84" s="210" t="str">
        <f t="shared" si="5"/>
        <v/>
      </c>
      <c r="I84" s="211"/>
      <c r="J84" s="212"/>
      <c r="K84" s="184">
        <v>234</v>
      </c>
    </row>
    <row r="85" spans="1:13">
      <c r="A85" s="181" t="str">
        <f t="shared" si="3"/>
        <v>$lang["itemize"]='细项';</v>
      </c>
      <c r="B85" s="182" t="s">
        <v>3909</v>
      </c>
      <c r="D85" s="182" t="s">
        <v>3437</v>
      </c>
      <c r="E85" s="183" t="s">
        <v>5301</v>
      </c>
      <c r="G85" s="115">
        <f t="shared" si="4"/>
        <v>0</v>
      </c>
      <c r="H85" s="210" t="str">
        <f t="shared" si="5"/>
        <v>细项</v>
      </c>
      <c r="I85" s="213" t="s">
        <v>5339</v>
      </c>
      <c r="J85" s="212" t="s">
        <v>3523</v>
      </c>
      <c r="K85" s="184">
        <v>235</v>
      </c>
    </row>
    <row r="86" spans="1:13">
      <c r="A86" s="181" t="str">
        <f t="shared" si="3"/>
        <v>$lang["itemname"]='方面';</v>
      </c>
      <c r="B86" s="182" t="s">
        <v>3910</v>
      </c>
      <c r="D86" s="182" t="s">
        <v>3437</v>
      </c>
      <c r="E86" s="183" t="s">
        <v>5259</v>
      </c>
      <c r="G86" s="115">
        <f t="shared" si="4"/>
        <v>0</v>
      </c>
      <c r="H86" s="210" t="str">
        <f t="shared" si="5"/>
        <v>方面</v>
      </c>
      <c r="I86" s="213" t="s">
        <v>5340</v>
      </c>
      <c r="J86" s="212" t="s">
        <v>3524</v>
      </c>
      <c r="K86" s="184">
        <v>236</v>
      </c>
    </row>
    <row r="87" spans="1:13">
      <c r="A87" s="181" t="str">
        <f t="shared" si="3"/>
        <v>$lang["percent"]='比例(%)';</v>
      </c>
      <c r="B87" s="182" t="s">
        <v>3911</v>
      </c>
      <c r="D87" s="182" t="s">
        <v>3437</v>
      </c>
      <c r="E87" s="183" t="s">
        <v>1826</v>
      </c>
      <c r="G87" s="115">
        <f t="shared" si="4"/>
        <v>0</v>
      </c>
      <c r="H87" s="210" t="str">
        <f t="shared" si="5"/>
        <v>比例(%)</v>
      </c>
      <c r="I87" s="213" t="s">
        <v>5341</v>
      </c>
      <c r="J87" s="212" t="s">
        <v>3525</v>
      </c>
      <c r="K87" s="184">
        <v>237</v>
      </c>
    </row>
    <row r="88" spans="1:13">
      <c r="A88" s="181" t="str">
        <f t="shared" si="3"/>
        <v>$lang["measure"]='措施';</v>
      </c>
      <c r="B88" s="182" t="s">
        <v>3918</v>
      </c>
      <c r="D88" s="182" t="s">
        <v>3437</v>
      </c>
      <c r="E88" s="183" t="s">
        <v>5259</v>
      </c>
      <c r="G88" s="115">
        <f t="shared" si="4"/>
        <v>0</v>
      </c>
      <c r="H88" s="210" t="str">
        <f t="shared" si="5"/>
        <v>措施</v>
      </c>
      <c r="I88" s="213" t="s">
        <v>5342</v>
      </c>
      <c r="J88" s="212" t="s">
        <v>3447</v>
      </c>
      <c r="K88" s="184">
        <v>250</v>
      </c>
      <c r="M88" s="183"/>
    </row>
    <row r="89" spans="1:13">
      <c r="A89" s="181" t="str">
        <f t="shared" si="3"/>
        <v>$lang["merit"]='优惠';</v>
      </c>
      <c r="B89" s="182" t="s">
        <v>3919</v>
      </c>
      <c r="D89" s="182" t="s">
        <v>3437</v>
      </c>
      <c r="E89" s="183" t="s">
        <v>1826</v>
      </c>
      <c r="G89" s="115">
        <f t="shared" si="4"/>
        <v>0</v>
      </c>
      <c r="H89" s="210" t="str">
        <f t="shared" si="5"/>
        <v>优惠</v>
      </c>
      <c r="I89" s="213" t="s">
        <v>5343</v>
      </c>
      <c r="J89" s="212" t="s">
        <v>3528</v>
      </c>
      <c r="K89" s="184">
        <v>251</v>
      </c>
      <c r="M89" s="183"/>
    </row>
    <row r="90" spans="1:13">
      <c r="A90" s="181" t="str">
        <f t="shared" si="3"/>
        <v>$lang["select"]='选择';</v>
      </c>
      <c r="B90" s="182" t="s">
        <v>3920</v>
      </c>
      <c r="D90" s="182" t="s">
        <v>3437</v>
      </c>
      <c r="E90" s="183" t="s">
        <v>5301</v>
      </c>
      <c r="G90" s="115">
        <f t="shared" si="4"/>
        <v>0</v>
      </c>
      <c r="H90" s="210" t="str">
        <f t="shared" si="5"/>
        <v>选择</v>
      </c>
      <c r="I90" s="213" t="s">
        <v>5344</v>
      </c>
      <c r="J90" s="212" t="s">
        <v>3529</v>
      </c>
      <c r="K90" s="184">
        <v>252</v>
      </c>
      <c r="M90" s="183"/>
    </row>
    <row r="91" spans="1:13" ht="24">
      <c r="A91" s="181" t="str">
        <f t="shared" si="3"/>
        <v>$lang["itemizecomment"]='function(main3,sum) {return main3+"）的比例较大，占到这3方面的" + sum+"%。占比大的策略效果更好。"};';</v>
      </c>
      <c r="B91" s="182" t="s">
        <v>3963</v>
      </c>
      <c r="E91" s="183" t="s">
        <v>3928</v>
      </c>
      <c r="G91" s="115">
        <f t="shared" si="4"/>
        <v>0</v>
      </c>
      <c r="H91" s="210" t="str">
        <f t="shared" si="5"/>
        <v>main3,sum</v>
      </c>
      <c r="I91" s="211" t="s">
        <v>3948</v>
      </c>
      <c r="J91" s="212" t="s">
        <v>3948</v>
      </c>
      <c r="K91" s="184">
        <v>253</v>
      </c>
    </row>
    <row r="92" spans="1:13" ht="24">
      <c r="A92" s="181" t="str">
        <f t="shared" si="3"/>
        <v/>
      </c>
      <c r="E92" s="183" t="s">
        <v>5287</v>
      </c>
      <c r="G92" s="115">
        <f t="shared" si="4"/>
        <v>0</v>
      </c>
      <c r="H92" s="210" t="str">
        <f t="shared" si="5"/>
        <v>main3+"）的比例较大，占到这3方面的" + sum+"%。占比大的策略效果更好。"</v>
      </c>
      <c r="I92" s="213" t="s">
        <v>5345</v>
      </c>
      <c r="J92" s="212" t="s">
        <v>5346</v>
      </c>
      <c r="K92" s="184">
        <v>254</v>
      </c>
    </row>
    <row r="93" spans="1:13">
      <c r="A93" s="181" t="str">
        <f t="shared" si="3"/>
        <v/>
      </c>
      <c r="E93" s="183" t="s">
        <v>5347</v>
      </c>
      <c r="G93" s="115">
        <f t="shared" si="4"/>
        <v>0</v>
      </c>
      <c r="H93" s="210" t="str">
        <f t="shared" si="5"/>
        <v/>
      </c>
      <c r="I93" s="211"/>
      <c r="J93" s="212"/>
      <c r="K93" s="184">
        <v>255</v>
      </c>
    </row>
    <row r="94" spans="1:13">
      <c r="A94" s="181" t="str">
        <f t="shared" si="3"/>
        <v/>
      </c>
      <c r="G94" s="115">
        <f t="shared" si="4"/>
        <v>0</v>
      </c>
      <c r="H94" s="210" t="str">
        <f t="shared" si="5"/>
        <v/>
      </c>
      <c r="I94" s="211"/>
      <c r="J94" s="212"/>
    </row>
    <row r="95" spans="1:13">
      <c r="A95" s="181" t="str">
        <f t="shared" si="3"/>
        <v>//--result-----------------</v>
      </c>
      <c r="B95" s="182" t="s">
        <v>5348</v>
      </c>
      <c r="G95" s="115">
        <f t="shared" si="4"/>
        <v>0</v>
      </c>
      <c r="H95" s="210" t="str">
        <f t="shared" si="5"/>
        <v/>
      </c>
      <c r="I95" s="211"/>
      <c r="J95" s="212"/>
    </row>
    <row r="96" spans="1:13">
      <c r="A96" s="181" t="str">
        <f t="shared" si="3"/>
        <v>$lang["effectivemeasures"]='有效的措施';</v>
      </c>
      <c r="B96" s="182" t="s">
        <v>3877</v>
      </c>
      <c r="D96" s="182" t="s">
        <v>3437</v>
      </c>
      <c r="E96" s="183" t="s">
        <v>5259</v>
      </c>
      <c r="G96" s="115">
        <f t="shared" si="4"/>
        <v>0</v>
      </c>
      <c r="H96" s="210" t="str">
        <f t="shared" si="5"/>
        <v>有效的措施</v>
      </c>
      <c r="I96" s="213" t="s">
        <v>5349</v>
      </c>
      <c r="J96" s="212" t="s">
        <v>3493</v>
      </c>
      <c r="K96" s="184">
        <v>114</v>
      </c>
    </row>
    <row r="97" spans="1:11" ht="48">
      <c r="A97" s="181" t="str">
        <f t="shared" si="3"/>
        <v>$lang["comment_combined_reduce"]='function(percent,fee,co2) {return "　将以上措施组合起来每年可减少 " + percent+"%的二氧化碳排放量（" + ( hidePrice != 1  ? fee +"元水电费、 ":"") + co2+"公斤）。如果您已经采取了如上措施，说明您已经在享受低碳生活了。"};';</v>
      </c>
      <c r="B97" s="182" t="s">
        <v>5350</v>
      </c>
      <c r="E97" s="183" t="s">
        <v>3928</v>
      </c>
      <c r="G97" s="115">
        <f t="shared" si="4"/>
        <v>0</v>
      </c>
      <c r="H97" s="210" t="str">
        <f t="shared" si="5"/>
        <v>percent,fee,co2</v>
      </c>
      <c r="I97" s="211" t="s">
        <v>3949</v>
      </c>
      <c r="J97" s="212" t="s">
        <v>3949</v>
      </c>
      <c r="K97" s="184">
        <v>118</v>
      </c>
    </row>
    <row r="98" spans="1:11" ht="48">
      <c r="A98" s="181" t="str">
        <f t="shared" si="3"/>
        <v/>
      </c>
      <c r="E98" s="183" t="s">
        <v>3929</v>
      </c>
      <c r="G98" s="115">
        <f t="shared" si="4"/>
        <v>0</v>
      </c>
      <c r="H98" s="210" t="str">
        <f t="shared" si="5"/>
        <v>"　将以上措施组合起来每年可减少 " + percent+"%的二氧化碳排放量（" + ( hidePrice != 1  ? fee +"元水电费、 ":"") + co2+"公斤）。如果您已经采取了如上措施，说明您已经在享受低碳生活了。"</v>
      </c>
      <c r="I98" s="214" t="s">
        <v>5351</v>
      </c>
      <c r="J98" s="215" t="s">
        <v>3950</v>
      </c>
      <c r="K98" s="184">
        <v>119</v>
      </c>
    </row>
    <row r="99" spans="1:11">
      <c r="A99" s="181" t="str">
        <f t="shared" si="3"/>
        <v/>
      </c>
      <c r="E99" s="183" t="s">
        <v>5259</v>
      </c>
      <c r="G99" s="115">
        <f t="shared" si="4"/>
        <v>0</v>
      </c>
      <c r="H99" s="210" t="str">
        <f t="shared" si="5"/>
        <v/>
      </c>
      <c r="I99" s="211"/>
      <c r="J99" s="212"/>
      <c r="K99" s="184">
        <v>120</v>
      </c>
    </row>
    <row r="100" spans="1:11">
      <c r="A100" s="181" t="str">
        <f t="shared" si="3"/>
        <v/>
      </c>
      <c r="E100" s="183" t="s">
        <v>5352</v>
      </c>
      <c r="G100" s="115">
        <f t="shared" si="4"/>
        <v>0</v>
      </c>
      <c r="H100" s="210" t="str">
        <f t="shared" si="5"/>
        <v/>
      </c>
      <c r="I100" s="211"/>
      <c r="J100" s="212"/>
      <c r="K100" s="184">
        <v>121</v>
      </c>
    </row>
    <row r="101" spans="1:11">
      <c r="A101" s="181" t="str">
        <f t="shared" si="3"/>
        <v/>
      </c>
      <c r="E101" s="183" t="s">
        <v>5259</v>
      </c>
      <c r="G101" s="115">
        <f t="shared" si="4"/>
        <v>0</v>
      </c>
      <c r="H101" s="210" t="str">
        <f t="shared" si="5"/>
        <v/>
      </c>
      <c r="I101" s="211"/>
      <c r="J101" s="212"/>
      <c r="K101" s="184">
        <v>122</v>
      </c>
    </row>
    <row r="102" spans="1:11">
      <c r="A102" s="181" t="str">
        <f t="shared" si="3"/>
        <v>$lang["titlemessage"]='function(title) {return  title+"有效的措施组合。"};';</v>
      </c>
      <c r="B102" s="182" t="s">
        <v>5353</v>
      </c>
      <c r="E102" s="183" t="s">
        <v>5285</v>
      </c>
      <c r="G102" s="115">
        <f t="shared" si="4"/>
        <v>0</v>
      </c>
      <c r="H102" s="210" t="str">
        <f t="shared" si="5"/>
        <v>title</v>
      </c>
      <c r="I102" s="211" t="s">
        <v>1901</v>
      </c>
      <c r="J102" s="212" t="s">
        <v>1901</v>
      </c>
      <c r="K102" s="184">
        <v>163</v>
      </c>
    </row>
    <row r="103" spans="1:11">
      <c r="A103" s="181" t="str">
        <f t="shared" si="3"/>
        <v/>
      </c>
      <c r="E103" s="183" t="s">
        <v>5354</v>
      </c>
      <c r="G103" s="115">
        <f t="shared" si="4"/>
        <v>0</v>
      </c>
      <c r="H103" s="210" t="str">
        <f t="shared" si="5"/>
        <v xml:space="preserve"> title+"有效的措施组合。"</v>
      </c>
      <c r="I103" s="213" t="s">
        <v>5355</v>
      </c>
      <c r="J103" s="212" t="s">
        <v>3951</v>
      </c>
      <c r="K103" s="184">
        <v>164</v>
      </c>
    </row>
    <row r="104" spans="1:11" ht="24">
      <c r="A104" s="181" t="str">
        <f t="shared" si="3"/>
        <v>$lang["co2reduction"]='function(co2) {return "每年可减少 " + co2+"kg二氧化碳排放量。"};';</v>
      </c>
      <c r="B104" s="182" t="s">
        <v>5356</v>
      </c>
      <c r="E104" s="183" t="s">
        <v>5285</v>
      </c>
      <c r="G104" s="115">
        <f t="shared" si="4"/>
        <v>0</v>
      </c>
      <c r="H104" s="210" t="str">
        <f t="shared" si="5"/>
        <v>co2</v>
      </c>
      <c r="I104" s="211" t="s">
        <v>3952</v>
      </c>
      <c r="J104" s="212" t="s">
        <v>3952</v>
      </c>
      <c r="K104" s="184">
        <v>166</v>
      </c>
    </row>
    <row r="105" spans="1:11">
      <c r="A105" s="181" t="str">
        <f t="shared" si="3"/>
        <v/>
      </c>
      <c r="E105" s="183" t="s">
        <v>5354</v>
      </c>
      <c r="G105" s="115">
        <f t="shared" si="4"/>
        <v>0</v>
      </c>
      <c r="H105" s="210" t="str">
        <f t="shared" si="5"/>
        <v>"每年可减少 " + co2+"kg二氧化碳排放量。"</v>
      </c>
      <c r="I105" s="213" t="s">
        <v>5357</v>
      </c>
      <c r="J105" s="212" t="s">
        <v>5358</v>
      </c>
      <c r="K105" s="184">
        <v>167</v>
      </c>
    </row>
    <row r="106" spans="1:11">
      <c r="A106" s="181" t="str">
        <f t="shared" si="3"/>
        <v/>
      </c>
      <c r="E106" s="183" t="s">
        <v>5352</v>
      </c>
      <c r="G106" s="115">
        <f t="shared" si="4"/>
        <v>0</v>
      </c>
      <c r="H106" s="210" t="str">
        <f t="shared" si="5"/>
        <v/>
      </c>
      <c r="I106" s="211"/>
      <c r="J106" s="212"/>
      <c r="K106" s="184">
        <v>168</v>
      </c>
    </row>
    <row r="107" spans="1:11" ht="24">
      <c r="A107" s="181" t="str">
        <f t="shared" si="3"/>
        <v>$lang["reducepercent"]='function(name,percent) {return "相当于二氧化碳排放量减少了" + name+"的"+ percent+"% "};';</v>
      </c>
      <c r="B107" s="182" t="s">
        <v>5359</v>
      </c>
      <c r="E107" s="183" t="s">
        <v>5360</v>
      </c>
      <c r="G107" s="115">
        <f t="shared" si="4"/>
        <v>0</v>
      </c>
      <c r="H107" s="210" t="str">
        <f t="shared" si="5"/>
        <v>name,percent</v>
      </c>
      <c r="I107" s="211" t="s">
        <v>3953</v>
      </c>
      <c r="J107" s="212" t="s">
        <v>3953</v>
      </c>
      <c r="K107" s="184">
        <v>170</v>
      </c>
    </row>
    <row r="108" spans="1:11" ht="24">
      <c r="A108" s="181" t="str">
        <f t="shared" si="3"/>
        <v/>
      </c>
      <c r="E108" s="183" t="s">
        <v>5287</v>
      </c>
      <c r="G108" s="115">
        <f t="shared" si="4"/>
        <v>0</v>
      </c>
      <c r="H108" s="210" t="str">
        <f t="shared" si="5"/>
        <v>"相当于二氧化碳排放量减少了" + name+"的"+ percent+"% "</v>
      </c>
      <c r="I108" s="213" t="s">
        <v>5361</v>
      </c>
      <c r="J108" s="212" t="s">
        <v>5362</v>
      </c>
      <c r="K108" s="184">
        <v>171</v>
      </c>
    </row>
    <row r="109" spans="1:11">
      <c r="A109" s="181" t="str">
        <f t="shared" si="3"/>
        <v/>
      </c>
      <c r="E109" s="183" t="s">
        <v>5259</v>
      </c>
      <c r="G109" s="115">
        <f t="shared" si="4"/>
        <v>0</v>
      </c>
      <c r="H109" s="210" t="str">
        <f t="shared" si="5"/>
        <v/>
      </c>
      <c r="I109" s="211"/>
      <c r="J109" s="212"/>
      <c r="K109" s="184">
        <v>172</v>
      </c>
    </row>
    <row r="110" spans="1:11">
      <c r="A110" s="181" t="str">
        <f t="shared" si="3"/>
        <v/>
      </c>
      <c r="E110" s="183" t="s">
        <v>5259</v>
      </c>
      <c r="G110" s="115">
        <f t="shared" si="4"/>
        <v>0</v>
      </c>
      <c r="H110" s="210" t="str">
        <f t="shared" si="5"/>
        <v/>
      </c>
      <c r="I110" s="211"/>
      <c r="J110" s="212"/>
      <c r="K110" s="184">
        <v>173</v>
      </c>
    </row>
    <row r="111" spans="1:11">
      <c r="A111" s="181" t="str">
        <f t="shared" si="3"/>
        <v>$lang["co2minus"]='可实现二氧化碳0排放的生活。';</v>
      </c>
      <c r="B111" s="182" t="s">
        <v>3898</v>
      </c>
      <c r="D111" s="182" t="s">
        <v>3437</v>
      </c>
      <c r="E111" s="183" t="s">
        <v>5259</v>
      </c>
      <c r="G111" s="115">
        <f t="shared" si="4"/>
        <v>0</v>
      </c>
      <c r="H111" s="210" t="str">
        <f t="shared" si="5"/>
        <v>可实现二氧化碳0排放的生活。</v>
      </c>
      <c r="I111" s="213" t="s">
        <v>5363</v>
      </c>
      <c r="J111" s="212" t="s">
        <v>3511</v>
      </c>
      <c r="K111" s="184">
        <v>175</v>
      </c>
    </row>
    <row r="112" spans="1:11">
      <c r="A112" s="181" t="str">
        <f t="shared" si="3"/>
        <v>$lang["error"]=' ※由于您没有填写详细数据，因此这里只能提供概算。';</v>
      </c>
      <c r="B112" s="182" t="s">
        <v>3899</v>
      </c>
      <c r="D112" s="182" t="s">
        <v>3437</v>
      </c>
      <c r="E112" s="183" t="s">
        <v>5259</v>
      </c>
      <c r="G112" s="115">
        <f t="shared" si="4"/>
        <v>0</v>
      </c>
      <c r="H112" s="210" t="str">
        <f t="shared" si="5"/>
        <v xml:space="preserve"> ※由于您没有填写详细数据，因此这里只能提供概算。</v>
      </c>
      <c r="I112" s="213" t="s">
        <v>5364</v>
      </c>
      <c r="J112" s="212" t="s">
        <v>3512</v>
      </c>
      <c r="K112" s="184">
        <v>176</v>
      </c>
    </row>
    <row r="113" spans="1:11">
      <c r="A113" s="181" t="str">
        <f t="shared" si="3"/>
        <v/>
      </c>
      <c r="B113" s="182" t="s">
        <v>3441</v>
      </c>
      <c r="E113" s="183" t="s">
        <v>5259</v>
      </c>
      <c r="G113" s="115">
        <f t="shared" si="4"/>
        <v>0</v>
      </c>
      <c r="H113" s="210" t="str">
        <f t="shared" si="5"/>
        <v/>
      </c>
      <c r="I113" s="211"/>
      <c r="J113" s="212"/>
      <c r="K113" s="184">
        <v>177</v>
      </c>
    </row>
    <row r="114" spans="1:11" ht="24">
      <c r="A114" s="181" t="str">
        <f t="shared" si="3"/>
        <v>$lang["feereduction"]='function(fee) {return "该措施组合每年可节省约" + fee+"元。"};';</v>
      </c>
      <c r="B114" s="182" t="s">
        <v>5365</v>
      </c>
      <c r="E114" s="183" t="s">
        <v>5285</v>
      </c>
      <c r="G114" s="115">
        <f t="shared" si="4"/>
        <v>0</v>
      </c>
      <c r="H114" s="210" t="str">
        <f t="shared" si="5"/>
        <v>fee</v>
      </c>
      <c r="I114" s="211" t="s">
        <v>3954</v>
      </c>
      <c r="J114" s="212" t="s">
        <v>3954</v>
      </c>
      <c r="K114" s="184">
        <v>178</v>
      </c>
    </row>
    <row r="115" spans="1:11">
      <c r="A115" s="181" t="str">
        <f t="shared" si="3"/>
        <v/>
      </c>
      <c r="E115" s="183" t="s">
        <v>5287</v>
      </c>
      <c r="G115" s="115">
        <f t="shared" si="4"/>
        <v>0</v>
      </c>
      <c r="H115" s="210" t="str">
        <f t="shared" si="5"/>
        <v>"该措施组合每年可节省约" + fee+"元。"</v>
      </c>
      <c r="I115" s="213" t="s">
        <v>5366</v>
      </c>
      <c r="J115" s="212" t="s">
        <v>5367</v>
      </c>
      <c r="K115" s="184">
        <v>179</v>
      </c>
    </row>
    <row r="116" spans="1:11">
      <c r="A116" s="181" t="str">
        <f t="shared" si="3"/>
        <v/>
      </c>
      <c r="E116" s="183" t="s">
        <v>5347</v>
      </c>
      <c r="G116" s="115">
        <f t="shared" si="4"/>
        <v>0</v>
      </c>
      <c r="H116" s="210" t="str">
        <f t="shared" si="5"/>
        <v/>
      </c>
      <c r="I116" s="211"/>
      <c r="J116" s="212"/>
      <c r="K116" s="184">
        <v>180</v>
      </c>
    </row>
    <row r="117" spans="1:11">
      <c r="A117" s="181" t="str">
        <f t="shared" si="3"/>
        <v>$lang["feenochange"]='煤电费无变化。';</v>
      </c>
      <c r="B117" s="182" t="s">
        <v>3900</v>
      </c>
      <c r="D117" s="182" t="s">
        <v>3437</v>
      </c>
      <c r="E117" s="183" t="s">
        <v>1826</v>
      </c>
      <c r="G117" s="115">
        <f t="shared" si="4"/>
        <v>0</v>
      </c>
      <c r="H117" s="210" t="str">
        <f t="shared" si="5"/>
        <v>煤电费无变化。</v>
      </c>
      <c r="I117" s="213" t="s">
        <v>5368</v>
      </c>
      <c r="J117" s="212" t="s">
        <v>3513</v>
      </c>
      <c r="K117" s="184">
        <v>182</v>
      </c>
    </row>
    <row r="118" spans="1:11">
      <c r="A118" s="181" t="str">
        <f t="shared" si="3"/>
        <v/>
      </c>
      <c r="B118" s="182" t="s">
        <v>3441</v>
      </c>
      <c r="E118" s="183" t="s">
        <v>1826</v>
      </c>
      <c r="G118" s="115">
        <f t="shared" si="4"/>
        <v>0</v>
      </c>
      <c r="H118" s="210" t="str">
        <f t="shared" si="5"/>
        <v/>
      </c>
      <c r="I118" s="211"/>
      <c r="J118" s="212"/>
      <c r="K118" s="184">
        <v>183</v>
      </c>
    </row>
    <row r="119" spans="1:11">
      <c r="A119" s="181" t="str">
        <f t="shared" si="3"/>
        <v>//result payback----------------------------</v>
      </c>
      <c r="B119" s="182" t="s">
        <v>5369</v>
      </c>
      <c r="E119" s="183" t="s">
        <v>5370</v>
      </c>
      <c r="G119" s="115">
        <f t="shared" si="4"/>
        <v>0</v>
      </c>
      <c r="H119" s="210" t="str">
        <f t="shared" si="5"/>
        <v/>
      </c>
      <c r="I119" s="211"/>
      <c r="J119" s="212"/>
      <c r="K119" s="184">
        <v>184</v>
      </c>
    </row>
    <row r="120" spans="1:11" ht="36">
      <c r="A120" s="181" t="str">
        <f t="shared" si="3"/>
        <v>$lang["initialcost"]='function(price,lifetime,load) {return "由于需要重新购买，需要花费约" + price+"元左右（参考价）。价格除以使用寿命 " + lifetime+"年​​，平均每年约负担"+ load+"元。"};';</v>
      </c>
      <c r="B120" s="182" t="s">
        <v>5371</v>
      </c>
      <c r="E120" s="183" t="s">
        <v>3928</v>
      </c>
      <c r="G120" s="115">
        <f t="shared" si="4"/>
        <v>0</v>
      </c>
      <c r="H120" s="210" t="str">
        <f t="shared" si="5"/>
        <v>price,lifetime,load</v>
      </c>
      <c r="I120" s="211" t="s">
        <v>3955</v>
      </c>
      <c r="J120" s="212" t="s">
        <v>3955</v>
      </c>
      <c r="K120" s="184">
        <v>185</v>
      </c>
    </row>
    <row r="121" spans="1:11" ht="36">
      <c r="A121" s="181" t="str">
        <f t="shared" si="3"/>
        <v/>
      </c>
      <c r="E121" s="183" t="s">
        <v>3929</v>
      </c>
      <c r="G121" s="115">
        <f t="shared" si="4"/>
        <v>0</v>
      </c>
      <c r="H121" s="210" t="str">
        <f t="shared" si="5"/>
        <v>"由于需要重新购买，需要花费约" + price+"元左右（参考价）。价格除以使用寿命 " + lifetime+"年​​，平均每年约负担"+ load+"元。"</v>
      </c>
      <c r="I121" s="213" t="s">
        <v>5372</v>
      </c>
      <c r="J121" s="212" t="s">
        <v>5373</v>
      </c>
      <c r="K121" s="184">
        <v>186</v>
      </c>
    </row>
    <row r="122" spans="1:11">
      <c r="A122" s="181" t="str">
        <f t="shared" si="3"/>
        <v/>
      </c>
      <c r="E122" s="183" t="s">
        <v>5370</v>
      </c>
      <c r="G122" s="115">
        <f t="shared" si="4"/>
        <v>0</v>
      </c>
      <c r="H122" s="210" t="str">
        <f t="shared" si="5"/>
        <v/>
      </c>
      <c r="I122" s="211"/>
      <c r="J122" s="212"/>
      <c r="K122" s="184">
        <v>187</v>
      </c>
    </row>
    <row r="123" spans="1:11">
      <c r="A123" s="181" t="str">
        <f t="shared" si="3"/>
        <v/>
      </c>
      <c r="E123" s="183" t="s">
        <v>1826</v>
      </c>
      <c r="G123" s="115">
        <f t="shared" si="4"/>
        <v>0</v>
      </c>
      <c r="H123" s="210" t="str">
        <f t="shared" si="5"/>
        <v/>
      </c>
      <c r="I123" s="211"/>
      <c r="J123" s="212"/>
      <c r="K123" s="184">
        <v>188</v>
      </c>
    </row>
    <row r="124" spans="1:11">
      <c r="A124" s="181" t="str">
        <f t="shared" si="3"/>
        <v/>
      </c>
      <c r="E124" s="183" t="s">
        <v>1826</v>
      </c>
      <c r="G124" s="115">
        <f t="shared" si="4"/>
        <v>0</v>
      </c>
      <c r="H124" s="210" t="str">
        <f t="shared" si="5"/>
        <v/>
      </c>
      <c r="I124" s="211"/>
      <c r="J124" s="212"/>
      <c r="K124" s="184">
        <v>189</v>
      </c>
    </row>
    <row r="125" spans="1:11" ht="36">
      <c r="A125" s="181" t="str">
        <f t="shared" si="3"/>
        <v>$lang["payback"]='function(change,totalchange,down) {return "另一方面，煤电费每年减少约 " + change+ "元，每年会节省 " + totalchange +(down?"元。您只需负担":"元。" )};';</v>
      </c>
      <c r="B125" s="182" t="s">
        <v>3957</v>
      </c>
      <c r="E125" s="183" t="s">
        <v>3928</v>
      </c>
      <c r="G125" s="115">
        <f t="shared" si="4"/>
        <v>0</v>
      </c>
      <c r="H125" s="210" t="str">
        <f t="shared" si="5"/>
        <v>change,totalchange,down</v>
      </c>
      <c r="I125" s="211" t="s">
        <v>3956</v>
      </c>
      <c r="J125" s="212" t="s">
        <v>3956</v>
      </c>
      <c r="K125" s="184">
        <v>191</v>
      </c>
    </row>
    <row r="126" spans="1:11" ht="36">
      <c r="A126" s="181" t="str">
        <f t="shared" si="3"/>
        <v/>
      </c>
      <c r="E126" s="183" t="s">
        <v>3929</v>
      </c>
      <c r="G126" s="115">
        <f t="shared" si="4"/>
        <v>0</v>
      </c>
      <c r="H126" s="210" t="str">
        <f t="shared" si="5"/>
        <v>"另一方面，煤电费每年减少约 " + change+ "元，每年会节省 " + totalchange +(down?"元。您只需负担":"元。" )</v>
      </c>
      <c r="I126" s="213" t="s">
        <v>5374</v>
      </c>
      <c r="J126" s="212" t="s">
        <v>5375</v>
      </c>
      <c r="K126" s="184">
        <v>192</v>
      </c>
    </row>
    <row r="127" spans="1:11">
      <c r="A127" s="181" t="str">
        <f t="shared" si="3"/>
        <v/>
      </c>
      <c r="E127" s="183" t="s">
        <v>5376</v>
      </c>
      <c r="G127" s="115">
        <f t="shared" si="4"/>
        <v>0</v>
      </c>
      <c r="H127" s="210" t="str">
        <f t="shared" si="5"/>
        <v xml:space="preserve"> </v>
      </c>
      <c r="I127" s="211" t="s">
        <v>5259</v>
      </c>
      <c r="J127" s="212" t="s">
        <v>5377</v>
      </c>
      <c r="K127" s="184">
        <v>193</v>
      </c>
    </row>
    <row r="128" spans="1:11">
      <c r="A128" s="181" t="str">
        <f t="shared" si="3"/>
        <v/>
      </c>
      <c r="D128" s="186"/>
      <c r="E128" s="183" t="s">
        <v>1826</v>
      </c>
      <c r="G128" s="115">
        <f t="shared" si="4"/>
        <v>0</v>
      </c>
      <c r="H128" s="210" t="str">
        <f t="shared" si="5"/>
        <v/>
      </c>
      <c r="I128" s="211"/>
      <c r="J128" s="212"/>
      <c r="K128" s="184">
        <v>194</v>
      </c>
    </row>
    <row r="129" spans="1:11">
      <c r="A129" s="181" t="str">
        <f t="shared" si="3"/>
        <v/>
      </c>
      <c r="E129" s="183" t="s">
        <v>5259</v>
      </c>
      <c r="G129" s="115">
        <f t="shared" si="4"/>
        <v>0</v>
      </c>
      <c r="H129" s="210" t="str">
        <f t="shared" si="5"/>
        <v/>
      </c>
      <c r="I129" s="211"/>
      <c r="J129" s="212"/>
      <c r="K129" s="184">
        <v>195</v>
      </c>
    </row>
    <row r="130" spans="1:11">
      <c r="A130" s="181" t="str">
        <f t="shared" ref="A130:A193" si="6">IF(E130="param",CLEAN(B130&amp;"'function("&amp;H130&amp;") {return "&amp;H131&amp;"};';"),IF(E130="template","",CLEAN(B130&amp;IF(D130="",IF(OR(CLEAN(B130)="",LEFT(B130,2)="//"),"","'';"),"'"&amp;H130&amp;"'"&amp;D130))))</f>
        <v>$lang["payback1month"]='您可在一个月内收回成本。';</v>
      </c>
      <c r="B130" s="182" t="s">
        <v>3901</v>
      </c>
      <c r="D130" s="182" t="s">
        <v>3437</v>
      </c>
      <c r="E130" s="183" t="s">
        <v>5259</v>
      </c>
      <c r="G130" s="115">
        <f t="shared" si="4"/>
        <v>0</v>
      </c>
      <c r="H130" s="210" t="str">
        <f t="shared" si="5"/>
        <v>您可在一个月内收回成本。</v>
      </c>
      <c r="I130" s="213" t="s">
        <v>5378</v>
      </c>
      <c r="J130" s="212" t="s">
        <v>3514</v>
      </c>
      <c r="K130" s="184">
        <v>197</v>
      </c>
    </row>
    <row r="131" spans="1:11" ht="24">
      <c r="A131" s="181" t="str">
        <f t="shared" si="6"/>
        <v>$lang["paybackmonth"]='function(month) {return "您可在约" + month+"个月内收回成本。"};';</v>
      </c>
      <c r="B131" s="182" t="s">
        <v>3959</v>
      </c>
      <c r="E131" s="183" t="s">
        <v>3928</v>
      </c>
      <c r="G131" s="115">
        <f t="shared" si="4"/>
        <v>0</v>
      </c>
      <c r="H131" s="210" t="str">
        <f t="shared" si="5"/>
        <v>month</v>
      </c>
      <c r="I131" s="211" t="s">
        <v>3958</v>
      </c>
      <c r="J131" s="212" t="s">
        <v>3958</v>
      </c>
      <c r="K131" s="184">
        <v>198</v>
      </c>
    </row>
    <row r="132" spans="1:11">
      <c r="A132" s="181" t="str">
        <f t="shared" si="6"/>
        <v/>
      </c>
      <c r="E132" s="183" t="s">
        <v>5379</v>
      </c>
      <c r="G132" s="115">
        <f t="shared" si="4"/>
        <v>0</v>
      </c>
      <c r="H132" s="210" t="str">
        <f t="shared" si="5"/>
        <v>"您可在约" + month+"个月内收回成本。"</v>
      </c>
      <c r="I132" s="213" t="s">
        <v>5380</v>
      </c>
      <c r="J132" s="212" t="s">
        <v>5381</v>
      </c>
      <c r="K132" s="184">
        <v>199</v>
      </c>
    </row>
    <row r="133" spans="1:11">
      <c r="A133" s="181" t="str">
        <f t="shared" si="6"/>
        <v/>
      </c>
      <c r="E133" s="183" t="s">
        <v>1826</v>
      </c>
      <c r="G133" s="115">
        <f t="shared" ref="G133:G196" si="7">IF(MOD(LEN(H133) - LEN(SUBSTITUTE(H133, """", "")),2) = 1,1,0)</f>
        <v>0</v>
      </c>
      <c r="H133" s="210" t="str">
        <f t="shared" si="5"/>
        <v/>
      </c>
      <c r="I133" s="211"/>
      <c r="J133" s="212"/>
      <c r="K133" s="184">
        <v>200</v>
      </c>
    </row>
    <row r="134" spans="1:11" ht="24">
      <c r="A134" s="181" t="str">
        <f t="shared" si="6"/>
        <v>$lang["paybackyear"]='function(year) {return "您可在约" + year+"年内收回成本。"};';</v>
      </c>
      <c r="B134" s="182" t="s">
        <v>5382</v>
      </c>
      <c r="E134" s="183" t="s">
        <v>3928</v>
      </c>
      <c r="G134" s="115">
        <f t="shared" si="7"/>
        <v>0</v>
      </c>
      <c r="H134" s="210" t="str">
        <f t="shared" ref="H134:H197" si="8">SUBSTITUTE(I134, "'", "\'")</f>
        <v>year</v>
      </c>
      <c r="I134" s="211" t="s">
        <v>3960</v>
      </c>
      <c r="J134" s="212" t="s">
        <v>5383</v>
      </c>
      <c r="K134" s="184">
        <v>202</v>
      </c>
    </row>
    <row r="135" spans="1:11">
      <c r="A135" s="181" t="str">
        <f t="shared" si="6"/>
        <v/>
      </c>
      <c r="E135" s="183" t="s">
        <v>5384</v>
      </c>
      <c r="G135" s="115">
        <f t="shared" si="7"/>
        <v>0</v>
      </c>
      <c r="H135" s="210" t="str">
        <f t="shared" si="8"/>
        <v>"您可在约" + year+"年内收回成本。"</v>
      </c>
      <c r="I135" s="213" t="s">
        <v>5385</v>
      </c>
      <c r="J135" s="212" t="s">
        <v>5386</v>
      </c>
      <c r="K135" s="184">
        <v>203</v>
      </c>
    </row>
    <row r="136" spans="1:11">
      <c r="A136" s="181" t="str">
        <f t="shared" si="6"/>
        <v/>
      </c>
      <c r="E136" s="183" t="s">
        <v>5259</v>
      </c>
      <c r="G136" s="115">
        <f t="shared" si="7"/>
        <v>0</v>
      </c>
      <c r="H136" s="210" t="str">
        <f t="shared" si="8"/>
        <v/>
      </c>
      <c r="I136" s="211"/>
      <c r="J136" s="212"/>
      <c r="K136" s="184">
        <v>204</v>
      </c>
    </row>
    <row r="137" spans="1:11" ht="24">
      <c r="A137" s="181" t="str">
        <f t="shared" si="6"/>
        <v>$lang["paybacknever"]='即便达到了产品使用寿命，也无法通过节省煤电费来收回成本。';</v>
      </c>
      <c r="B137" s="182" t="s">
        <v>3902</v>
      </c>
      <c r="D137" s="182" t="s">
        <v>3724</v>
      </c>
      <c r="E137" s="183" t="s">
        <v>5259</v>
      </c>
      <c r="G137" s="115">
        <f t="shared" si="7"/>
        <v>0</v>
      </c>
      <c r="H137" s="210" t="str">
        <f t="shared" si="8"/>
        <v>即便达到了产品使用寿命，也无法通过节省煤电费来收回成本。</v>
      </c>
      <c r="I137" s="213" t="s">
        <v>5387</v>
      </c>
      <c r="J137" s="212" t="s">
        <v>3515</v>
      </c>
      <c r="K137" s="184">
        <v>206</v>
      </c>
    </row>
    <row r="138" spans="1:11">
      <c r="A138" s="181" t="str">
        <f t="shared" si="6"/>
        <v>$lang["notinstallfee"]='function(fee) {return "每年会节省煤电费" + fee+"元。"};';</v>
      </c>
      <c r="B138" s="182" t="s">
        <v>5388</v>
      </c>
      <c r="E138" s="183" t="s">
        <v>3928</v>
      </c>
      <c r="G138" s="115">
        <f t="shared" si="7"/>
        <v>0</v>
      </c>
      <c r="H138" s="210" t="str">
        <f t="shared" si="8"/>
        <v>fee</v>
      </c>
      <c r="I138" s="211" t="s">
        <v>3954</v>
      </c>
      <c r="J138" s="212" t="s">
        <v>3954</v>
      </c>
      <c r="K138" s="184">
        <v>207</v>
      </c>
    </row>
    <row r="139" spans="1:11">
      <c r="A139" s="181" t="str">
        <f t="shared" si="6"/>
        <v/>
      </c>
      <c r="E139" s="183" t="s">
        <v>5384</v>
      </c>
      <c r="G139" s="115">
        <f t="shared" si="7"/>
        <v>0</v>
      </c>
      <c r="H139" s="210" t="str">
        <f t="shared" si="8"/>
        <v>"每年会节省煤电费" + fee+"元。"</v>
      </c>
      <c r="I139" s="213" t="s">
        <v>5389</v>
      </c>
      <c r="J139" s="212" t="s">
        <v>5390</v>
      </c>
      <c r="K139" s="184">
        <v>208</v>
      </c>
    </row>
    <row r="140" spans="1:11">
      <c r="A140" s="181" t="str">
        <f t="shared" si="6"/>
        <v/>
      </c>
      <c r="E140" s="183" t="s">
        <v>5259</v>
      </c>
      <c r="G140" s="115">
        <f t="shared" si="7"/>
        <v>0</v>
      </c>
      <c r="H140" s="210" t="str">
        <f t="shared" si="8"/>
        <v/>
      </c>
      <c r="I140" s="211"/>
      <c r="J140" s="212"/>
      <c r="K140" s="184">
        <v>209</v>
      </c>
    </row>
    <row r="141" spans="1:11">
      <c r="A141" s="181" t="str">
        <f t="shared" si="6"/>
        <v/>
      </c>
      <c r="G141" s="115">
        <f t="shared" si="7"/>
        <v>0</v>
      </c>
      <c r="H141" s="210" t="str">
        <f t="shared" si="8"/>
        <v/>
      </c>
      <c r="I141" s="211"/>
      <c r="J141" s="212"/>
    </row>
    <row r="142" spans="1:11">
      <c r="A142" s="181" t="str">
        <f t="shared" si="6"/>
        <v>//monthly-----------</v>
      </c>
      <c r="B142" s="182" t="s">
        <v>3530</v>
      </c>
      <c r="E142" s="183" t="s">
        <v>1826</v>
      </c>
      <c r="G142" s="115">
        <f t="shared" si="7"/>
        <v>0</v>
      </c>
      <c r="H142" s="210" t="str">
        <f t="shared" si="8"/>
        <v/>
      </c>
      <c r="I142" s="211"/>
      <c r="J142" s="212"/>
      <c r="K142" s="184">
        <v>258</v>
      </c>
    </row>
    <row r="143" spans="1:11">
      <c r="A143" s="181" t="str">
        <f t="shared" si="6"/>
        <v>$lang["monthlytitle"]='每月的煤电费推算';</v>
      </c>
      <c r="B143" s="182" t="s">
        <v>3921</v>
      </c>
      <c r="D143" s="182" t="s">
        <v>3437</v>
      </c>
      <c r="E143" s="183" t="s">
        <v>5370</v>
      </c>
      <c r="G143" s="115">
        <f t="shared" si="7"/>
        <v>0</v>
      </c>
      <c r="H143" s="210" t="str">
        <f t="shared" si="8"/>
        <v>每月的煤电费推算</v>
      </c>
      <c r="I143" s="213" t="s">
        <v>5391</v>
      </c>
      <c r="J143" s="212" t="s">
        <v>3531</v>
      </c>
      <c r="K143" s="184">
        <v>259</v>
      </c>
    </row>
    <row r="144" spans="1:11">
      <c r="A144" s="181" t="str">
        <f t="shared" si="6"/>
        <v>$lang["month"]='月';</v>
      </c>
      <c r="B144" s="182" t="s">
        <v>3922</v>
      </c>
      <c r="D144" s="182" t="s">
        <v>3437</v>
      </c>
      <c r="E144" s="183" t="s">
        <v>5370</v>
      </c>
      <c r="G144" s="115">
        <f t="shared" si="7"/>
        <v>0</v>
      </c>
      <c r="H144" s="210" t="str">
        <f t="shared" si="8"/>
        <v>月</v>
      </c>
      <c r="I144" s="213" t="s">
        <v>3532</v>
      </c>
      <c r="J144" s="212" t="s">
        <v>3532</v>
      </c>
      <c r="K144" s="184">
        <v>260</v>
      </c>
    </row>
    <row r="145" spans="1:11">
      <c r="A145" s="181" t="str">
        <f t="shared" si="6"/>
        <v>$lang["energy"]='能源';</v>
      </c>
      <c r="B145" s="182" t="s">
        <v>3923</v>
      </c>
      <c r="D145" s="182" t="s">
        <v>3437</v>
      </c>
      <c r="E145" s="183" t="s">
        <v>1826</v>
      </c>
      <c r="G145" s="115">
        <f t="shared" si="7"/>
        <v>0</v>
      </c>
      <c r="H145" s="210" t="str">
        <f t="shared" si="8"/>
        <v>能源</v>
      </c>
      <c r="I145" s="213" t="s">
        <v>5392</v>
      </c>
      <c r="J145" s="212" t="s">
        <v>3533</v>
      </c>
      <c r="K145" s="184">
        <v>261</v>
      </c>
    </row>
    <row r="146" spans="1:11">
      <c r="A146" s="181" t="str">
        <f t="shared" si="6"/>
        <v/>
      </c>
      <c r="B146" s="182" t="s">
        <v>3441</v>
      </c>
      <c r="E146" s="183" t="s">
        <v>1826</v>
      </c>
      <c r="G146" s="115">
        <f t="shared" si="7"/>
        <v>0</v>
      </c>
      <c r="H146" s="210" t="str">
        <f t="shared" si="8"/>
        <v/>
      </c>
      <c r="I146" s="211" t="s">
        <v>5263</v>
      </c>
      <c r="J146" s="212"/>
      <c r="K146" s="184">
        <v>262</v>
      </c>
    </row>
    <row r="147" spans="1:11">
      <c r="A147" s="181" t="str">
        <f t="shared" si="6"/>
        <v/>
      </c>
      <c r="G147" s="115">
        <f t="shared" si="7"/>
        <v>0</v>
      </c>
      <c r="H147" s="210" t="str">
        <f t="shared" si="8"/>
        <v/>
      </c>
      <c r="I147" s="211" t="s">
        <v>5263</v>
      </c>
      <c r="J147" s="212"/>
    </row>
    <row r="148" spans="1:11">
      <c r="A148" s="181" t="str">
        <f t="shared" si="6"/>
        <v>//----------buttons -----------------------------------------------</v>
      </c>
      <c r="B148" s="182" t="s">
        <v>5393</v>
      </c>
      <c r="E148" s="183" t="s">
        <v>1826</v>
      </c>
      <c r="G148" s="115">
        <f t="shared" si="7"/>
        <v>0</v>
      </c>
      <c r="H148" s="210" t="str">
        <f t="shared" si="8"/>
        <v/>
      </c>
      <c r="I148" s="211" t="s">
        <v>5263</v>
      </c>
      <c r="J148" s="212"/>
      <c r="K148" s="184">
        <v>43</v>
      </c>
    </row>
    <row r="149" spans="1:11">
      <c r="A149" s="181" t="str">
        <f t="shared" si="6"/>
        <v>$lang['button_clear']='删除';</v>
      </c>
      <c r="B149" s="182" t="s">
        <v>3699</v>
      </c>
      <c r="D149" s="182" t="s">
        <v>3437</v>
      </c>
      <c r="E149" s="183" t="s">
        <v>5259</v>
      </c>
      <c r="G149" s="115">
        <f t="shared" si="7"/>
        <v>0</v>
      </c>
      <c r="H149" s="210" t="str">
        <f t="shared" si="8"/>
        <v>删除</v>
      </c>
      <c r="I149" s="213" t="s">
        <v>5394</v>
      </c>
      <c r="J149" s="212" t="s">
        <v>3465</v>
      </c>
      <c r="K149" s="184">
        <v>47</v>
      </c>
    </row>
    <row r="150" spans="1:11">
      <c r="A150" s="181" t="str">
        <f t="shared" si="6"/>
        <v>$lang['button_savenew']='另存为';</v>
      </c>
      <c r="B150" s="182" t="s">
        <v>3700</v>
      </c>
      <c r="D150" s="182" t="s">
        <v>3437</v>
      </c>
      <c r="E150" s="183" t="s">
        <v>1826</v>
      </c>
      <c r="G150" s="115">
        <f t="shared" si="7"/>
        <v>0</v>
      </c>
      <c r="H150" s="210" t="str">
        <f t="shared" si="8"/>
        <v>另存为</v>
      </c>
      <c r="I150" s="213" t="s">
        <v>5395</v>
      </c>
      <c r="J150" s="212" t="s">
        <v>3466</v>
      </c>
      <c r="K150" s="184">
        <v>48</v>
      </c>
    </row>
    <row r="151" spans="1:11">
      <c r="A151" s="181" t="str">
        <f t="shared" si="6"/>
        <v>$lang['button_save']='保存';</v>
      </c>
      <c r="B151" s="182" t="s">
        <v>3701</v>
      </c>
      <c r="D151" s="182" t="s">
        <v>3437</v>
      </c>
      <c r="E151" s="183" t="s">
        <v>5259</v>
      </c>
      <c r="G151" s="115">
        <f t="shared" si="7"/>
        <v>0</v>
      </c>
      <c r="H151" s="210" t="str">
        <f t="shared" si="8"/>
        <v>保存</v>
      </c>
      <c r="I151" s="213" t="s">
        <v>3467</v>
      </c>
      <c r="J151" s="212" t="s">
        <v>3467</v>
      </c>
      <c r="K151" s="184">
        <v>49</v>
      </c>
    </row>
    <row r="152" spans="1:11">
      <c r="A152" s="181" t="str">
        <f t="shared" si="6"/>
        <v>$lang['button_open']='开';</v>
      </c>
      <c r="B152" s="182" t="s">
        <v>3703</v>
      </c>
      <c r="D152" s="182" t="s">
        <v>3437</v>
      </c>
      <c r="E152" s="183" t="s">
        <v>1826</v>
      </c>
      <c r="G152" s="115">
        <f t="shared" si="7"/>
        <v>0</v>
      </c>
      <c r="H152" s="210" t="str">
        <f t="shared" si="8"/>
        <v>开</v>
      </c>
      <c r="I152" s="213" t="s">
        <v>5396</v>
      </c>
      <c r="J152" s="212" t="s">
        <v>3469</v>
      </c>
      <c r="K152" s="184">
        <v>51</v>
      </c>
    </row>
    <row r="153" spans="1:11">
      <c r="A153" s="181" t="str">
        <f t="shared" si="6"/>
        <v>$lang['button_close']='关';</v>
      </c>
      <c r="B153" s="182" t="s">
        <v>3704</v>
      </c>
      <c r="D153" s="182" t="s">
        <v>3437</v>
      </c>
      <c r="E153" s="183" t="s">
        <v>1826</v>
      </c>
      <c r="G153" s="115">
        <f t="shared" si="7"/>
        <v>0</v>
      </c>
      <c r="H153" s="210" t="str">
        <f t="shared" si="8"/>
        <v>关</v>
      </c>
      <c r="I153" s="213" t="s">
        <v>5397</v>
      </c>
      <c r="J153" s="212" t="s">
        <v>3470</v>
      </c>
      <c r="K153" s="184">
        <v>52</v>
      </c>
    </row>
    <row r="154" spans="1:11">
      <c r="A154" s="181" t="str">
        <f t="shared" si="6"/>
        <v>$lang['button_showall']='显示全部';</v>
      </c>
      <c r="B154" s="182" t="s">
        <v>3706</v>
      </c>
      <c r="D154" s="182" t="s">
        <v>3437</v>
      </c>
      <c r="E154" s="183" t="s">
        <v>1826</v>
      </c>
      <c r="G154" s="115">
        <f t="shared" si="7"/>
        <v>0</v>
      </c>
      <c r="H154" s="210" t="str">
        <f t="shared" si="8"/>
        <v>显示全部</v>
      </c>
      <c r="I154" s="213" t="s">
        <v>5398</v>
      </c>
      <c r="J154" s="212" t="s">
        <v>3472</v>
      </c>
      <c r="K154" s="184">
        <v>54</v>
      </c>
    </row>
    <row r="155" spans="1:11">
      <c r="A155" s="181" t="str">
        <f t="shared" si="6"/>
        <v>$lang["add"]='追加';</v>
      </c>
      <c r="B155" s="182" t="s">
        <v>3880</v>
      </c>
      <c r="D155" s="182" t="s">
        <v>3437</v>
      </c>
      <c r="E155" s="183" t="s">
        <v>1826</v>
      </c>
      <c r="G155" s="115">
        <f t="shared" si="7"/>
        <v>0</v>
      </c>
      <c r="H155" s="210" t="str">
        <f t="shared" si="8"/>
        <v>追加</v>
      </c>
      <c r="I155" s="213" t="s">
        <v>3496</v>
      </c>
      <c r="J155" s="212" t="s">
        <v>3496</v>
      </c>
      <c r="K155" s="184">
        <v>126</v>
      </c>
    </row>
    <row r="156" spans="1:11">
      <c r="A156" s="181" t="str">
        <f t="shared" si="6"/>
        <v/>
      </c>
      <c r="G156" s="115">
        <f t="shared" si="7"/>
        <v>0</v>
      </c>
      <c r="H156" s="210" t="str">
        <f t="shared" si="8"/>
        <v/>
      </c>
      <c r="I156" s="211" t="s">
        <v>5263</v>
      </c>
      <c r="J156" s="212"/>
    </row>
    <row r="157" spans="1:11">
      <c r="A157" s="181" t="str">
        <f t="shared" si="6"/>
        <v>$lang['button_menu']='菜单';</v>
      </c>
      <c r="B157" s="182" t="s">
        <v>5399</v>
      </c>
      <c r="D157" s="182" t="s">
        <v>3437</v>
      </c>
      <c r="E157" s="183" t="s">
        <v>1826</v>
      </c>
      <c r="G157" s="115">
        <f t="shared" si="7"/>
        <v>0</v>
      </c>
      <c r="H157" s="210" t="str">
        <f t="shared" si="8"/>
        <v>菜单</v>
      </c>
      <c r="I157" s="213" t="s">
        <v>5400</v>
      </c>
      <c r="J157" s="212" t="s">
        <v>5401</v>
      </c>
      <c r="K157" s="184">
        <v>78</v>
      </c>
    </row>
    <row r="158" spans="1:11">
      <c r="A158" s="181" t="str">
        <f t="shared" si="6"/>
        <v>$lang['button_back_toppage']='返回首页';</v>
      </c>
      <c r="B158" s="182" t="s">
        <v>3696</v>
      </c>
      <c r="D158" s="182" t="s">
        <v>3437</v>
      </c>
      <c r="E158" s="183" t="s">
        <v>5259</v>
      </c>
      <c r="G158" s="115">
        <f t="shared" si="7"/>
        <v>0</v>
      </c>
      <c r="H158" s="210" t="str">
        <f t="shared" si="8"/>
        <v>返回首页</v>
      </c>
      <c r="I158" s="213" t="s">
        <v>5402</v>
      </c>
      <c r="J158" s="212" t="s">
        <v>3462</v>
      </c>
      <c r="K158" s="184">
        <v>44</v>
      </c>
    </row>
    <row r="159" spans="1:11">
      <c r="A159" s="181" t="str">
        <f t="shared" si="6"/>
        <v>$lang['button_back']='返回';</v>
      </c>
      <c r="B159" s="182" t="s">
        <v>3697</v>
      </c>
      <c r="D159" s="182" t="s">
        <v>3437</v>
      </c>
      <c r="E159" s="183" t="s">
        <v>1826</v>
      </c>
      <c r="G159" s="115">
        <f t="shared" si="7"/>
        <v>0</v>
      </c>
      <c r="H159" s="210" t="str">
        <f t="shared" si="8"/>
        <v>返回</v>
      </c>
      <c r="I159" s="213" t="s">
        <v>5403</v>
      </c>
      <c r="J159" s="212" t="s">
        <v>3463</v>
      </c>
      <c r="K159" s="184">
        <v>45</v>
      </c>
    </row>
    <row r="160" spans="1:11">
      <c r="A160" s="181" t="str">
        <f t="shared" si="6"/>
        <v>$lang['button_prev']='上一页';</v>
      </c>
      <c r="B160" s="182" t="s">
        <v>5404</v>
      </c>
      <c r="D160" s="182" t="s">
        <v>3437</v>
      </c>
      <c r="E160" s="183" t="s">
        <v>1826</v>
      </c>
      <c r="G160" s="115">
        <f t="shared" si="7"/>
        <v>0</v>
      </c>
      <c r="H160" s="210" t="str">
        <f t="shared" si="8"/>
        <v>上一页</v>
      </c>
      <c r="I160" s="213" t="s">
        <v>5405</v>
      </c>
      <c r="J160" s="212" t="s">
        <v>3744</v>
      </c>
      <c r="K160" s="184">
        <v>90</v>
      </c>
    </row>
    <row r="161" spans="1:11">
      <c r="A161" s="181" t="str">
        <f t="shared" si="6"/>
        <v>$lang['button_next']='下一页';</v>
      </c>
      <c r="B161" s="182" t="s">
        <v>5406</v>
      </c>
      <c r="D161" s="182" t="s">
        <v>3437</v>
      </c>
      <c r="E161" s="183" t="s">
        <v>5259</v>
      </c>
      <c r="G161" s="115">
        <f t="shared" si="7"/>
        <v>0</v>
      </c>
      <c r="H161" s="210" t="str">
        <f t="shared" si="8"/>
        <v>下一页</v>
      </c>
      <c r="I161" s="213" t="s">
        <v>5407</v>
      </c>
      <c r="J161" s="212" t="s">
        <v>3745</v>
      </c>
      <c r="K161" s="184">
        <v>91</v>
      </c>
    </row>
    <row r="162" spans="1:11">
      <c r="A162" s="181" t="str">
        <f t="shared" si="6"/>
        <v/>
      </c>
      <c r="G162" s="115">
        <f t="shared" si="7"/>
        <v>0</v>
      </c>
      <c r="H162" s="210" t="str">
        <f t="shared" si="8"/>
        <v/>
      </c>
      <c r="I162" s="211" t="s">
        <v>5263</v>
      </c>
      <c r="J162" s="212"/>
    </row>
    <row r="163" spans="1:11">
      <c r="A163" s="181" t="str">
        <f t="shared" si="6"/>
        <v>$lang['button_top']='首页';</v>
      </c>
      <c r="B163" s="182" t="s">
        <v>3708</v>
      </c>
      <c r="D163" s="182" t="s">
        <v>3437</v>
      </c>
      <c r="E163" s="183" t="s">
        <v>5259</v>
      </c>
      <c r="G163" s="115">
        <f t="shared" si="7"/>
        <v>0</v>
      </c>
      <c r="H163" s="210" t="str">
        <f t="shared" si="8"/>
        <v>首页</v>
      </c>
      <c r="I163" s="213" t="s">
        <v>5408</v>
      </c>
      <c r="J163" s="212" t="s">
        <v>3474</v>
      </c>
      <c r="K163" s="184">
        <v>57</v>
      </c>
    </row>
    <row r="164" spans="1:11">
      <c r="A164" s="181" t="str">
        <f t="shared" si="6"/>
        <v>$lang['button_input']='填写现状';</v>
      </c>
      <c r="B164" s="182" t="s">
        <v>3709</v>
      </c>
      <c r="D164" s="182" t="s">
        <v>3437</v>
      </c>
      <c r="E164" s="183" t="s">
        <v>5376</v>
      </c>
      <c r="G164" s="115">
        <f t="shared" si="7"/>
        <v>0</v>
      </c>
      <c r="H164" s="210" t="str">
        <f t="shared" si="8"/>
        <v>填写现状</v>
      </c>
      <c r="I164" s="213" t="s">
        <v>5409</v>
      </c>
      <c r="J164" s="212" t="s">
        <v>3475</v>
      </c>
      <c r="K164" s="184">
        <v>58</v>
      </c>
    </row>
    <row r="165" spans="1:11">
      <c r="A165" s="181" t="str">
        <f t="shared" si="6"/>
        <v>$lang['button_queslist']='所有问题';</v>
      </c>
      <c r="B165" s="182" t="s">
        <v>3746</v>
      </c>
      <c r="D165" s="182" t="s">
        <v>3437</v>
      </c>
      <c r="E165" s="183" t="s">
        <v>1826</v>
      </c>
      <c r="G165" s="115">
        <f t="shared" si="7"/>
        <v>0</v>
      </c>
      <c r="H165" s="210" t="str">
        <f t="shared" si="8"/>
        <v>所有问题</v>
      </c>
      <c r="I165" s="213" t="s">
        <v>5410</v>
      </c>
      <c r="J165" s="212" t="s">
        <v>3747</v>
      </c>
      <c r="K165" s="184">
        <v>92</v>
      </c>
    </row>
    <row r="166" spans="1:11">
      <c r="A166" s="181" t="str">
        <f t="shared" si="6"/>
        <v>$lang['button_diagnosis']='诊断首页';</v>
      </c>
      <c r="B166" s="182" t="s">
        <v>3698</v>
      </c>
      <c r="D166" s="182" t="s">
        <v>3437</v>
      </c>
      <c r="E166" s="183" t="s">
        <v>5376</v>
      </c>
      <c r="G166" s="115">
        <f t="shared" si="7"/>
        <v>0</v>
      </c>
      <c r="H166" s="210" t="str">
        <f t="shared" si="8"/>
        <v>诊断首页</v>
      </c>
      <c r="I166" s="213" t="s">
        <v>5411</v>
      </c>
      <c r="J166" s="212" t="s">
        <v>3464</v>
      </c>
      <c r="K166" s="184">
        <v>46</v>
      </c>
    </row>
    <row r="167" spans="1:11">
      <c r="A167" s="181" t="str">
        <f t="shared" si="6"/>
        <v>$lang['button_measures']='研究措施';</v>
      </c>
      <c r="B167" s="182" t="s">
        <v>3710</v>
      </c>
      <c r="D167" s="182" t="s">
        <v>3437</v>
      </c>
      <c r="E167" s="183" t="s">
        <v>5376</v>
      </c>
      <c r="G167" s="115">
        <f t="shared" si="7"/>
        <v>0</v>
      </c>
      <c r="H167" s="210" t="str">
        <f t="shared" si="8"/>
        <v>研究措施</v>
      </c>
      <c r="I167" s="213" t="s">
        <v>5412</v>
      </c>
      <c r="J167" s="212" t="s">
        <v>3476</v>
      </c>
      <c r="K167" s="184">
        <v>59</v>
      </c>
    </row>
    <row r="168" spans="1:11">
      <c r="A168" s="181" t="str">
        <f t="shared" si="6"/>
        <v>$lang['button_selectcategory']='设定评价方面';</v>
      </c>
      <c r="B168" s="182" t="s">
        <v>3711</v>
      </c>
      <c r="D168" s="182" t="s">
        <v>3437</v>
      </c>
      <c r="E168" s="183" t="s">
        <v>1826</v>
      </c>
      <c r="G168" s="115">
        <f t="shared" si="7"/>
        <v>0</v>
      </c>
      <c r="H168" s="210" t="str">
        <f t="shared" si="8"/>
        <v>设定评价方面</v>
      </c>
      <c r="I168" s="213" t="s">
        <v>5413</v>
      </c>
      <c r="J168" s="212" t="s">
        <v>3477</v>
      </c>
      <c r="K168" s="184">
        <v>60</v>
      </c>
    </row>
    <row r="169" spans="1:11">
      <c r="A169" s="181" t="str">
        <f t="shared" si="6"/>
        <v>$lang['button_calcresult']='计算结果';</v>
      </c>
      <c r="B169" s="182" t="s">
        <v>5414</v>
      </c>
      <c r="D169" s="182" t="s">
        <v>3437</v>
      </c>
      <c r="E169" s="183" t="s">
        <v>1826</v>
      </c>
      <c r="G169" s="115">
        <f t="shared" si="7"/>
        <v>0</v>
      </c>
      <c r="H169" s="210" t="str">
        <f t="shared" si="8"/>
        <v>计算结果</v>
      </c>
      <c r="I169" s="213" t="s">
        <v>5415</v>
      </c>
      <c r="J169" s="212" t="s">
        <v>3748</v>
      </c>
      <c r="K169" s="184">
        <v>93</v>
      </c>
    </row>
    <row r="170" spans="1:11">
      <c r="A170" s="181" t="str">
        <f t="shared" si="6"/>
        <v>$lang['button_about']='说明';</v>
      </c>
      <c r="B170" s="182" t="s">
        <v>3702</v>
      </c>
      <c r="D170" s="182" t="s">
        <v>3437</v>
      </c>
      <c r="E170" s="183" t="s">
        <v>1826</v>
      </c>
      <c r="G170" s="115">
        <f t="shared" si="7"/>
        <v>0</v>
      </c>
      <c r="H170" s="210" t="str">
        <f t="shared" si="8"/>
        <v>说明</v>
      </c>
      <c r="I170" s="213" t="s">
        <v>5416</v>
      </c>
      <c r="J170" s="212" t="s">
        <v>3468</v>
      </c>
      <c r="K170" s="184">
        <v>50</v>
      </c>
    </row>
    <row r="171" spans="1:11">
      <c r="A171" s="181" t="str">
        <f t="shared" si="6"/>
        <v>$lang['button_fullversion']='功能完整版';</v>
      </c>
      <c r="B171" s="182" t="s">
        <v>3705</v>
      </c>
      <c r="D171" s="182" t="s">
        <v>3437</v>
      </c>
      <c r="E171" s="183" t="s">
        <v>5259</v>
      </c>
      <c r="G171" s="115">
        <f t="shared" si="7"/>
        <v>0</v>
      </c>
      <c r="H171" s="210" t="str">
        <f t="shared" si="8"/>
        <v>功能完整版</v>
      </c>
      <c r="I171" s="213" t="s">
        <v>5417</v>
      </c>
      <c r="J171" s="212" t="s">
        <v>3471</v>
      </c>
      <c r="K171" s="184">
        <v>53</v>
      </c>
    </row>
    <row r="172" spans="1:11">
      <c r="A172" s="181" t="str">
        <f t="shared" si="6"/>
        <v>$lang['clear_confirm']='一览表模式';</v>
      </c>
      <c r="B172" s="182" t="s">
        <v>3707</v>
      </c>
      <c r="D172" s="182" t="s">
        <v>3437</v>
      </c>
      <c r="E172" s="183" t="s">
        <v>5259</v>
      </c>
      <c r="G172" s="115">
        <f t="shared" si="7"/>
        <v>0</v>
      </c>
      <c r="H172" s="210" t="str">
        <f t="shared" si="8"/>
        <v>一览表模式</v>
      </c>
      <c r="I172" s="213" t="s">
        <v>5418</v>
      </c>
      <c r="J172" s="212" t="s">
        <v>3473</v>
      </c>
      <c r="K172" s="184">
        <v>55</v>
      </c>
    </row>
    <row r="173" spans="1:11">
      <c r="A173" s="181" t="str">
        <f t="shared" si="6"/>
        <v/>
      </c>
      <c r="B173" s="182" t="s">
        <v>3441</v>
      </c>
      <c r="E173" s="183" t="s">
        <v>5259</v>
      </c>
      <c r="G173" s="115">
        <f t="shared" si="7"/>
        <v>0</v>
      </c>
      <c r="H173" s="210" t="str">
        <f t="shared" si="8"/>
        <v/>
      </c>
      <c r="I173" s="211" t="s">
        <v>5263</v>
      </c>
      <c r="J173" s="212"/>
      <c r="K173" s="184">
        <v>56</v>
      </c>
    </row>
    <row r="174" spans="1:11">
      <c r="A174" s="181" t="str">
        <f t="shared" si="6"/>
        <v>$lang['button_co2emission']='二氧化碳排放量';</v>
      </c>
      <c r="B174" s="182" t="s">
        <v>3713</v>
      </c>
      <c r="D174" s="182" t="s">
        <v>3437</v>
      </c>
      <c r="E174" s="183" t="s">
        <v>1826</v>
      </c>
      <c r="G174" s="115">
        <f t="shared" si="7"/>
        <v>0</v>
      </c>
      <c r="H174" s="210" t="str">
        <f t="shared" si="8"/>
        <v>二氧化碳排放量</v>
      </c>
      <c r="I174" s="213" t="s">
        <v>5419</v>
      </c>
      <c r="J174" s="212" t="s">
        <v>3479</v>
      </c>
      <c r="K174" s="184">
        <v>63</v>
      </c>
    </row>
    <row r="175" spans="1:11">
      <c r="A175" s="181" t="str">
        <f t="shared" si="6"/>
        <v>$lang['button_firstenergy']='初级能源量';</v>
      </c>
      <c r="B175" s="182" t="s">
        <v>3714</v>
      </c>
      <c r="D175" s="182" t="s">
        <v>3437</v>
      </c>
      <c r="E175" s="183" t="s">
        <v>5259</v>
      </c>
      <c r="G175" s="115">
        <f t="shared" si="7"/>
        <v>0</v>
      </c>
      <c r="H175" s="210" t="str">
        <f t="shared" si="8"/>
        <v>初级能源量</v>
      </c>
      <c r="I175" s="213" t="s">
        <v>5420</v>
      </c>
      <c r="J175" s="212" t="s">
        <v>3480</v>
      </c>
      <c r="K175" s="184">
        <v>64</v>
      </c>
    </row>
    <row r="176" spans="1:11">
      <c r="A176" s="181" t="str">
        <f t="shared" si="6"/>
        <v>$lang['button_energyfee']='煤电费';</v>
      </c>
      <c r="B176" s="182" t="s">
        <v>3715</v>
      </c>
      <c r="D176" s="182" t="s">
        <v>3437</v>
      </c>
      <c r="E176" s="183" t="s">
        <v>5259</v>
      </c>
      <c r="G176" s="115">
        <f t="shared" si="7"/>
        <v>0</v>
      </c>
      <c r="H176" s="210" t="str">
        <f t="shared" si="8"/>
        <v>煤电费</v>
      </c>
      <c r="I176" s="213" t="s">
        <v>5421</v>
      </c>
      <c r="J176" s="212" t="s">
        <v>3481</v>
      </c>
      <c r="K176" s="184">
        <v>65</v>
      </c>
    </row>
    <row r="177" spans="1:11">
      <c r="A177" s="181" t="str">
        <f t="shared" si="6"/>
        <v/>
      </c>
      <c r="G177" s="115">
        <f t="shared" si="7"/>
        <v>0</v>
      </c>
      <c r="H177" s="210" t="str">
        <f t="shared" si="8"/>
        <v/>
      </c>
      <c r="I177" s="211" t="s">
        <v>5263</v>
      </c>
      <c r="J177" s="212"/>
    </row>
    <row r="178" spans="1:11">
      <c r="A178" s="181" t="str">
        <f t="shared" si="6"/>
        <v/>
      </c>
      <c r="G178" s="115">
        <f t="shared" si="7"/>
        <v>0</v>
      </c>
      <c r="H178" s="210" t="str">
        <f t="shared" si="8"/>
        <v/>
      </c>
      <c r="I178" s="211" t="s">
        <v>5263</v>
      </c>
      <c r="J178" s="212"/>
    </row>
    <row r="179" spans="1:11">
      <c r="A179" s="181" t="str">
        <f t="shared" si="6"/>
        <v>//---- 1 button mode -----------</v>
      </c>
      <c r="B179" s="182" t="s">
        <v>5422</v>
      </c>
      <c r="G179" s="115">
        <f t="shared" si="7"/>
        <v>0</v>
      </c>
      <c r="H179" s="210" t="str">
        <f t="shared" si="8"/>
        <v/>
      </c>
      <c r="I179" s="211" t="s">
        <v>5263</v>
      </c>
      <c r="J179" s="212"/>
      <c r="K179" s="184">
        <v>77</v>
      </c>
    </row>
    <row r="180" spans="1:11" ht="60">
      <c r="A180" s="181" t="str">
        <f t="shared" si="6"/>
        <v>$lang['home_button_intro1']='本软件可根据您家使用的的耗能设备及使用方式提供个性化的节能措施。以下是20个与家庭能耗使用方式相关的问题，请就您知道的范围进行回答，提交后会反馈给您相应的节能措施。';</v>
      </c>
      <c r="B180" s="182" t="s">
        <v>3855</v>
      </c>
      <c r="D180" s="182" t="s">
        <v>3437</v>
      </c>
      <c r="E180" s="183" t="s">
        <v>1826</v>
      </c>
      <c r="G180" s="115">
        <f t="shared" si="7"/>
        <v>0</v>
      </c>
      <c r="H180" s="210" t="str">
        <f t="shared" si="8"/>
        <v>本软件可根据您家使用的的耗能设备及使用方式提供个性化的节能措施。以下是20个与家庭能耗使用方式相关的问题，请就您知道的范围进行回答，提交后会反馈给您相应的节能措施。</v>
      </c>
      <c r="I180" s="213" t="s">
        <v>5423</v>
      </c>
      <c r="J180" s="216" t="s">
        <v>3734</v>
      </c>
      <c r="K180" s="184">
        <v>79</v>
      </c>
    </row>
    <row r="181" spans="1:11" ht="24">
      <c r="A181" s="181" t="str">
        <f t="shared" si="6"/>
        <v>$lang['home_button_intro2']='您所输入的信息不会被保存到服务器，仅显示在您的手机上。';</v>
      </c>
      <c r="B181" s="182" t="s">
        <v>3856</v>
      </c>
      <c r="D181" s="182" t="s">
        <v>3437</v>
      </c>
      <c r="E181" s="183" t="s">
        <v>1826</v>
      </c>
      <c r="G181" s="115">
        <f t="shared" si="7"/>
        <v>0</v>
      </c>
      <c r="H181" s="210" t="str">
        <f t="shared" si="8"/>
        <v>您所输入的信息不会被保存到服务器，仅显示在您的手机上。</v>
      </c>
      <c r="I181" s="213" t="s">
        <v>5424</v>
      </c>
      <c r="J181" s="212" t="s">
        <v>3735</v>
      </c>
      <c r="K181" s="184">
        <v>80</v>
      </c>
    </row>
    <row r="182" spans="1:11">
      <c r="A182" s="181" t="str">
        <f t="shared" si="6"/>
        <v>$lang['home_button_startdiagnosis']='开始诊断';</v>
      </c>
      <c r="B182" s="182" t="s">
        <v>3857</v>
      </c>
      <c r="D182" s="182" t="s">
        <v>3437</v>
      </c>
      <c r="E182" s="183" t="s">
        <v>1826</v>
      </c>
      <c r="G182" s="115">
        <f t="shared" si="7"/>
        <v>0</v>
      </c>
      <c r="H182" s="210" t="str">
        <f t="shared" si="8"/>
        <v>开始诊断</v>
      </c>
      <c r="I182" s="213" t="s">
        <v>5425</v>
      </c>
      <c r="J182" s="212" t="s">
        <v>3736</v>
      </c>
      <c r="K182" s="184">
        <v>81</v>
      </c>
    </row>
    <row r="183" spans="1:11">
      <c r="A183" s="181" t="str">
        <f t="shared" si="6"/>
        <v>$lang['home_button_about']='关于诊断';</v>
      </c>
      <c r="B183" s="182" t="s">
        <v>3858</v>
      </c>
      <c r="D183" s="182" t="s">
        <v>3437</v>
      </c>
      <c r="E183" s="183" t="s">
        <v>1826</v>
      </c>
      <c r="G183" s="115">
        <f t="shared" si="7"/>
        <v>0</v>
      </c>
      <c r="H183" s="210" t="str">
        <f t="shared" si="8"/>
        <v>关于诊断</v>
      </c>
      <c r="I183" s="213" t="s">
        <v>5426</v>
      </c>
      <c r="J183" s="212" t="s">
        <v>3737</v>
      </c>
      <c r="K183" s="184">
        <v>82</v>
      </c>
    </row>
    <row r="184" spans="1:11">
      <c r="A184" s="181" t="str">
        <f t="shared" si="6"/>
        <v>$lang['home_button_result']='看结果';</v>
      </c>
      <c r="B184" s="182" t="s">
        <v>3859</v>
      </c>
      <c r="D184" s="182" t="s">
        <v>3437</v>
      </c>
      <c r="E184" s="183" t="s">
        <v>5259</v>
      </c>
      <c r="G184" s="115">
        <f t="shared" si="7"/>
        <v>0</v>
      </c>
      <c r="H184" s="210" t="str">
        <f t="shared" si="8"/>
        <v>看结果</v>
      </c>
      <c r="I184" s="213" t="s">
        <v>5427</v>
      </c>
      <c r="J184" s="212" t="s">
        <v>3738</v>
      </c>
      <c r="K184" s="184">
        <v>83</v>
      </c>
    </row>
    <row r="185" spans="1:11">
      <c r="A185" s="181" t="str">
        <f t="shared" si="6"/>
        <v>$lang['home_button_retry']='重新回答';</v>
      </c>
      <c r="B185" s="182" t="s">
        <v>3860</v>
      </c>
      <c r="D185" s="182" t="s">
        <v>3437</v>
      </c>
      <c r="E185" s="183" t="s">
        <v>5259</v>
      </c>
      <c r="G185" s="115">
        <f t="shared" si="7"/>
        <v>0</v>
      </c>
      <c r="H185" s="210" t="str">
        <f t="shared" si="8"/>
        <v>重新回答</v>
      </c>
      <c r="I185" s="213" t="s">
        <v>5428</v>
      </c>
      <c r="J185" s="212" t="s">
        <v>3739</v>
      </c>
      <c r="K185" s="184">
        <v>84</v>
      </c>
    </row>
    <row r="186" spans="1:11">
      <c r="A186" s="181" t="str">
        <f t="shared" si="6"/>
        <v>$lang['home_button_average']='与平均比较';</v>
      </c>
      <c r="B186" s="182" t="s">
        <v>3861</v>
      </c>
      <c r="D186" s="182" t="s">
        <v>3437</v>
      </c>
      <c r="E186" s="183" t="s">
        <v>1826</v>
      </c>
      <c r="G186" s="115">
        <f t="shared" si="7"/>
        <v>0</v>
      </c>
      <c r="H186" s="210" t="str">
        <f t="shared" si="8"/>
        <v>与平均比较</v>
      </c>
      <c r="I186" s="213" t="s">
        <v>5429</v>
      </c>
      <c r="J186" s="212" t="s">
        <v>3740</v>
      </c>
      <c r="K186" s="184">
        <v>85</v>
      </c>
    </row>
    <row r="187" spans="1:11">
      <c r="A187" s="181" t="str">
        <f t="shared" si="6"/>
        <v>$lang['home_button_monthly']='每月变化';</v>
      </c>
      <c r="B187" s="182" t="s">
        <v>3862</v>
      </c>
      <c r="D187" s="182" t="s">
        <v>3437</v>
      </c>
      <c r="E187" s="183" t="s">
        <v>1826</v>
      </c>
      <c r="G187" s="115">
        <f t="shared" si="7"/>
        <v>0</v>
      </c>
      <c r="H187" s="210" t="str">
        <f t="shared" si="8"/>
        <v>每月变化</v>
      </c>
      <c r="I187" s="213" t="s">
        <v>5430</v>
      </c>
      <c r="J187" s="212" t="s">
        <v>3741</v>
      </c>
      <c r="K187" s="184">
        <v>86</v>
      </c>
    </row>
    <row r="188" spans="1:11">
      <c r="A188" s="181" t="str">
        <f t="shared" si="6"/>
        <v>$lang['home_button_measure']='有效措施';</v>
      </c>
      <c r="B188" s="182" t="s">
        <v>3863</v>
      </c>
      <c r="D188" s="182" t="s">
        <v>3437</v>
      </c>
      <c r="E188" s="183" t="s">
        <v>5259</v>
      </c>
      <c r="G188" s="115">
        <f t="shared" si="7"/>
        <v>0</v>
      </c>
      <c r="H188" s="210" t="str">
        <f t="shared" si="8"/>
        <v>有效措施</v>
      </c>
      <c r="I188" s="213" t="s">
        <v>5431</v>
      </c>
      <c r="J188" s="212" t="s">
        <v>3742</v>
      </c>
      <c r="K188" s="184">
        <v>87</v>
      </c>
    </row>
    <row r="189" spans="1:11" ht="24">
      <c r="A189" s="181" t="str">
        <f t="shared" si="6"/>
        <v>$lang['home_button_resultmessage']='这是您家与家庭平均值的对比图。中间的图表是当您执行了“有效措施”后将取得的效果。';</v>
      </c>
      <c r="B189" s="182" t="s">
        <v>3864</v>
      </c>
      <c r="D189" s="182" t="s">
        <v>3437</v>
      </c>
      <c r="E189" s="183" t="s">
        <v>5259</v>
      </c>
      <c r="G189" s="115">
        <f t="shared" si="7"/>
        <v>0</v>
      </c>
      <c r="H189" s="210" t="str">
        <f t="shared" si="8"/>
        <v>这是您家与家庭平均值的对比图。中间的图表是当您执行了“有效措施”后将取得的效果。</v>
      </c>
      <c r="I189" s="213" t="s">
        <v>5432</v>
      </c>
      <c r="J189" s="212" t="s">
        <v>3743</v>
      </c>
      <c r="K189" s="184">
        <v>88</v>
      </c>
    </row>
    <row r="190" spans="1:11" ht="24">
      <c r="A190" s="181" t="str">
        <f t="shared" si="6"/>
        <v>$lang['home_button_measuremessage']='有效措施一览表。请在方框内打勾，相应的效果将以图表形式显示。';</v>
      </c>
      <c r="B190" s="182" t="s">
        <v>3865</v>
      </c>
      <c r="D190" s="182" t="s">
        <v>3437</v>
      </c>
      <c r="E190" s="183" t="s">
        <v>5259</v>
      </c>
      <c r="G190" s="115">
        <f t="shared" si="7"/>
        <v>0</v>
      </c>
      <c r="H190" s="210" t="str">
        <f t="shared" si="8"/>
        <v>有效措施一览表。请在方框内打勾，相应的效果将以图表形式显示。</v>
      </c>
      <c r="I190" s="213" t="s">
        <v>5433</v>
      </c>
      <c r="J190" s="212" t="s">
        <v>3749</v>
      </c>
      <c r="K190" s="184">
        <v>89</v>
      </c>
    </row>
    <row r="191" spans="1:11" ht="24">
      <c r="A191" s="181" t="str">
        <f t="shared" si="6"/>
        <v>$lang['home_button_pagemessage']='可指定某个部分重新回答。点击“追加”可追加房间或设备。';</v>
      </c>
      <c r="B191" s="182" t="s">
        <v>3866</v>
      </c>
      <c r="D191" s="182" t="s">
        <v>3437</v>
      </c>
      <c r="E191" s="183" t="s">
        <v>1826</v>
      </c>
      <c r="G191" s="115">
        <f t="shared" si="7"/>
        <v>0</v>
      </c>
      <c r="H191" s="210" t="str">
        <f t="shared" si="8"/>
        <v>可指定某个部分重新回答。点击“追加”可追加房间或设备。</v>
      </c>
      <c r="I191" s="213" t="s">
        <v>5434</v>
      </c>
      <c r="J191" s="212" t="s">
        <v>3750</v>
      </c>
      <c r="K191" s="184">
        <v>94</v>
      </c>
    </row>
    <row r="192" spans="1:11">
      <c r="A192" s="181" t="str">
        <f t="shared" si="6"/>
        <v/>
      </c>
      <c r="G192" s="115">
        <f t="shared" si="7"/>
        <v>0</v>
      </c>
      <c r="H192" s="210" t="str">
        <f t="shared" si="8"/>
        <v/>
      </c>
      <c r="I192" s="211" t="s">
        <v>5263</v>
      </c>
      <c r="J192" s="212"/>
    </row>
    <row r="193" spans="1:11">
      <c r="A193" s="181" t="str">
        <f t="shared" si="6"/>
        <v/>
      </c>
      <c r="G193" s="115">
        <f t="shared" si="7"/>
        <v>0</v>
      </c>
      <c r="H193" s="210" t="str">
        <f t="shared" si="8"/>
        <v/>
      </c>
      <c r="I193" s="211" t="s">
        <v>5263</v>
      </c>
      <c r="J193" s="212"/>
    </row>
    <row r="194" spans="1:11">
      <c r="A194" s="181" t="str">
        <f t="shared" ref="A194:A257" si="9">IF(E194="param",CLEAN(B194&amp;"'function("&amp;H194&amp;") {return "&amp;H195&amp;"};';"),IF(E194="template","",CLEAN(B194&amp;IF(D194="",IF(OR(CLEAN(B194)="",LEFT(B194,2)="//"),"","'';"),"'"&amp;H194&amp;"'"&amp;D194))))</f>
        <v/>
      </c>
      <c r="G194" s="115">
        <f t="shared" si="7"/>
        <v>0</v>
      </c>
      <c r="H194" s="210" t="str">
        <f t="shared" si="8"/>
        <v/>
      </c>
      <c r="I194" s="211" t="s">
        <v>5263</v>
      </c>
      <c r="J194" s="212"/>
    </row>
    <row r="195" spans="1:11" ht="24">
      <c r="A195" s="181" t="str">
        <f t="shared" si="9"/>
        <v>//---------- 2 focus mode page -----------------------------------------------</v>
      </c>
      <c r="B195" s="182" t="s">
        <v>3924</v>
      </c>
      <c r="E195" s="183" t="s">
        <v>1826</v>
      </c>
      <c r="G195" s="115">
        <f t="shared" si="7"/>
        <v>0</v>
      </c>
      <c r="H195" s="210" t="str">
        <f t="shared" si="8"/>
        <v/>
      </c>
      <c r="I195" s="211" t="s">
        <v>5263</v>
      </c>
      <c r="J195" s="212"/>
      <c r="K195" s="184">
        <v>41</v>
      </c>
    </row>
    <row r="196" spans="1:11">
      <c r="A196" s="181" t="str">
        <f t="shared" si="9"/>
        <v>$lang['home_focus_title_after']='列表模式';</v>
      </c>
      <c r="B196" s="182" t="s">
        <v>3867</v>
      </c>
      <c r="D196" s="182" t="s">
        <v>3437</v>
      </c>
      <c r="E196" s="183" t="s">
        <v>5259</v>
      </c>
      <c r="G196" s="115">
        <f t="shared" si="7"/>
        <v>0</v>
      </c>
      <c r="H196" s="210" t="str">
        <f t="shared" si="8"/>
        <v>列表模式</v>
      </c>
      <c r="I196" s="213" t="s">
        <v>5435</v>
      </c>
      <c r="J196" s="212" t="s">
        <v>3461</v>
      </c>
      <c r="K196" s="184">
        <v>42</v>
      </c>
    </row>
    <row r="197" spans="1:11">
      <c r="A197" s="181" t="str">
        <f t="shared" si="9"/>
        <v/>
      </c>
      <c r="E197" s="183" t="s">
        <v>1826</v>
      </c>
      <c r="G197" s="115">
        <f t="shared" ref="G197:G260" si="10">IF(MOD(LEN(H197) - LEN(SUBSTITUTE(H197, """", "")),2) = 1,1,0)</f>
        <v>0</v>
      </c>
      <c r="H197" s="210" t="str">
        <f t="shared" si="8"/>
        <v/>
      </c>
      <c r="I197" s="211" t="s">
        <v>5263</v>
      </c>
      <c r="J197" s="212"/>
      <c r="K197" s="184">
        <v>68</v>
      </c>
    </row>
    <row r="198" spans="1:11" ht="24">
      <c r="A198" s="181" t="str">
        <f t="shared" si="9"/>
        <v>$lang['intro1']='欢迎使用新节能诊断软件。填写您当前的能源使用方式，为您计算并提供有效的节能方案。';</v>
      </c>
      <c r="B198" s="182" t="s">
        <v>3716</v>
      </c>
      <c r="D198" s="182" t="s">
        <v>3437</v>
      </c>
      <c r="E198" s="183" t="s">
        <v>1826</v>
      </c>
      <c r="G198" s="115">
        <f t="shared" si="10"/>
        <v>0</v>
      </c>
      <c r="H198" s="210" t="str">
        <f t="shared" ref="H198:H270" si="11">SUBSTITUTE(I198, "'", "\'")</f>
        <v>欢迎使用新节能诊断软件。填写您当前的能源使用方式，为您计算并提供有效的节能方案。</v>
      </c>
      <c r="I198" s="213" t="s">
        <v>5436</v>
      </c>
      <c r="J198" s="212" t="s">
        <v>3482</v>
      </c>
      <c r="K198" s="184">
        <v>69</v>
      </c>
    </row>
    <row r="199" spans="1:11" ht="24">
      <c r="A199" s="181" t="str">
        <f t="shared" si="9"/>
        <v>$lang['intro2']='请在您所知的范围内选择目前的能源使用方式。可以不准确，不了解的问题请直接跳过。';</v>
      </c>
      <c r="B199" s="182" t="s">
        <v>3717</v>
      </c>
      <c r="D199" s="182" t="s">
        <v>3437</v>
      </c>
      <c r="E199" s="183" t="s">
        <v>5259</v>
      </c>
      <c r="G199" s="115">
        <f t="shared" si="10"/>
        <v>0</v>
      </c>
      <c r="H199" s="210" t="str">
        <f t="shared" si="11"/>
        <v>请在您所知的范围内选择目前的能源使用方式。可以不准确，不了解的问题请直接跳过。</v>
      </c>
      <c r="I199" s="213" t="s">
        <v>5437</v>
      </c>
      <c r="J199" s="212" t="s">
        <v>3483</v>
      </c>
      <c r="K199" s="184">
        <v>70</v>
      </c>
    </row>
    <row r="200" spans="1:11">
      <c r="A200" s="181" t="str">
        <f t="shared" si="9"/>
        <v>$lang['intro3']='根据您的输入内容随时显示分析结果。';</v>
      </c>
      <c r="B200" s="182" t="s">
        <v>3718</v>
      </c>
      <c r="D200" s="182" t="s">
        <v>3437</v>
      </c>
      <c r="E200" s="183" t="s">
        <v>5259</v>
      </c>
      <c r="G200" s="115">
        <f t="shared" si="10"/>
        <v>0</v>
      </c>
      <c r="H200" s="210" t="str">
        <f t="shared" si="11"/>
        <v>根据您的输入内容随时显示分析结果。</v>
      </c>
      <c r="I200" s="213" t="s">
        <v>5438</v>
      </c>
      <c r="J200" s="212" t="s">
        <v>3484</v>
      </c>
      <c r="K200" s="184">
        <v>71</v>
      </c>
    </row>
    <row r="201" spans="1:11" ht="36">
      <c r="A201" s="181" t="str">
        <f t="shared" si="9"/>
        <v>$lang['intro4']='以下是按照不同用途分析得出的碳排放量结果。左边为您的现状。右边为对比项，显示与您类似的家庭（或单位）的情况。中间为采取措施后可达到的减排效果。';</v>
      </c>
      <c r="B201" s="182" t="s">
        <v>3719</v>
      </c>
      <c r="D201" s="182" t="s">
        <v>3437</v>
      </c>
      <c r="E201" s="183" t="s">
        <v>1826</v>
      </c>
      <c r="G201" s="115">
        <f t="shared" si="10"/>
        <v>0</v>
      </c>
      <c r="H201" s="210" t="str">
        <f t="shared" si="11"/>
        <v>以下是按照不同用途分析得出的碳排放量结果。左边为您的现状。右边为对比项，显示与您类似的家庭（或单位）的情况。中间为采取措施后可达到的减排效果。</v>
      </c>
      <c r="I201" s="213" t="s">
        <v>5439</v>
      </c>
      <c r="J201" s="212" t="s">
        <v>3485</v>
      </c>
      <c r="K201" s="184">
        <v>72</v>
      </c>
    </row>
    <row r="202" spans="1:11">
      <c r="A202" s="181" t="str">
        <f t="shared" si="9"/>
        <v>$lang['intro5']='图表方式显示的每月煤电费';</v>
      </c>
      <c r="B202" s="182" t="s">
        <v>3720</v>
      </c>
      <c r="D202" s="182" t="s">
        <v>3437</v>
      </c>
      <c r="E202" s="183" t="s">
        <v>1826</v>
      </c>
      <c r="G202" s="115">
        <f t="shared" si="10"/>
        <v>0</v>
      </c>
      <c r="H202" s="210" t="str">
        <f t="shared" si="11"/>
        <v>图表方式显示的每月煤电费</v>
      </c>
      <c r="I202" s="213" t="s">
        <v>5440</v>
      </c>
      <c r="J202" s="212" t="s">
        <v>3486</v>
      </c>
      <c r="K202" s="184">
        <v>73</v>
      </c>
    </row>
    <row r="203" spans="1:11" ht="48">
      <c r="A203" s="181" t="str">
        <f t="shared" si="9"/>
        <v>$lang['intro6']='随时显示有效的节能措施。点击标题可查看详细说明。★代表获益，指的是将购置费计算在内后依然可收回成本的节能措施。点击右列，采取措施后的效果会显示在中间的图表上。';</v>
      </c>
      <c r="B203" s="182" t="s">
        <v>3721</v>
      </c>
      <c r="D203" s="182" t="s">
        <v>3437</v>
      </c>
      <c r="E203" s="183" t="s">
        <v>5259</v>
      </c>
      <c r="G203" s="115">
        <f t="shared" si="10"/>
        <v>0</v>
      </c>
      <c r="H203" s="210" t="str">
        <f t="shared" si="11"/>
        <v>随时显示有效的节能措施。点击标题可查看详细说明。★代表获益，指的是将购置费计算在内后依然可收回成本的节能措施。点击右列，采取措施后的效果会显示在中间的图表上。</v>
      </c>
      <c r="I203" s="213" t="s">
        <v>5441</v>
      </c>
      <c r="J203" s="212" t="s">
        <v>3487</v>
      </c>
      <c r="K203" s="184">
        <v>74</v>
      </c>
    </row>
    <row r="204" spans="1:11">
      <c r="A204" s="181" t="str">
        <f t="shared" si="9"/>
        <v>$lang['intro7']='可在浏览器中保存您输入的信息。';</v>
      </c>
      <c r="B204" s="182" t="s">
        <v>3722</v>
      </c>
      <c r="D204" s="182" t="s">
        <v>3437</v>
      </c>
      <c r="E204" s="183" t="s">
        <v>1826</v>
      </c>
      <c r="G204" s="115">
        <f t="shared" si="10"/>
        <v>0</v>
      </c>
      <c r="H204" s="210" t="str">
        <f t="shared" si="11"/>
        <v>可在浏览器中保存您输入的信息。</v>
      </c>
      <c r="I204" s="213" t="s">
        <v>5442</v>
      </c>
      <c r="J204" s="212" t="s">
        <v>3488</v>
      </c>
      <c r="K204" s="184">
        <v>75</v>
      </c>
    </row>
    <row r="205" spans="1:11" ht="36">
      <c r="A205" s="181" t="str">
        <f t="shared" si="9"/>
        <v>$lang['intro8']='您只需回答本页面中的20个问题，即可得到详细诊断信息。点击“Done”立刻开始。';</v>
      </c>
      <c r="B205" s="182" t="s">
        <v>3723</v>
      </c>
      <c r="D205" s="182" t="s">
        <v>3437</v>
      </c>
      <c r="E205" s="183" t="s">
        <v>5443</v>
      </c>
      <c r="G205" s="115">
        <f t="shared" si="10"/>
        <v>0</v>
      </c>
      <c r="H205" s="210" t="str">
        <f t="shared" si="11"/>
        <v>您只需回答本页面中的20个问题，即可得到详细诊断信息。点击“Done”立刻开始。</v>
      </c>
      <c r="I205" s="213" t="s">
        <v>5444</v>
      </c>
      <c r="J205" s="212" t="s">
        <v>3489</v>
      </c>
      <c r="K205" s="184">
        <v>76</v>
      </c>
    </row>
    <row r="206" spans="1:11">
      <c r="A206" s="181" t="str">
        <f t="shared" si="9"/>
        <v/>
      </c>
      <c r="G206" s="115">
        <f t="shared" si="10"/>
        <v>0</v>
      </c>
      <c r="H206" s="210" t="str">
        <f t="shared" si="11"/>
        <v/>
      </c>
      <c r="I206" s="211" t="s">
        <v>5263</v>
      </c>
      <c r="J206" s="212"/>
    </row>
    <row r="207" spans="1:11" ht="24">
      <c r="A207" s="181" t="str">
        <f t="shared" si="9"/>
        <v>//---------- 3 easy mode page -----------------------------------------------</v>
      </c>
      <c r="B207" s="182" t="s">
        <v>5445</v>
      </c>
      <c r="E207" s="183" t="s">
        <v>1826</v>
      </c>
      <c r="G207" s="115">
        <f t="shared" si="10"/>
        <v>0</v>
      </c>
      <c r="H207" s="210" t="str">
        <f t="shared" si="11"/>
        <v/>
      </c>
      <c r="I207" s="211" t="s">
        <v>5263</v>
      </c>
      <c r="J207" s="212"/>
      <c r="K207" s="184">
        <v>9</v>
      </c>
    </row>
    <row r="208" spans="1:11">
      <c r="A208" s="181" t="str">
        <f t="shared" si="9"/>
        <v>$lang['home_easy_title']='低碳家庭简单诊断';</v>
      </c>
      <c r="B208" s="182" t="s">
        <v>3673</v>
      </c>
      <c r="D208" s="182" t="s">
        <v>3437</v>
      </c>
      <c r="E208" s="183" t="s">
        <v>1826</v>
      </c>
      <c r="G208" s="115">
        <f t="shared" si="10"/>
        <v>0</v>
      </c>
      <c r="H208" s="210" t="str">
        <f t="shared" si="11"/>
        <v>低碳家庭简单诊断</v>
      </c>
      <c r="I208" s="213" t="s">
        <v>5446</v>
      </c>
      <c r="J208" s="212" t="s">
        <v>3443</v>
      </c>
      <c r="K208" s="184">
        <v>10</v>
      </c>
    </row>
    <row r="209" spans="1:11">
      <c r="A209" s="181" t="str">
        <f t="shared" si="9"/>
        <v>$lang['home_easy_step1']='问题';</v>
      </c>
      <c r="B209" s="182" t="s">
        <v>3674</v>
      </c>
      <c r="D209" s="182" t="s">
        <v>3437</v>
      </c>
      <c r="E209" s="183" t="s">
        <v>5443</v>
      </c>
      <c r="G209" s="115">
        <f t="shared" si="10"/>
        <v>0</v>
      </c>
      <c r="H209" s="210" t="str">
        <f t="shared" si="11"/>
        <v>问题</v>
      </c>
      <c r="I209" s="213" t="s">
        <v>5447</v>
      </c>
      <c r="J209" s="212" t="s">
        <v>3444</v>
      </c>
      <c r="K209" s="184">
        <v>11</v>
      </c>
    </row>
    <row r="210" spans="1:11">
      <c r="A210" s="181" t="str">
        <f t="shared" si="9"/>
        <v>$lang['home_easy_step2']='对比';</v>
      </c>
      <c r="B210" s="182" t="s">
        <v>3675</v>
      </c>
      <c r="D210" s="182" t="s">
        <v>3437</v>
      </c>
      <c r="E210" s="183" t="s">
        <v>1826</v>
      </c>
      <c r="G210" s="115">
        <f t="shared" si="10"/>
        <v>0</v>
      </c>
      <c r="H210" s="210" t="str">
        <f t="shared" si="11"/>
        <v>对比</v>
      </c>
      <c r="I210" s="213" t="s">
        <v>5448</v>
      </c>
      <c r="J210" s="212" t="s">
        <v>3445</v>
      </c>
      <c r="K210" s="184">
        <v>12</v>
      </c>
    </row>
    <row r="211" spans="1:11">
      <c r="A211" s="181" t="str">
        <f t="shared" si="9"/>
        <v>$lang['home_easy_step3']='特点';</v>
      </c>
      <c r="B211" s="182" t="s">
        <v>3676</v>
      </c>
      <c r="D211" s="182" t="s">
        <v>3437</v>
      </c>
      <c r="E211" s="183" t="s">
        <v>5259</v>
      </c>
      <c r="G211" s="115">
        <f t="shared" si="10"/>
        <v>0</v>
      </c>
      <c r="H211" s="210" t="str">
        <f t="shared" si="11"/>
        <v>特点</v>
      </c>
      <c r="I211" s="213" t="s">
        <v>5449</v>
      </c>
      <c r="J211" s="212" t="s">
        <v>3446</v>
      </c>
      <c r="K211" s="184">
        <v>13</v>
      </c>
    </row>
    <row r="212" spans="1:11">
      <c r="A212" s="181" t="str">
        <f t="shared" si="9"/>
        <v>$lang['home_easy_step4']='措施';</v>
      </c>
      <c r="B212" s="182" t="s">
        <v>3677</v>
      </c>
      <c r="D212" s="182" t="s">
        <v>3437</v>
      </c>
      <c r="E212" s="183" t="s">
        <v>1826</v>
      </c>
      <c r="G212" s="115">
        <f t="shared" si="10"/>
        <v>0</v>
      </c>
      <c r="H212" s="210" t="str">
        <f t="shared" si="11"/>
        <v>措施</v>
      </c>
      <c r="I212" s="213" t="s">
        <v>5342</v>
      </c>
      <c r="J212" s="212" t="s">
        <v>3447</v>
      </c>
      <c r="K212" s="184">
        <v>14</v>
      </c>
    </row>
    <row r="213" spans="1:11">
      <c r="A213" s="181" t="str">
        <f t="shared" si="9"/>
        <v>$lang['home_easy_toptitle']='不考虑节省一些煤电费吗？';</v>
      </c>
      <c r="B213" s="182" t="s">
        <v>3678</v>
      </c>
      <c r="D213" s="182" t="s">
        <v>3437</v>
      </c>
      <c r="E213" s="183" t="s">
        <v>1826</v>
      </c>
      <c r="G213" s="115">
        <f t="shared" si="10"/>
        <v>0</v>
      </c>
      <c r="H213" s="210" t="str">
        <f t="shared" si="11"/>
        <v>不考虑节省一些煤电费吗？</v>
      </c>
      <c r="I213" s="213" t="s">
        <v>5450</v>
      </c>
      <c r="J213" s="212" t="s">
        <v>3448</v>
      </c>
      <c r="K213" s="184">
        <v>15</v>
      </c>
    </row>
    <row r="214" spans="1:11" ht="48">
      <c r="A214" s="181" t="str">
        <f t="shared" si="9"/>
        <v>$lang['home_easy_top1']='“节能”不是让你忍受不便，而是使自己的生活更加富足，舒适，也是为了子孙后代的幸福生活。';</v>
      </c>
      <c r="B214" s="182" t="s">
        <v>3679</v>
      </c>
      <c r="D214" s="182" t="s">
        <v>3437</v>
      </c>
      <c r="E214" s="183" t="s">
        <v>5443</v>
      </c>
      <c r="G214" s="115">
        <f t="shared" si="10"/>
        <v>0</v>
      </c>
      <c r="H214" s="210" t="str">
        <f t="shared" si="11"/>
        <v>“节能”不是让你忍受不便，而是使自己的生活更加富足，舒适，也是为了子孙后代的幸福生活。</v>
      </c>
      <c r="I214" s="213" t="s">
        <v>5451</v>
      </c>
      <c r="J214" s="212" t="s">
        <v>5452</v>
      </c>
      <c r="K214" s="184">
        <v>16</v>
      </c>
    </row>
    <row r="215" spans="1:11" ht="24">
      <c r="A215" s="181" t="str">
        <f t="shared" si="9"/>
        <v>$lang['home_easy_top2']='只需回答简单的问题，即可得到与您的生活相匹配的节能措施。试试3分钟低碳家庭诊断吧。';</v>
      </c>
      <c r="B215" s="182" t="s">
        <v>3680</v>
      </c>
      <c r="D215" s="182" t="s">
        <v>3437</v>
      </c>
      <c r="E215" s="183" t="s">
        <v>5443</v>
      </c>
      <c r="G215" s="115">
        <f t="shared" si="10"/>
        <v>0</v>
      </c>
      <c r="H215" s="210" t="str">
        <f t="shared" si="11"/>
        <v>只需回答简单的问题，即可得到与您的生活相匹配的节能措施。试试3分钟低碳家庭诊断吧。</v>
      </c>
      <c r="I215" s="213" t="s">
        <v>5453</v>
      </c>
      <c r="J215" s="212" t="s">
        <v>5454</v>
      </c>
      <c r="K215" s="184">
        <v>17</v>
      </c>
    </row>
    <row r="216" spans="1:11" ht="60">
      <c r="A216" s="181" t="str">
        <f t="shared" si="9"/>
        <v>$lang['home_easy_top3sm']='※本软件完全免费。无需填写姓名、邮箱等个人信息。';</v>
      </c>
      <c r="B216" s="182" t="s">
        <v>3681</v>
      </c>
      <c r="D216" s="182" t="s">
        <v>3437</v>
      </c>
      <c r="E216" s="183" t="s">
        <v>1826</v>
      </c>
      <c r="G216" s="115">
        <f t="shared" si="10"/>
        <v>0</v>
      </c>
      <c r="H216" s="210" t="str">
        <f t="shared" si="11"/>
        <v>※本软件完全免费。无需填写姓名、邮箱等个人信息。</v>
      </c>
      <c r="I216" s="213" t="s">
        <v>5455</v>
      </c>
      <c r="J216" s="212" t="s">
        <v>5456</v>
      </c>
      <c r="K216" s="184">
        <v>18</v>
      </c>
    </row>
    <row r="217" spans="1:11">
      <c r="A217" s="181" t="str">
        <f t="shared" si="9"/>
        <v>$lang['home_easy_top_button_start']='开始诊断';</v>
      </c>
      <c r="B217" s="182" t="s">
        <v>3682</v>
      </c>
      <c r="D217" s="182" t="s">
        <v>3437</v>
      </c>
      <c r="E217" s="183" t="s">
        <v>1826</v>
      </c>
      <c r="G217" s="115">
        <f t="shared" si="10"/>
        <v>0</v>
      </c>
      <c r="H217" s="210" t="str">
        <f t="shared" si="11"/>
        <v>开始诊断</v>
      </c>
      <c r="I217" s="213" t="s">
        <v>5457</v>
      </c>
      <c r="J217" s="212" t="s">
        <v>3449</v>
      </c>
      <c r="K217" s="184">
        <v>19</v>
      </c>
    </row>
    <row r="218" spans="1:11">
      <c r="A218" s="181" t="str">
        <f t="shared" si="9"/>
        <v>$lang['home_easy_top_button_about']='说明';</v>
      </c>
      <c r="B218" s="182" t="s">
        <v>3683</v>
      </c>
      <c r="D218" s="182" t="s">
        <v>3437</v>
      </c>
      <c r="E218" s="183" t="s">
        <v>5259</v>
      </c>
      <c r="G218" s="115">
        <f t="shared" si="10"/>
        <v>0</v>
      </c>
      <c r="H218" s="210" t="str">
        <f t="shared" si="11"/>
        <v>说明</v>
      </c>
      <c r="I218" s="213" t="s">
        <v>5458</v>
      </c>
      <c r="J218" s="212" t="s">
        <v>3450</v>
      </c>
      <c r="K218" s="184">
        <v>20</v>
      </c>
    </row>
    <row r="219" spans="1:11">
      <c r="A219" s="181" t="str">
        <f t="shared" si="9"/>
        <v/>
      </c>
      <c r="B219" s="182" t="s">
        <v>3441</v>
      </c>
      <c r="E219" s="183" t="s">
        <v>1826</v>
      </c>
      <c r="G219" s="115">
        <f t="shared" si="10"/>
        <v>0</v>
      </c>
      <c r="H219" s="210" t="str">
        <f t="shared" si="11"/>
        <v/>
      </c>
      <c r="I219" s="211" t="s">
        <v>5263</v>
      </c>
      <c r="J219" s="212"/>
      <c r="K219" s="184">
        <v>21</v>
      </c>
    </row>
    <row r="220" spans="1:11">
      <c r="A220" s="181" t="str">
        <f t="shared" si="9"/>
        <v>$lang['home_easy_p5title']='请回答问题';</v>
      </c>
      <c r="B220" s="182" t="s">
        <v>3684</v>
      </c>
      <c r="D220" s="182" t="s">
        <v>3437</v>
      </c>
      <c r="E220" s="183" t="s">
        <v>1826</v>
      </c>
      <c r="G220" s="115">
        <f t="shared" si="10"/>
        <v>0</v>
      </c>
      <c r="H220" s="210" t="str">
        <f t="shared" si="11"/>
        <v>请回答问题</v>
      </c>
      <c r="I220" s="213" t="s">
        <v>5459</v>
      </c>
      <c r="J220" s="212" t="s">
        <v>5460</v>
      </c>
      <c r="K220" s="184">
        <v>22</v>
      </c>
    </row>
    <row r="221" spans="1:11" ht="24">
      <c r="A221" s="181" t="str">
        <f t="shared" si="9"/>
        <v>$lang['home_easy_p5_1']='请选择您最合适的项目。不清楚的问题可直接跳过。';</v>
      </c>
      <c r="B221" s="182" t="s">
        <v>3685</v>
      </c>
      <c r="D221" s="182" t="s">
        <v>3437</v>
      </c>
      <c r="E221" s="183" t="s">
        <v>1826</v>
      </c>
      <c r="G221" s="115">
        <f t="shared" si="10"/>
        <v>0</v>
      </c>
      <c r="H221" s="210" t="str">
        <f t="shared" si="11"/>
        <v>请选择您最合适的项目。不清楚的问题可直接跳过。</v>
      </c>
      <c r="I221" s="213" t="s">
        <v>5461</v>
      </c>
      <c r="J221" s="212" t="s">
        <v>3451</v>
      </c>
      <c r="K221" s="184">
        <v>23</v>
      </c>
    </row>
    <row r="222" spans="1:11">
      <c r="A222" s="181" t="str">
        <f t="shared" si="9"/>
        <v>$lang['home_easy_p5_button_next']='看结果';</v>
      </c>
      <c r="B222" s="182" t="s">
        <v>3686</v>
      </c>
      <c r="D222" s="182" t="s">
        <v>3437</v>
      </c>
      <c r="E222" s="183" t="s">
        <v>5443</v>
      </c>
      <c r="G222" s="115">
        <f t="shared" si="10"/>
        <v>0</v>
      </c>
      <c r="H222" s="210" t="str">
        <f t="shared" si="11"/>
        <v>看结果</v>
      </c>
      <c r="I222" s="213" t="s">
        <v>5462</v>
      </c>
      <c r="J222" s="212" t="s">
        <v>3452</v>
      </c>
      <c r="K222" s="184">
        <v>24</v>
      </c>
    </row>
    <row r="223" spans="1:11">
      <c r="A223" s="181" t="str">
        <f t="shared" si="9"/>
        <v/>
      </c>
      <c r="B223" s="182" t="s">
        <v>3441</v>
      </c>
      <c r="E223" s="183" t="s">
        <v>1826</v>
      </c>
      <c r="G223" s="115">
        <f t="shared" si="10"/>
        <v>0</v>
      </c>
      <c r="H223" s="210" t="str">
        <f t="shared" si="11"/>
        <v/>
      </c>
      <c r="I223" s="211" t="s">
        <v>5263</v>
      </c>
      <c r="J223" s="212"/>
      <c r="K223" s="184">
        <v>25</v>
      </c>
    </row>
    <row r="224" spans="1:11">
      <c r="A224" s="181" t="str">
        <f t="shared" si="9"/>
        <v>$lang['home_easy_p2title']='与平均家庭相比';</v>
      </c>
      <c r="B224" s="182" t="s">
        <v>3687</v>
      </c>
      <c r="D224" s="182" t="s">
        <v>3437</v>
      </c>
      <c r="E224" s="183" t="s">
        <v>5443</v>
      </c>
      <c r="G224" s="115">
        <f t="shared" si="10"/>
        <v>0</v>
      </c>
      <c r="H224" s="210" t="str">
        <f t="shared" si="11"/>
        <v>与平均家庭相比</v>
      </c>
      <c r="I224" s="213" t="s">
        <v>5463</v>
      </c>
      <c r="J224" s="212" t="s">
        <v>3453</v>
      </c>
      <c r="K224" s="184">
        <v>26</v>
      </c>
    </row>
    <row r="225" spans="1:11">
      <c r="A225" s="181" t="str">
        <f t="shared" si="9"/>
        <v>$lang['home_easy_p2_button_next']='确定主要原因';</v>
      </c>
      <c r="B225" s="182" t="s">
        <v>3688</v>
      </c>
      <c r="D225" s="182" t="s">
        <v>3437</v>
      </c>
      <c r="E225" s="183" t="s">
        <v>5259</v>
      </c>
      <c r="G225" s="115">
        <f t="shared" si="10"/>
        <v>0</v>
      </c>
      <c r="H225" s="210" t="str">
        <f t="shared" si="11"/>
        <v>确定主要原因</v>
      </c>
      <c r="I225" s="213" t="s">
        <v>5464</v>
      </c>
      <c r="J225" s="212" t="s">
        <v>3454</v>
      </c>
      <c r="K225" s="184">
        <v>27</v>
      </c>
    </row>
    <row r="226" spans="1:11">
      <c r="A226" s="181" t="str">
        <f t="shared" si="9"/>
        <v/>
      </c>
      <c r="B226" s="182" t="s">
        <v>3441</v>
      </c>
      <c r="E226" s="183" t="s">
        <v>5465</v>
      </c>
      <c r="G226" s="115">
        <f t="shared" si="10"/>
        <v>0</v>
      </c>
      <c r="H226" s="210" t="str">
        <f t="shared" si="11"/>
        <v/>
      </c>
      <c r="I226" s="213"/>
      <c r="J226" s="212"/>
      <c r="K226" s="184">
        <v>28</v>
      </c>
    </row>
    <row r="227" spans="1:11">
      <c r="A227" s="181" t="str">
        <f t="shared" si="9"/>
        <v>$lang['home_easy_p3title']='您的生活特点';</v>
      </c>
      <c r="B227" s="182" t="s">
        <v>3689</v>
      </c>
      <c r="D227" s="182" t="s">
        <v>3437</v>
      </c>
      <c r="E227" s="183" t="s">
        <v>1826</v>
      </c>
      <c r="G227" s="115">
        <f t="shared" si="10"/>
        <v>0</v>
      </c>
      <c r="H227" s="210" t="str">
        <f t="shared" si="11"/>
        <v>您的生活特点</v>
      </c>
      <c r="I227" s="213" t="s">
        <v>5466</v>
      </c>
      <c r="J227" s="212" t="s">
        <v>3455</v>
      </c>
      <c r="K227" s="184">
        <v>29</v>
      </c>
    </row>
    <row r="228" spans="1:11" ht="24">
      <c r="A228" s="181" t="str">
        <f t="shared" si="9"/>
        <v>$lang['home_easy_p3_1']='这是关于二氧化碳排放源的分析结果。左边是您家，右边是与您家类似家庭的碳排放标准值。';</v>
      </c>
      <c r="B228" s="182" t="s">
        <v>3690</v>
      </c>
      <c r="D228" s="182" t="s">
        <v>3437</v>
      </c>
      <c r="E228" s="183" t="s">
        <v>5259</v>
      </c>
      <c r="G228" s="115">
        <f t="shared" si="10"/>
        <v>0</v>
      </c>
      <c r="H228" s="210" t="str">
        <f t="shared" si="11"/>
        <v>这是关于二氧化碳排放源的分析结果。左边是您家，右边是与您家类似家庭的碳排放标准值。</v>
      </c>
      <c r="I228" s="213" t="s">
        <v>5467</v>
      </c>
      <c r="J228" s="212" t="s">
        <v>3456</v>
      </c>
      <c r="K228" s="184">
        <v>30</v>
      </c>
    </row>
    <row r="229" spans="1:11">
      <c r="A229" s="181" t="str">
        <f t="shared" si="9"/>
        <v>$lang['home_easy_p3_button_next']='推荐的措施';</v>
      </c>
      <c r="B229" s="182" t="s">
        <v>3691</v>
      </c>
      <c r="D229" s="182" t="s">
        <v>3437</v>
      </c>
      <c r="E229" s="183" t="s">
        <v>1826</v>
      </c>
      <c r="G229" s="115">
        <f t="shared" si="10"/>
        <v>0</v>
      </c>
      <c r="H229" s="210" t="str">
        <f t="shared" si="11"/>
        <v>推荐的措施</v>
      </c>
      <c r="I229" s="213" t="s">
        <v>5468</v>
      </c>
      <c r="J229" s="212" t="s">
        <v>3457</v>
      </c>
      <c r="K229" s="184">
        <v>31</v>
      </c>
    </row>
    <row r="230" spans="1:11">
      <c r="A230" s="181" t="str">
        <f t="shared" si="9"/>
        <v>$lang['home_easy_p4title_pre']='共';</v>
      </c>
      <c r="B230" s="182" t="s">
        <v>3751</v>
      </c>
      <c r="D230" s="182" t="s">
        <v>5267</v>
      </c>
      <c r="E230" s="183" t="s">
        <v>1826</v>
      </c>
      <c r="G230" s="115">
        <f t="shared" si="10"/>
        <v>0</v>
      </c>
      <c r="H230" s="210" t="str">
        <f t="shared" si="11"/>
        <v>共</v>
      </c>
      <c r="I230" s="211" t="s">
        <v>5469</v>
      </c>
      <c r="J230" s="212" t="s">
        <v>5470</v>
      </c>
      <c r="K230" s="184">
        <v>32</v>
      </c>
    </row>
    <row r="231" spans="1:11">
      <c r="A231" s="181" t="str">
        <f t="shared" si="9"/>
        <v>$lang['home_easy_p4title_after']='个推荐措施';</v>
      </c>
      <c r="B231" s="182" t="s">
        <v>5471</v>
      </c>
      <c r="D231" s="182" t="s">
        <v>3437</v>
      </c>
      <c r="E231" s="183" t="s">
        <v>5259</v>
      </c>
      <c r="G231" s="115">
        <f t="shared" si="10"/>
        <v>0</v>
      </c>
      <c r="H231" s="210" t="str">
        <f t="shared" si="11"/>
        <v>个推荐措施</v>
      </c>
      <c r="I231" s="213" t="s">
        <v>5472</v>
      </c>
      <c r="J231" s="212" t="s">
        <v>5473</v>
      </c>
      <c r="K231" s="184">
        <v>33</v>
      </c>
    </row>
    <row r="232" spans="1:11">
      <c r="A232" s="181" t="str">
        <f t="shared" si="9"/>
        <v>$lang['home_easy_p4_button_next']='最推荐的措施';</v>
      </c>
      <c r="B232" s="182" t="s">
        <v>3692</v>
      </c>
      <c r="D232" s="182" t="s">
        <v>3437</v>
      </c>
      <c r="E232" s="183" t="s">
        <v>5259</v>
      </c>
      <c r="G232" s="115">
        <f t="shared" si="10"/>
        <v>0</v>
      </c>
      <c r="H232" s="210" t="str">
        <f t="shared" si="11"/>
        <v>最推荐的措施</v>
      </c>
      <c r="I232" s="213" t="s">
        <v>5474</v>
      </c>
      <c r="J232" s="212" t="s">
        <v>3458</v>
      </c>
      <c r="K232" s="184">
        <v>34</v>
      </c>
    </row>
    <row r="233" spans="1:11" ht="36">
      <c r="A233" s="181" t="str">
        <f t="shared" si="9"/>
        <v>$lang['home_easy_p4_1']='以下是根据您的家庭情况定制推荐的节能措施。点击标题查看详细说明。';</v>
      </c>
      <c r="B233" s="182" t="s">
        <v>5475</v>
      </c>
      <c r="D233" s="182" t="s">
        <v>3437</v>
      </c>
      <c r="E233" s="183" t="s">
        <v>1826</v>
      </c>
      <c r="G233" s="115">
        <f t="shared" si="10"/>
        <v>0</v>
      </c>
      <c r="H233" s="210" t="str">
        <f t="shared" si="11"/>
        <v>以下是根据您的家庭情况定制推荐的节能措施。点击标题查看详细说明。</v>
      </c>
      <c r="I233" s="213" t="s">
        <v>5476</v>
      </c>
      <c r="J233" s="212" t="s">
        <v>5477</v>
      </c>
      <c r="K233" s="184">
        <v>35</v>
      </c>
    </row>
    <row r="234" spans="1:11" ht="24">
      <c r="A234" s="181" t="str">
        <f t="shared" si="9"/>
        <v>$lang['home_easy_p4_2']='以上仅是粗略的分析。还可根据更详细的诊断推荐更为匹配的措施。';</v>
      </c>
      <c r="B234" s="182" t="s">
        <v>3693</v>
      </c>
      <c r="D234" s="182" t="s">
        <v>3437</v>
      </c>
      <c r="E234" s="183" t="s">
        <v>5259</v>
      </c>
      <c r="G234" s="115">
        <f t="shared" si="10"/>
        <v>0</v>
      </c>
      <c r="H234" s="210" t="str">
        <f t="shared" si="11"/>
        <v>以上仅是粗略的分析。还可根据更详细的诊断推荐更为匹配的措施。</v>
      </c>
      <c r="I234" s="213" t="s">
        <v>5478</v>
      </c>
      <c r="J234" s="212" t="s">
        <v>3459</v>
      </c>
      <c r="K234" s="184">
        <v>36</v>
      </c>
    </row>
    <row r="235" spans="1:11">
      <c r="A235" s="181" t="str">
        <f t="shared" si="9"/>
        <v>$lang['home_easy_p4_button_next2']='进行更详细的诊断';</v>
      </c>
      <c r="B235" s="182" t="s">
        <v>3694</v>
      </c>
      <c r="D235" s="182" t="s">
        <v>3437</v>
      </c>
      <c r="E235" s="183" t="s">
        <v>5259</v>
      </c>
      <c r="G235" s="115">
        <f t="shared" si="10"/>
        <v>0</v>
      </c>
      <c r="H235" s="210" t="str">
        <f t="shared" si="11"/>
        <v>进行更详细的诊断</v>
      </c>
      <c r="I235" s="213" t="s">
        <v>5479</v>
      </c>
      <c r="J235" s="212" t="s">
        <v>5480</v>
      </c>
      <c r="K235" s="184">
        <v>37</v>
      </c>
    </row>
    <row r="236" spans="1:11">
      <c r="A236" s="181" t="str">
        <f t="shared" si="9"/>
        <v>$lang['home_easy_p4_button_next3']='考虑更换家电的用户';</v>
      </c>
      <c r="B236" s="182" t="s">
        <v>3695</v>
      </c>
      <c r="D236" s="182" t="s">
        <v>3437</v>
      </c>
      <c r="E236" s="183" t="s">
        <v>1826</v>
      </c>
      <c r="G236" s="115">
        <f t="shared" si="10"/>
        <v>0</v>
      </c>
      <c r="H236" s="210" t="str">
        <f t="shared" si="11"/>
        <v>考虑更换家电的用户</v>
      </c>
      <c r="I236" s="213" t="s">
        <v>5481</v>
      </c>
      <c r="J236" s="212" t="s">
        <v>3460</v>
      </c>
      <c r="K236" s="184">
        <v>38</v>
      </c>
    </row>
    <row r="237" spans="1:11" ht="24">
      <c r="A237" s="181" t="str">
        <f t="shared" si="9"/>
        <v>$lang['home_easy_measure_show']= 'function(num) {return "第 "+ num + "个建议措施"};';</v>
      </c>
      <c r="B237" s="182" t="s">
        <v>3983</v>
      </c>
      <c r="D237" s="182" t="s">
        <v>3437</v>
      </c>
      <c r="E237" s="183" t="s">
        <v>5285</v>
      </c>
      <c r="G237" s="115">
        <f t="shared" si="10"/>
        <v>0</v>
      </c>
      <c r="H237" s="210" t="str">
        <f t="shared" si="11"/>
        <v>num</v>
      </c>
      <c r="I237" s="211" t="s">
        <v>3927</v>
      </c>
      <c r="J237" s="212" t="s">
        <v>3926</v>
      </c>
      <c r="K237" s="184">
        <v>111</v>
      </c>
    </row>
    <row r="238" spans="1:11">
      <c r="A238" s="181" t="str">
        <f t="shared" si="9"/>
        <v/>
      </c>
      <c r="E238" s="183" t="s">
        <v>3929</v>
      </c>
      <c r="G238" s="115">
        <f t="shared" si="10"/>
        <v>0</v>
      </c>
      <c r="H238" s="210" t="str">
        <f t="shared" si="11"/>
        <v>"第 "+ num + "个建议措施"</v>
      </c>
      <c r="I238" s="213" t="s">
        <v>5482</v>
      </c>
      <c r="J238" s="212" t="s">
        <v>5483</v>
      </c>
      <c r="K238" s="184">
        <v>112</v>
      </c>
    </row>
    <row r="239" spans="1:11">
      <c r="A239" s="181" t="str">
        <f t="shared" si="9"/>
        <v/>
      </c>
      <c r="B239" s="182" t="s">
        <v>3441</v>
      </c>
      <c r="E239" s="183" t="s">
        <v>1826</v>
      </c>
      <c r="G239" s="115">
        <f t="shared" si="10"/>
        <v>0</v>
      </c>
      <c r="H239" s="210" t="str">
        <f t="shared" si="11"/>
        <v/>
      </c>
      <c r="I239" s="211"/>
      <c r="J239" s="212"/>
      <c r="K239" s="184">
        <v>39</v>
      </c>
    </row>
    <row r="240" spans="1:11">
      <c r="A240" s="181" t="str">
        <f t="shared" si="9"/>
        <v>//--5 maintenance page-----------------</v>
      </c>
      <c r="B240" s="182" t="s">
        <v>3974</v>
      </c>
      <c r="G240" s="115">
        <f t="shared" si="10"/>
        <v>0</v>
      </c>
      <c r="H240" s="210" t="str">
        <f t="shared" si="11"/>
        <v/>
      </c>
      <c r="I240" s="211"/>
      <c r="J240" s="212"/>
    </row>
    <row r="241" spans="1:11" ht="24">
      <c r="A241" s="181" t="str">
        <f t="shared" si="9"/>
        <v>$lang['home_maintenance_message']='以下是您选择的措施。您在执行了吗？';</v>
      </c>
      <c r="B241" s="182" t="s">
        <v>3975</v>
      </c>
      <c r="D241" s="182" t="s">
        <v>3437</v>
      </c>
      <c r="G241" s="115">
        <f t="shared" si="10"/>
        <v>0</v>
      </c>
      <c r="H241" s="210" t="str">
        <f t="shared" si="11"/>
        <v>以下是您选择的措施。您在执行了吗？</v>
      </c>
      <c r="I241" s="213" t="s">
        <v>5484</v>
      </c>
      <c r="J241" s="212" t="s">
        <v>3978</v>
      </c>
    </row>
    <row r="242" spans="1:11">
      <c r="A242" s="181" t="str">
        <f t="shared" si="9"/>
        <v>$lang['home_maintenance_list']='已选择的措施';</v>
      </c>
      <c r="B242" s="182" t="s">
        <v>3976</v>
      </c>
      <c r="D242" s="182" t="s">
        <v>3437</v>
      </c>
      <c r="G242" s="115">
        <f t="shared" si="10"/>
        <v>0</v>
      </c>
      <c r="H242" s="210" t="str">
        <f t="shared" si="11"/>
        <v>已选择的措施</v>
      </c>
      <c r="I242" s="213" t="s">
        <v>5485</v>
      </c>
      <c r="J242" s="212" t="s">
        <v>3977</v>
      </c>
    </row>
    <row r="243" spans="1:11">
      <c r="A243" s="181" t="str">
        <f t="shared" si="9"/>
        <v>$lang['home_maintenance_selected']='选择了这个措施';</v>
      </c>
      <c r="B243" s="182" t="s">
        <v>5486</v>
      </c>
      <c r="D243" s="182" t="s">
        <v>3437</v>
      </c>
      <c r="G243" s="115">
        <f t="shared" si="10"/>
        <v>0</v>
      </c>
      <c r="H243" s="210" t="str">
        <f t="shared" si="11"/>
        <v>选择了这个措施</v>
      </c>
      <c r="I243" s="213" t="s">
        <v>5487</v>
      </c>
      <c r="J243" s="212" t="s">
        <v>3982</v>
      </c>
    </row>
    <row r="244" spans="1:11">
      <c r="A244" s="181" t="str">
        <f t="shared" si="9"/>
        <v/>
      </c>
      <c r="B244" s="182" t="s">
        <v>3441</v>
      </c>
      <c r="E244" s="183" t="s">
        <v>5259</v>
      </c>
      <c r="G244" s="115">
        <f t="shared" si="10"/>
        <v>0</v>
      </c>
      <c r="H244" s="210" t="str">
        <f t="shared" si="11"/>
        <v/>
      </c>
      <c r="I244" s="211"/>
      <c r="J244" s="212"/>
      <c r="K244" s="184">
        <v>40</v>
      </c>
    </row>
    <row r="245" spans="1:11">
      <c r="A245" s="181" t="str">
        <f t="shared" si="9"/>
        <v>//-- 6 action page-----------------</v>
      </c>
      <c r="B245" s="182" t="s">
        <v>3925</v>
      </c>
      <c r="G245" s="115">
        <f t="shared" si="10"/>
        <v>0</v>
      </c>
      <c r="H245" s="210" t="str">
        <f t="shared" si="11"/>
        <v/>
      </c>
      <c r="I245" s="211"/>
      <c r="J245" s="212"/>
    </row>
    <row r="246" spans="1:11">
      <c r="A246" s="181" t="str">
        <f t="shared" si="9"/>
        <v>$lang['home_action_title']='低碳生活简单诊断';</v>
      </c>
      <c r="B246" s="182" t="s">
        <v>3835</v>
      </c>
      <c r="D246" s="182" t="s">
        <v>3437</v>
      </c>
      <c r="G246" s="115">
        <f t="shared" si="10"/>
        <v>0</v>
      </c>
      <c r="H246" s="210" t="str">
        <f t="shared" si="11"/>
        <v>低碳生活简单诊断</v>
      </c>
      <c r="I246" s="213" t="s">
        <v>5488</v>
      </c>
      <c r="J246" s="212" t="s">
        <v>3840</v>
      </c>
    </row>
    <row r="247" spans="1:11">
      <c r="A247" s="181" t="str">
        <f t="shared" si="9"/>
        <v>$lang['home_action_step1']='问题';</v>
      </c>
      <c r="B247" s="182" t="s">
        <v>3836</v>
      </c>
      <c r="D247" s="182" t="s">
        <v>3437</v>
      </c>
      <c r="G247" s="115">
        <f t="shared" si="10"/>
        <v>0</v>
      </c>
      <c r="H247" s="210" t="str">
        <f t="shared" si="11"/>
        <v>问题</v>
      </c>
      <c r="I247" s="213" t="s">
        <v>5489</v>
      </c>
      <c r="J247" s="212" t="s">
        <v>3444</v>
      </c>
    </row>
    <row r="248" spans="1:11">
      <c r="A248" s="181" t="str">
        <f t="shared" si="9"/>
        <v>$lang['home_action_step2']='评价';</v>
      </c>
      <c r="B248" s="182" t="s">
        <v>5490</v>
      </c>
      <c r="D248" s="182" t="s">
        <v>3437</v>
      </c>
      <c r="G248" s="115">
        <f t="shared" si="10"/>
        <v>0</v>
      </c>
      <c r="H248" s="210" t="str">
        <f t="shared" si="11"/>
        <v>评价</v>
      </c>
      <c r="I248" s="213" t="s">
        <v>5491</v>
      </c>
      <c r="J248" s="212" t="s">
        <v>3841</v>
      </c>
    </row>
    <row r="249" spans="1:11">
      <c r="A249" s="181" t="str">
        <f t="shared" si="9"/>
        <v>$lang['home_action_step3']='对策';</v>
      </c>
      <c r="B249" s="182" t="s">
        <v>5492</v>
      </c>
      <c r="D249" s="182" t="s">
        <v>3437</v>
      </c>
      <c r="G249" s="115">
        <f t="shared" si="10"/>
        <v>0</v>
      </c>
      <c r="H249" s="210" t="str">
        <f t="shared" si="11"/>
        <v>对策</v>
      </c>
      <c r="I249" s="213" t="s">
        <v>5493</v>
      </c>
      <c r="J249" s="212" t="s">
        <v>3447</v>
      </c>
    </row>
    <row r="250" spans="1:11">
      <c r="A250" s="181" t="str">
        <f t="shared" si="9"/>
        <v>$lang['home_action_toptitle']='面向低碳生活的家庭';</v>
      </c>
      <c r="B250" s="182" t="s">
        <v>3837</v>
      </c>
      <c r="D250" s="182" t="s">
        <v>3437</v>
      </c>
      <c r="G250" s="115">
        <f t="shared" si="10"/>
        <v>0</v>
      </c>
      <c r="H250" s="210" t="str">
        <f t="shared" si="11"/>
        <v>面向低碳生活的家庭</v>
      </c>
      <c r="I250" s="213" t="s">
        <v>5494</v>
      </c>
      <c r="J250" s="212" t="s">
        <v>3842</v>
      </c>
    </row>
    <row r="251" spans="1:11">
      <c r="A251" s="181" t="str">
        <f t="shared" si="9"/>
        <v>$lang['home_action_top1']='用一些小窍门就可以减少碳排放量';</v>
      </c>
      <c r="B251" s="182" t="s">
        <v>3838</v>
      </c>
      <c r="D251" s="182" t="s">
        <v>3437</v>
      </c>
      <c r="G251" s="115">
        <f t="shared" si="10"/>
        <v>0</v>
      </c>
      <c r="H251" s="210" t="str">
        <f t="shared" si="11"/>
        <v>用一些小窍门就可以减少碳排放量</v>
      </c>
      <c r="I251" s="214" t="s">
        <v>5495</v>
      </c>
      <c r="J251" s="215" t="s">
        <v>3843</v>
      </c>
    </row>
    <row r="252" spans="1:11">
      <c r="A252" s="181" t="str">
        <f t="shared" si="9"/>
        <v>$lang['home_action_top2']='';</v>
      </c>
      <c r="B252" s="182" t="s">
        <v>3839</v>
      </c>
      <c r="D252" s="182" t="s">
        <v>3437</v>
      </c>
      <c r="G252" s="115">
        <f t="shared" si="10"/>
        <v>0</v>
      </c>
      <c r="H252" s="210" t="str">
        <f t="shared" si="11"/>
        <v/>
      </c>
      <c r="I252" s="217"/>
      <c r="J252" s="215" t="s">
        <v>3844</v>
      </c>
    </row>
    <row r="253" spans="1:11">
      <c r="A253" s="181" t="str">
        <f t="shared" si="9"/>
        <v>$lang['home_action_axis1']='可持续性';</v>
      </c>
      <c r="B253" s="182" t="s">
        <v>5496</v>
      </c>
      <c r="D253" s="182" t="s">
        <v>3437</v>
      </c>
      <c r="G253" s="115">
        <f t="shared" si="10"/>
        <v>0</v>
      </c>
      <c r="H253" s="210" t="str">
        <f t="shared" si="11"/>
        <v>可持续性</v>
      </c>
      <c r="I253" s="213" t="s">
        <v>5497</v>
      </c>
      <c r="J253" s="212" t="s">
        <v>3845</v>
      </c>
    </row>
    <row r="254" spans="1:11">
      <c r="A254" s="181" t="str">
        <f t="shared" si="9"/>
        <v>$lang['home_action_axis2']='节能设备';</v>
      </c>
      <c r="B254" s="182" t="s">
        <v>5498</v>
      </c>
      <c r="D254" s="182" t="s">
        <v>3437</v>
      </c>
      <c r="G254" s="115">
        <f t="shared" si="10"/>
        <v>0</v>
      </c>
      <c r="H254" s="210" t="str">
        <f t="shared" si="11"/>
        <v>节能设备</v>
      </c>
      <c r="I254" s="213" t="s">
        <v>5499</v>
      </c>
      <c r="J254" s="212" t="s">
        <v>3846</v>
      </c>
    </row>
    <row r="255" spans="1:11">
      <c r="A255" s="181" t="str">
        <f t="shared" si="9"/>
        <v>$lang['home_action_axis3']='节能行为';</v>
      </c>
      <c r="B255" s="182" t="s">
        <v>3847</v>
      </c>
      <c r="D255" s="182" t="s">
        <v>3437</v>
      </c>
      <c r="G255" s="115">
        <f t="shared" si="10"/>
        <v>0</v>
      </c>
      <c r="H255" s="210" t="str">
        <f t="shared" si="11"/>
        <v>节能行为</v>
      </c>
      <c r="I255" s="213" t="s">
        <v>5500</v>
      </c>
      <c r="J255" s="212" t="s">
        <v>3848</v>
      </c>
    </row>
    <row r="256" spans="1:11">
      <c r="A256" s="181" t="str">
        <f t="shared" si="9"/>
        <v>$lang['home_action_label1']='赞！';</v>
      </c>
      <c r="B256" s="182" t="s">
        <v>5501</v>
      </c>
      <c r="D256" s="182" t="s">
        <v>3437</v>
      </c>
      <c r="G256" s="115">
        <f t="shared" si="10"/>
        <v>0</v>
      </c>
      <c r="H256" s="210" t="str">
        <f t="shared" si="11"/>
        <v>赞！</v>
      </c>
      <c r="I256" s="213" t="s">
        <v>5502</v>
      </c>
      <c r="J256" s="212" t="s">
        <v>3849</v>
      </c>
    </row>
    <row r="257" spans="1:11">
      <c r="A257" s="181" t="str">
        <f t="shared" si="9"/>
        <v>$lang['home_action_label2']='还可以';</v>
      </c>
      <c r="B257" s="182" t="s">
        <v>3852</v>
      </c>
      <c r="D257" s="182" t="s">
        <v>3437</v>
      </c>
      <c r="G257" s="115">
        <f t="shared" si="10"/>
        <v>0</v>
      </c>
      <c r="H257" s="210" t="str">
        <f t="shared" si="11"/>
        <v>还可以</v>
      </c>
      <c r="I257" s="213" t="s">
        <v>5503</v>
      </c>
      <c r="J257" s="212" t="s">
        <v>3850</v>
      </c>
    </row>
    <row r="258" spans="1:11">
      <c r="A258" s="181" t="str">
        <f t="shared" ref="A258:A321" si="12">IF(E258="param",CLEAN(B258&amp;"'function("&amp;H258&amp;") {return "&amp;H259&amp;"};';"),IF(E258="template","",CLEAN(B258&amp;IF(D258="",IF(OR(CLEAN(B258)="",LEFT(B258,2)="//"),"","'';"),"'"&amp;H258&amp;"'"&amp;D258))))</f>
        <v>$lang['home_action_label3']='有点可惜';</v>
      </c>
      <c r="B258" s="182" t="s">
        <v>3853</v>
      </c>
      <c r="D258" s="182" t="s">
        <v>3437</v>
      </c>
      <c r="G258" s="115">
        <f t="shared" si="10"/>
        <v>0</v>
      </c>
      <c r="H258" s="210" t="str">
        <f t="shared" si="11"/>
        <v>有点可惜</v>
      </c>
      <c r="I258" s="213" t="s">
        <v>5504</v>
      </c>
      <c r="J258" s="212" t="s">
        <v>3851</v>
      </c>
    </row>
    <row r="259" spans="1:11">
      <c r="A259" s="181" t="str">
        <f t="shared" si="12"/>
        <v>$lang['home_action_good_point']='做得好的地方';</v>
      </c>
      <c r="B259" s="182" t="s">
        <v>3970</v>
      </c>
      <c r="D259" s="182" t="s">
        <v>3437</v>
      </c>
      <c r="G259" s="115">
        <f t="shared" si="10"/>
        <v>0</v>
      </c>
      <c r="H259" s="210" t="str">
        <f t="shared" si="11"/>
        <v>做得好的地方</v>
      </c>
      <c r="I259" s="213" t="s">
        <v>5505</v>
      </c>
      <c r="J259" s="212" t="s">
        <v>3972</v>
      </c>
    </row>
    <row r="260" spans="1:11">
      <c r="A260" s="181" t="str">
        <f t="shared" si="12"/>
        <v>$lang['home_action_bad_point']='可以改进的地方';</v>
      </c>
      <c r="B260" s="182" t="s">
        <v>3971</v>
      </c>
      <c r="D260" s="182" t="s">
        <v>3437</v>
      </c>
      <c r="G260" s="115">
        <f t="shared" si="10"/>
        <v>0</v>
      </c>
      <c r="H260" s="210" t="str">
        <f t="shared" si="11"/>
        <v>可以改进的地方</v>
      </c>
      <c r="I260" s="213" t="s">
        <v>5506</v>
      </c>
      <c r="J260" s="212" t="s">
        <v>3973</v>
      </c>
    </row>
    <row r="261" spans="1:11">
      <c r="A261" s="181" t="str">
        <f t="shared" si="12"/>
        <v/>
      </c>
      <c r="G261" s="115">
        <f t="shared" ref="G261:G292" si="13">IF(MOD(LEN(H261) - LEN(SUBSTITUTE(H261, """", "")),2) = 1,1,0)</f>
        <v>0</v>
      </c>
      <c r="H261" s="210" t="str">
        <f t="shared" si="11"/>
        <v/>
      </c>
      <c r="I261" s="211"/>
      <c r="J261" s="212"/>
    </row>
    <row r="262" spans="1:11">
      <c r="A262" s="181" t="str">
        <f t="shared" si="12"/>
        <v>//--99 list page-----------------</v>
      </c>
      <c r="B262" s="182" t="s">
        <v>3980</v>
      </c>
      <c r="G262" s="115">
        <f t="shared" si="13"/>
        <v>0</v>
      </c>
      <c r="H262" s="210" t="str">
        <f>SUBSTITUTE(I262, "'", "\'")</f>
        <v/>
      </c>
      <c r="I262" s="211"/>
      <c r="J262" s="212"/>
    </row>
    <row r="263" spans="1:11">
      <c r="A263" s="181" t="str">
        <f t="shared" si="12"/>
        <v>$lang['home_list_message']='将从这里选出适合您的措施';</v>
      </c>
      <c r="B263" s="182" t="s">
        <v>3981</v>
      </c>
      <c r="D263" s="182" t="s">
        <v>3437</v>
      </c>
      <c r="G263" s="115">
        <f t="shared" si="13"/>
        <v>0</v>
      </c>
      <c r="H263" s="210" t="str">
        <f>SUBSTITUTE(I263, "'", "\'")</f>
        <v>将从这里选出适合您的措施</v>
      </c>
      <c r="I263" s="213" t="s">
        <v>5507</v>
      </c>
      <c r="J263" s="212" t="s">
        <v>3979</v>
      </c>
    </row>
    <row r="264" spans="1:11">
      <c r="A264" s="181" t="str">
        <f t="shared" si="12"/>
        <v/>
      </c>
      <c r="G264" s="115">
        <f t="shared" si="13"/>
        <v>0</v>
      </c>
      <c r="H264" s="210" t="str">
        <f>SUBSTITUTE(I264, "'", "\'")</f>
        <v/>
      </c>
      <c r="I264" s="211"/>
      <c r="J264" s="212"/>
    </row>
    <row r="265" spans="1:11">
      <c r="A265" s="181" t="str">
        <f t="shared" si="12"/>
        <v>//--createpage-----------------</v>
      </c>
      <c r="B265" s="182" t="s">
        <v>3725</v>
      </c>
      <c r="E265" s="183" t="s">
        <v>1826</v>
      </c>
      <c r="G265" s="115">
        <f t="shared" si="13"/>
        <v>0</v>
      </c>
      <c r="H265" s="210" t="str">
        <f t="shared" si="11"/>
        <v/>
      </c>
      <c r="I265" s="211"/>
      <c r="J265" s="212"/>
      <c r="K265" s="184">
        <v>125</v>
      </c>
    </row>
    <row r="266" spans="1:11">
      <c r="A266" s="181" t="str">
        <f t="shared" si="12"/>
        <v/>
      </c>
      <c r="B266" s="182" t="s">
        <v>3441</v>
      </c>
      <c r="E266" s="183" t="s">
        <v>1826</v>
      </c>
      <c r="G266" s="115">
        <f t="shared" si="13"/>
        <v>0</v>
      </c>
      <c r="H266" s="210" t="str">
        <f t="shared" si="11"/>
        <v/>
      </c>
      <c r="I266" s="211"/>
      <c r="J266" s="212"/>
      <c r="K266" s="184">
        <v>140</v>
      </c>
    </row>
    <row r="267" spans="1:11">
      <c r="A267" s="181" t="str">
        <f t="shared" si="12"/>
        <v>$lang["younow"]='当前情况';</v>
      </c>
      <c r="B267" s="182" t="s">
        <v>5508</v>
      </c>
      <c r="D267" s="182" t="s">
        <v>3437</v>
      </c>
      <c r="E267" s="183" t="s">
        <v>1826</v>
      </c>
      <c r="G267" s="115">
        <f t="shared" si="13"/>
        <v>0</v>
      </c>
      <c r="H267" s="210" t="str">
        <f t="shared" si="11"/>
        <v>当前情况</v>
      </c>
      <c r="I267" s="213" t="s">
        <v>5509</v>
      </c>
      <c r="J267" s="212" t="s">
        <v>3503</v>
      </c>
      <c r="K267" s="184">
        <v>141</v>
      </c>
    </row>
    <row r="268" spans="1:11">
      <c r="A268" s="181" t="str">
        <f t="shared" si="12"/>
        <v>$lang["youafter"]='采取措施后';</v>
      </c>
      <c r="B268" s="182" t="s">
        <v>3887</v>
      </c>
      <c r="D268" s="182" t="s">
        <v>3437</v>
      </c>
      <c r="E268" s="183" t="s">
        <v>1826</v>
      </c>
      <c r="G268" s="115">
        <f t="shared" si="13"/>
        <v>0</v>
      </c>
      <c r="H268" s="210" t="str">
        <f t="shared" si="11"/>
        <v>采取措施后</v>
      </c>
      <c r="I268" s="213" t="s">
        <v>5510</v>
      </c>
      <c r="J268" s="212" t="s">
        <v>3504</v>
      </c>
      <c r="K268" s="184">
        <v>143</v>
      </c>
    </row>
    <row r="269" spans="1:11">
      <c r="A269" s="181" t="str">
        <f t="shared" si="12"/>
        <v>$lang["average"]='平均';</v>
      </c>
      <c r="B269" s="182" t="s">
        <v>3888</v>
      </c>
      <c r="D269" s="182" t="s">
        <v>3437</v>
      </c>
      <c r="E269" s="183" t="s">
        <v>1826</v>
      </c>
      <c r="G269" s="115">
        <f t="shared" si="13"/>
        <v>0</v>
      </c>
      <c r="H269" s="210" t="str">
        <f t="shared" si="11"/>
        <v>平均</v>
      </c>
      <c r="I269" s="213" t="s">
        <v>3505</v>
      </c>
      <c r="J269" s="212" t="s">
        <v>3505</v>
      </c>
      <c r="K269" s="184">
        <v>144</v>
      </c>
    </row>
    <row r="270" spans="1:11">
      <c r="A270" s="181" t="str">
        <f t="shared" si="12"/>
        <v>$lang["compare"]='对照';</v>
      </c>
      <c r="B270" s="182" t="s">
        <v>3889</v>
      </c>
      <c r="D270" s="182" t="s">
        <v>3437</v>
      </c>
      <c r="E270" s="183" t="s">
        <v>1826</v>
      </c>
      <c r="G270" s="115">
        <f t="shared" si="13"/>
        <v>0</v>
      </c>
      <c r="H270" s="210" t="str">
        <f t="shared" si="11"/>
        <v>对照</v>
      </c>
      <c r="I270" s="213" t="s">
        <v>5511</v>
      </c>
      <c r="J270" s="212" t="s">
        <v>3445</v>
      </c>
      <c r="K270" s="184">
        <v>145</v>
      </c>
    </row>
    <row r="271" spans="1:11">
      <c r="A271" s="181" t="str">
        <f t="shared" si="12"/>
        <v>$lang["comparetoaverage"]='';</v>
      </c>
      <c r="B271" s="182" t="s">
        <v>3964</v>
      </c>
      <c r="E271" s="183" t="s">
        <v>1826</v>
      </c>
      <c r="G271" s="115">
        <f t="shared" si="13"/>
        <v>0</v>
      </c>
      <c r="H271" s="210" t="str">
        <f t="shared" ref="H271:H327" si="14">SUBSTITUTE(I271, "'", "\'")</f>
        <v/>
      </c>
      <c r="I271" s="211" t="s">
        <v>5263</v>
      </c>
      <c r="J271" s="212"/>
      <c r="K271" s="184">
        <v>146</v>
      </c>
    </row>
    <row r="272" spans="1:11">
      <c r="A272" s="181" t="str">
        <f t="shared" si="12"/>
        <v>$lang["co2emission"]='二氧化碳排放量';</v>
      </c>
      <c r="B272" s="182" t="s">
        <v>3890</v>
      </c>
      <c r="D272" s="182" t="s">
        <v>3437</v>
      </c>
      <c r="E272" s="183" t="s">
        <v>1826</v>
      </c>
      <c r="G272" s="115">
        <f t="shared" si="13"/>
        <v>0</v>
      </c>
      <c r="H272" s="210" t="str">
        <f t="shared" si="14"/>
        <v>二氧化碳排放量</v>
      </c>
      <c r="I272" s="213" t="s">
        <v>5419</v>
      </c>
      <c r="J272" s="212" t="s">
        <v>3479</v>
      </c>
      <c r="K272" s="184">
        <v>147</v>
      </c>
    </row>
    <row r="273" spans="1:11">
      <c r="A273" s="181" t="str">
        <f t="shared" si="12"/>
        <v>$lang["co2reductiontitle"]='CO2减排效果';</v>
      </c>
      <c r="B273" s="182" t="s">
        <v>3891</v>
      </c>
      <c r="D273" s="182" t="s">
        <v>3437</v>
      </c>
      <c r="E273" s="183" t="s">
        <v>5259</v>
      </c>
      <c r="G273" s="115">
        <f t="shared" si="13"/>
        <v>0</v>
      </c>
      <c r="H273" s="210" t="str">
        <f t="shared" si="14"/>
        <v>CO2减排效果</v>
      </c>
      <c r="I273" s="213" t="s">
        <v>5512</v>
      </c>
      <c r="J273" s="212" t="s">
        <v>3506</v>
      </c>
      <c r="K273" s="184">
        <v>148</v>
      </c>
    </row>
    <row r="274" spans="1:11">
      <c r="A274" s="181" t="str">
        <f t="shared" si="12"/>
        <v>$lang["fee"]='煤电费';</v>
      </c>
      <c r="B274" s="182" t="s">
        <v>3892</v>
      </c>
      <c r="D274" s="182" t="s">
        <v>3437</v>
      </c>
      <c r="E274" s="183" t="s">
        <v>5259</v>
      </c>
      <c r="G274" s="115">
        <f t="shared" si="13"/>
        <v>0</v>
      </c>
      <c r="H274" s="210" t="str">
        <f t="shared" si="14"/>
        <v>煤电费</v>
      </c>
      <c r="I274" s="213" t="s">
        <v>5421</v>
      </c>
      <c r="J274" s="212" t="s">
        <v>3481</v>
      </c>
      <c r="K274" s="184">
        <v>151</v>
      </c>
    </row>
    <row r="275" spans="1:11">
      <c r="A275" s="181" t="str">
        <f t="shared" si="12"/>
        <v>$lang["feereductiontitle"]='减少煤电费';</v>
      </c>
      <c r="B275" s="182" t="s">
        <v>3893</v>
      </c>
      <c r="D275" s="182" t="s">
        <v>3437</v>
      </c>
      <c r="E275" s="183" t="s">
        <v>5259</v>
      </c>
      <c r="G275" s="115">
        <f t="shared" si="13"/>
        <v>0</v>
      </c>
      <c r="H275" s="210" t="str">
        <f t="shared" si="14"/>
        <v>减少煤电费</v>
      </c>
      <c r="I275" s="213" t="s">
        <v>5513</v>
      </c>
      <c r="J275" s="212" t="s">
        <v>3507</v>
      </c>
      <c r="K275" s="184">
        <v>152</v>
      </c>
    </row>
    <row r="276" spans="1:11">
      <c r="A276" s="181" t="str">
        <f t="shared" si="12"/>
        <v>$lang["initialcosttitle"]='初期投资额';</v>
      </c>
      <c r="B276" s="182" t="s">
        <v>3894</v>
      </c>
      <c r="D276" s="182" t="s">
        <v>3437</v>
      </c>
      <c r="E276" s="183" t="s">
        <v>5259</v>
      </c>
      <c r="G276" s="115">
        <f t="shared" si="13"/>
        <v>0</v>
      </c>
      <c r="H276" s="210" t="str">
        <f t="shared" si="14"/>
        <v>初期投资额</v>
      </c>
      <c r="I276" s="213" t="s">
        <v>5514</v>
      </c>
      <c r="J276" s="212" t="s">
        <v>3508</v>
      </c>
      <c r="K276" s="184">
        <v>155</v>
      </c>
    </row>
    <row r="277" spans="1:11">
      <c r="A277" s="181" t="str">
        <f t="shared" si="12"/>
        <v>$lang["loadperyear"]='一年负担额';</v>
      </c>
      <c r="B277" s="182" t="s">
        <v>3896</v>
      </c>
      <c r="D277" s="182" t="s">
        <v>3437</v>
      </c>
      <c r="E277" s="183" t="s">
        <v>5259</v>
      </c>
      <c r="G277" s="115">
        <f t="shared" si="13"/>
        <v>0</v>
      </c>
      <c r="H277" s="210" t="str">
        <f t="shared" si="14"/>
        <v>一年负担额</v>
      </c>
      <c r="I277" s="213" t="s">
        <v>5515</v>
      </c>
      <c r="J277" s="212" t="s">
        <v>3509</v>
      </c>
      <c r="K277" s="184">
        <v>157</v>
      </c>
    </row>
    <row r="278" spans="1:11">
      <c r="A278" s="181" t="str">
        <f t="shared" si="12"/>
        <v>$lang["primaryenergy"]='初级能源';</v>
      </c>
      <c r="B278" s="182" t="s">
        <v>3897</v>
      </c>
      <c r="D278" s="182" t="s">
        <v>3437</v>
      </c>
      <c r="E278" s="183" t="s">
        <v>5259</v>
      </c>
      <c r="G278" s="115">
        <f t="shared" si="13"/>
        <v>0</v>
      </c>
      <c r="H278" s="210" t="str">
        <f t="shared" si="14"/>
        <v>初级能源</v>
      </c>
      <c r="I278" s="213" t="s">
        <v>5516</v>
      </c>
      <c r="J278" s="212" t="s">
        <v>3510</v>
      </c>
      <c r="K278" s="184">
        <v>158</v>
      </c>
    </row>
    <row r="279" spans="1:11">
      <c r="A279" s="181" t="str">
        <f t="shared" si="12"/>
        <v>$lang["ohter"]='其他';</v>
      </c>
      <c r="B279" s="182" t="s">
        <v>5517</v>
      </c>
      <c r="D279" s="182" t="s">
        <v>3437</v>
      </c>
      <c r="E279" s="183" t="s">
        <v>5259</v>
      </c>
      <c r="G279" s="115">
        <f t="shared" si="13"/>
        <v>0</v>
      </c>
      <c r="H279" s="210" t="str">
        <f t="shared" si="14"/>
        <v>其他</v>
      </c>
      <c r="I279" s="213" t="s">
        <v>5518</v>
      </c>
      <c r="J279" s="212" t="s">
        <v>1452</v>
      </c>
      <c r="K279" s="184">
        <v>161</v>
      </c>
    </row>
    <row r="280" spans="1:11">
      <c r="A280" s="181" t="str">
        <f t="shared" si="12"/>
        <v/>
      </c>
      <c r="B280" s="182" t="s">
        <v>3441</v>
      </c>
      <c r="E280" s="183" t="s">
        <v>1826</v>
      </c>
      <c r="G280" s="115">
        <f t="shared" si="13"/>
        <v>0</v>
      </c>
      <c r="H280" s="210" t="str">
        <f t="shared" si="14"/>
        <v/>
      </c>
      <c r="I280" s="211" t="s">
        <v>5263</v>
      </c>
      <c r="J280" s="212"/>
      <c r="K280" s="184">
        <v>162</v>
      </c>
    </row>
    <row r="281" spans="1:11">
      <c r="A281" s="181" t="str">
        <f t="shared" si="12"/>
        <v/>
      </c>
      <c r="B281" s="182" t="s">
        <v>3441</v>
      </c>
      <c r="E281" s="183" t="s">
        <v>1826</v>
      </c>
      <c r="G281" s="115">
        <f t="shared" si="13"/>
        <v>0</v>
      </c>
      <c r="H281" s="210" t="str">
        <f t="shared" si="14"/>
        <v/>
      </c>
      <c r="I281" s="211" t="s">
        <v>5263</v>
      </c>
      <c r="J281" s="212"/>
      <c r="K281" s="184">
        <v>211</v>
      </c>
    </row>
    <row r="282" spans="1:11">
      <c r="A282" s="181" t="str">
        <f t="shared" si="12"/>
        <v/>
      </c>
      <c r="G282" s="115">
        <f t="shared" si="13"/>
        <v>0</v>
      </c>
      <c r="H282" s="210" t="str">
        <f t="shared" si="14"/>
        <v/>
      </c>
      <c r="I282" s="211" t="s">
        <v>5263</v>
      </c>
      <c r="J282" s="212"/>
      <c r="K282" s="184">
        <v>263</v>
      </c>
    </row>
    <row r="283" spans="1:11" ht="24">
      <c r="A283" s="181" t="str">
        <f t="shared" si="12"/>
        <v>//----------for office -----------------------------------------------</v>
      </c>
      <c r="B283" s="182" t="s">
        <v>5519</v>
      </c>
      <c r="G283" s="115">
        <f t="shared" si="13"/>
        <v>0</v>
      </c>
      <c r="H283" s="210" t="str">
        <f t="shared" si="14"/>
        <v/>
      </c>
      <c r="I283" s="211" t="s">
        <v>5263</v>
      </c>
      <c r="J283" s="212"/>
    </row>
    <row r="284" spans="1:11">
      <c r="A284" s="181" t="str">
        <f t="shared" si="12"/>
        <v>$lang['office_title']='低碳办公室简单诊断';</v>
      </c>
      <c r="B284" s="182" t="s">
        <v>3672</v>
      </c>
      <c r="D284" s="182" t="s">
        <v>3437</v>
      </c>
      <c r="E284" s="183" t="s">
        <v>5259</v>
      </c>
      <c r="G284" s="115">
        <f t="shared" si="13"/>
        <v>0</v>
      </c>
      <c r="H284" s="210" t="str">
        <f t="shared" si="14"/>
        <v>低碳办公室简单诊断</v>
      </c>
      <c r="I284" s="218" t="s">
        <v>5520</v>
      </c>
      <c r="J284" s="212" t="s">
        <v>3440</v>
      </c>
      <c r="K284" s="184">
        <v>5</v>
      </c>
    </row>
    <row r="285" spans="1:11">
      <c r="A285" s="181" t="str">
        <f t="shared" si="12"/>
        <v>$lang["officecall"]='贵公司';</v>
      </c>
      <c r="B285" s="182" t="s">
        <v>3883</v>
      </c>
      <c r="D285" s="182" t="s">
        <v>3437</v>
      </c>
      <c r="E285" s="183" t="s">
        <v>5259</v>
      </c>
      <c r="G285" s="115">
        <f t="shared" si="13"/>
        <v>0</v>
      </c>
      <c r="H285" s="210" t="str">
        <f t="shared" si="14"/>
        <v>贵公司</v>
      </c>
      <c r="I285" s="218" t="s">
        <v>5521</v>
      </c>
      <c r="J285" s="212" t="s">
        <v>3499</v>
      </c>
      <c r="K285" s="184">
        <v>129</v>
      </c>
    </row>
    <row r="286" spans="1:11">
      <c r="A286" s="181" t="str">
        <f t="shared" si="12"/>
        <v>$lang["officecount"]='办公室';</v>
      </c>
      <c r="B286" s="182" t="s">
        <v>3884</v>
      </c>
      <c r="D286" s="182" t="s">
        <v>3437</v>
      </c>
      <c r="E286" s="183" t="s">
        <v>5259</v>
      </c>
      <c r="G286" s="115">
        <f t="shared" si="13"/>
        <v>0</v>
      </c>
      <c r="H286" s="210" t="str">
        <f t="shared" si="14"/>
        <v>办公室</v>
      </c>
      <c r="I286" s="218" t="s">
        <v>5522</v>
      </c>
      <c r="J286" s="212" t="s">
        <v>3500</v>
      </c>
      <c r="K286" s="184">
        <v>130</v>
      </c>
    </row>
    <row r="287" spans="1:11">
      <c r="A287" s="181" t="str">
        <f t="shared" si="12"/>
        <v>$lang["totaloffice"]='整个办公室';</v>
      </c>
      <c r="B287" s="182" t="s">
        <v>3886</v>
      </c>
      <c r="D287" s="182" t="s">
        <v>3437</v>
      </c>
      <c r="E287" s="183" t="s">
        <v>5259</v>
      </c>
      <c r="G287" s="115">
        <f t="shared" si="13"/>
        <v>0</v>
      </c>
      <c r="H287" s="210" t="str">
        <f t="shared" si="14"/>
        <v>整个办公室</v>
      </c>
      <c r="I287" s="218" t="s">
        <v>5523</v>
      </c>
      <c r="J287" s="212" t="s">
        <v>3502</v>
      </c>
      <c r="K287" s="184">
        <v>132</v>
      </c>
    </row>
    <row r="288" spans="1:11">
      <c r="A288" s="181" t="str">
        <f t="shared" si="12"/>
        <v>$lang["officenow"]='当前情况';</v>
      </c>
      <c r="B288" s="182" t="s">
        <v>3965</v>
      </c>
      <c r="D288" s="182" t="s">
        <v>3437</v>
      </c>
      <c r="E288" s="183" t="s">
        <v>5259</v>
      </c>
      <c r="G288" s="115">
        <f t="shared" si="13"/>
        <v>0</v>
      </c>
      <c r="H288" s="210" t="str">
        <f t="shared" si="14"/>
        <v>当前情况</v>
      </c>
      <c r="I288" s="218" t="s">
        <v>5524</v>
      </c>
      <c r="J288" s="212" t="s">
        <v>3503</v>
      </c>
      <c r="K288" s="184">
        <v>142</v>
      </c>
    </row>
    <row r="289" spans="1:11">
      <c r="A289" s="181" t="str">
        <f t="shared" si="12"/>
        <v>$lang["compareoffice"]='function() {return "同样规模的" + target};';</v>
      </c>
      <c r="B289" s="182" t="s">
        <v>3961</v>
      </c>
      <c r="E289" s="183" t="s">
        <v>3928</v>
      </c>
      <c r="G289" s="115">
        <f t="shared" si="13"/>
        <v>0</v>
      </c>
      <c r="H289" s="210" t="str">
        <f t="shared" si="14"/>
        <v/>
      </c>
      <c r="I289" s="219" t="s">
        <v>5263</v>
      </c>
      <c r="J289" s="212" t="s">
        <v>3940</v>
      </c>
      <c r="K289" s="184">
        <v>137</v>
      </c>
    </row>
    <row r="290" spans="1:11">
      <c r="A290" s="181" t="str">
        <f t="shared" si="12"/>
        <v/>
      </c>
      <c r="E290" s="183" t="s">
        <v>5287</v>
      </c>
      <c r="G290" s="115">
        <f t="shared" si="13"/>
        <v>0</v>
      </c>
      <c r="H290" s="210" t="str">
        <f t="shared" si="14"/>
        <v>"同样规模的" + target</v>
      </c>
      <c r="I290" s="218" t="s">
        <v>5525</v>
      </c>
      <c r="J290" s="212" t="s">
        <v>5526</v>
      </c>
      <c r="K290" s="184">
        <v>138</v>
      </c>
    </row>
    <row r="291" spans="1:11">
      <c r="A291" s="181" t="str">
        <f t="shared" si="12"/>
        <v/>
      </c>
      <c r="E291" s="183" t="s">
        <v>5259</v>
      </c>
      <c r="G291" s="115">
        <f t="shared" si="13"/>
        <v>0</v>
      </c>
      <c r="H291" s="210" t="str">
        <f t="shared" si="14"/>
        <v/>
      </c>
      <c r="I291" s="219"/>
      <c r="J291" s="212"/>
      <c r="K291" s="184">
        <v>139</v>
      </c>
    </row>
    <row r="292" spans="1:11">
      <c r="A292" s="181" t="str">
        <f t="shared" si="12"/>
        <v>$lang['button_demand']='需求';</v>
      </c>
      <c r="B292" s="182" t="s">
        <v>3712</v>
      </c>
      <c r="D292" s="182" t="s">
        <v>3437</v>
      </c>
      <c r="E292" s="183" t="s">
        <v>5259</v>
      </c>
      <c r="G292" s="115">
        <f t="shared" si="13"/>
        <v>0</v>
      </c>
      <c r="H292" s="210" t="str">
        <f t="shared" si="14"/>
        <v>需求</v>
      </c>
      <c r="I292" s="218" t="s">
        <v>5527</v>
      </c>
      <c r="J292" s="212" t="s">
        <v>3478</v>
      </c>
      <c r="K292" s="184">
        <v>61</v>
      </c>
    </row>
    <row r="293" spans="1:11">
      <c r="A293" s="181" t="str">
        <f t="shared" si="12"/>
        <v/>
      </c>
      <c r="H293" s="210" t="str">
        <f t="shared" si="14"/>
        <v/>
      </c>
      <c r="I293" s="219"/>
      <c r="J293" s="212"/>
    </row>
    <row r="294" spans="1:11" ht="24">
      <c r="A294" s="181" t="str">
        <f t="shared" si="12"/>
        <v>//----------7 lifegame -----------------------------------------------</v>
      </c>
      <c r="B294" s="182" t="s">
        <v>5528</v>
      </c>
      <c r="E294" s="183" t="s">
        <v>5259</v>
      </c>
      <c r="G294" s="115">
        <f t="shared" ref="G294:G327" si="15">IF(MOD(LEN(H294) - LEN(SUBSTITUTE(H294, """", "")),2) = 1,1,0)</f>
        <v>0</v>
      </c>
      <c r="H294" s="210" t="str">
        <f t="shared" si="14"/>
        <v/>
      </c>
      <c r="I294" s="219"/>
      <c r="J294" s="212"/>
    </row>
    <row r="295" spans="1:11">
      <c r="A295" s="181" t="str">
        <f t="shared" si="12"/>
        <v>$lang['home_lifegame_title']='';</v>
      </c>
      <c r="B295" s="182" t="s">
        <v>5529</v>
      </c>
      <c r="E295" s="183" t="s">
        <v>1826</v>
      </c>
      <c r="G295" s="115">
        <f t="shared" si="15"/>
        <v>0</v>
      </c>
      <c r="H295" s="210" t="str">
        <f t="shared" si="14"/>
        <v/>
      </c>
      <c r="I295" s="220"/>
      <c r="J295" s="212" t="s">
        <v>3984</v>
      </c>
    </row>
    <row r="296" spans="1:11">
      <c r="A296" s="181" t="str">
        <f t="shared" si="12"/>
        <v>$lang['home_lifegame_toptitle']='';</v>
      </c>
      <c r="B296" s="182" t="s">
        <v>3985</v>
      </c>
      <c r="E296" s="183" t="s">
        <v>1826</v>
      </c>
      <c r="G296" s="115">
        <f t="shared" si="15"/>
        <v>0</v>
      </c>
      <c r="H296" s="210" t="str">
        <f t="shared" si="14"/>
        <v/>
      </c>
      <c r="I296" s="220"/>
      <c r="J296" s="212" t="s">
        <v>3987</v>
      </c>
    </row>
    <row r="297" spans="1:11" ht="48">
      <c r="A297" s="181" t="str">
        <f t="shared" si="12"/>
        <v>$lang['home_lifegame_top1']='';</v>
      </c>
      <c r="B297" s="182" t="s">
        <v>3986</v>
      </c>
      <c r="E297" s="183" t="s">
        <v>1826</v>
      </c>
      <c r="G297" s="115">
        <f t="shared" si="15"/>
        <v>0</v>
      </c>
      <c r="H297" s="210" t="str">
        <f t="shared" si="14"/>
        <v/>
      </c>
      <c r="I297" s="220"/>
      <c r="J297" s="212" t="s">
        <v>3988</v>
      </c>
    </row>
    <row r="298" spans="1:11" ht="72">
      <c r="A298" s="181" t="str">
        <f t="shared" si="12"/>
        <v>$lang['home_lifegame_top2']='';</v>
      </c>
      <c r="B298" s="182" t="s">
        <v>5530</v>
      </c>
      <c r="E298" s="183" t="s">
        <v>5259</v>
      </c>
      <c r="G298" s="115">
        <f t="shared" si="15"/>
        <v>0</v>
      </c>
      <c r="H298" s="210" t="str">
        <f t="shared" si="14"/>
        <v/>
      </c>
      <c r="I298" s="220"/>
      <c r="J298" s="212" t="s">
        <v>4015</v>
      </c>
    </row>
    <row r="299" spans="1:11" ht="36">
      <c r="A299" s="181" t="str">
        <f t="shared" si="12"/>
        <v>$lang['home_lifegame_top3']='';</v>
      </c>
      <c r="B299" s="182" t="s">
        <v>5531</v>
      </c>
      <c r="E299" s="183" t="s">
        <v>5259</v>
      </c>
      <c r="G299" s="115">
        <f t="shared" si="15"/>
        <v>0</v>
      </c>
      <c r="H299" s="210" t="str">
        <f t="shared" si="14"/>
        <v/>
      </c>
      <c r="I299" s="220"/>
      <c r="J299" s="212" t="s">
        <v>4016</v>
      </c>
    </row>
    <row r="300" spans="1:11" ht="36">
      <c r="A300" s="181" t="str">
        <f t="shared" si="12"/>
        <v>$lang['home_lifegame_top3b']='';</v>
      </c>
      <c r="B300" s="182" t="s">
        <v>5532</v>
      </c>
      <c r="E300" s="183" t="s">
        <v>5259</v>
      </c>
      <c r="G300" s="115">
        <f t="shared" si="15"/>
        <v>0</v>
      </c>
      <c r="H300" s="210" t="str">
        <f t="shared" si="14"/>
        <v/>
      </c>
      <c r="I300" s="221"/>
      <c r="J300" s="212" t="s">
        <v>3993</v>
      </c>
    </row>
    <row r="301" spans="1:11">
      <c r="A301" s="181" t="str">
        <f t="shared" si="12"/>
        <v>$lang['home_lifegame_toptitle4']='';</v>
      </c>
      <c r="B301" s="182" t="s">
        <v>5533</v>
      </c>
      <c r="E301" s="183" t="s">
        <v>5259</v>
      </c>
      <c r="G301" s="115">
        <f t="shared" si="15"/>
        <v>0</v>
      </c>
      <c r="H301" s="210" t="str">
        <f t="shared" si="14"/>
        <v/>
      </c>
      <c r="I301" s="221"/>
      <c r="J301" s="212" t="s">
        <v>4005</v>
      </c>
    </row>
    <row r="302" spans="1:11" ht="48">
      <c r="A302" s="181" t="str">
        <f t="shared" si="12"/>
        <v>$lang['home_lifegame_top4']='';</v>
      </c>
      <c r="B302" s="182" t="s">
        <v>5534</v>
      </c>
      <c r="E302" s="183" t="s">
        <v>5259</v>
      </c>
      <c r="G302" s="115">
        <f t="shared" si="15"/>
        <v>0</v>
      </c>
      <c r="H302" s="210" t="str">
        <f t="shared" si="14"/>
        <v/>
      </c>
      <c r="I302" s="221"/>
      <c r="J302" s="212" t="s">
        <v>4006</v>
      </c>
    </row>
    <row r="303" spans="1:11">
      <c r="A303" s="181" t="str">
        <f t="shared" si="12"/>
        <v>$lang['home_lifegame_toptitle5']='';</v>
      </c>
      <c r="B303" s="182" t="s">
        <v>4003</v>
      </c>
      <c r="E303" s="183" t="s">
        <v>5259</v>
      </c>
      <c r="G303" s="115">
        <f t="shared" si="15"/>
        <v>0</v>
      </c>
      <c r="H303" s="210" t="str">
        <f t="shared" si="14"/>
        <v/>
      </c>
      <c r="I303" s="221"/>
      <c r="J303" s="212" t="s">
        <v>4007</v>
      </c>
    </row>
    <row r="304" spans="1:11" ht="24">
      <c r="A304" s="181" t="str">
        <f t="shared" si="12"/>
        <v>$lang['home_lifegame_top5']='';</v>
      </c>
      <c r="B304" s="182" t="s">
        <v>4004</v>
      </c>
      <c r="E304" s="183" t="s">
        <v>1826</v>
      </c>
      <c r="G304" s="115">
        <f t="shared" si="15"/>
        <v>0</v>
      </c>
      <c r="H304" s="210" t="str">
        <f t="shared" si="14"/>
        <v/>
      </c>
      <c r="I304" s="221"/>
      <c r="J304" s="212" t="s">
        <v>4009</v>
      </c>
    </row>
    <row r="305" spans="1:11">
      <c r="A305" s="181" t="str">
        <f t="shared" si="12"/>
        <v>$lang['home_lifegame_toptitle6']='';</v>
      </c>
      <c r="B305" s="182" t="s">
        <v>4017</v>
      </c>
      <c r="E305" s="183" t="s">
        <v>5259</v>
      </c>
      <c r="G305" s="115">
        <f t="shared" si="15"/>
        <v>0</v>
      </c>
      <c r="H305" s="210" t="str">
        <f t="shared" si="14"/>
        <v/>
      </c>
      <c r="I305" s="221"/>
      <c r="J305" s="212" t="s">
        <v>4010</v>
      </c>
    </row>
    <row r="306" spans="1:11" ht="48">
      <c r="A306" s="181" t="str">
        <f t="shared" si="12"/>
        <v>$lang['home_lifegame_top6']='';</v>
      </c>
      <c r="B306" s="182" t="s">
        <v>4008</v>
      </c>
      <c r="E306" s="183" t="s">
        <v>5259</v>
      </c>
      <c r="G306" s="115">
        <f t="shared" si="15"/>
        <v>0</v>
      </c>
      <c r="H306" s="210" t="str">
        <f t="shared" si="14"/>
        <v/>
      </c>
      <c r="I306" s="221"/>
      <c r="J306" s="212" t="s">
        <v>4011</v>
      </c>
    </row>
    <row r="307" spans="1:11" ht="36">
      <c r="A307" s="181" t="str">
        <f t="shared" si="12"/>
        <v>$lang['home_lifegame_top6b']='';</v>
      </c>
      <c r="B307" s="182" t="s">
        <v>5535</v>
      </c>
      <c r="E307" s="183" t="s">
        <v>1826</v>
      </c>
      <c r="G307" s="115">
        <f t="shared" si="15"/>
        <v>0</v>
      </c>
      <c r="H307" s="210" t="str">
        <f t="shared" si="14"/>
        <v/>
      </c>
      <c r="I307" s="221"/>
      <c r="J307" s="212" t="s">
        <v>4012</v>
      </c>
    </row>
    <row r="308" spans="1:11">
      <c r="A308" s="181" t="str">
        <f t="shared" si="12"/>
        <v>$lang['home_lifegame_toptitle7']='';</v>
      </c>
      <c r="B308" s="182" t="s">
        <v>5536</v>
      </c>
      <c r="E308" s="183" t="s">
        <v>1826</v>
      </c>
      <c r="G308" s="115">
        <f t="shared" si="15"/>
        <v>0</v>
      </c>
      <c r="H308" s="210" t="str">
        <f t="shared" si="14"/>
        <v/>
      </c>
      <c r="I308" s="221"/>
      <c r="J308" s="212" t="s">
        <v>4014</v>
      </c>
    </row>
    <row r="309" spans="1:11" ht="36">
      <c r="A309" s="181" t="str">
        <f t="shared" si="12"/>
        <v>$lang['home_lifegame_top7']='';</v>
      </c>
      <c r="B309" s="182" t="s">
        <v>5537</v>
      </c>
      <c r="E309" s="183" t="s">
        <v>5259</v>
      </c>
      <c r="G309" s="115">
        <f t="shared" si="15"/>
        <v>0</v>
      </c>
      <c r="H309" s="210" t="str">
        <f t="shared" si="14"/>
        <v/>
      </c>
      <c r="I309" s="221"/>
      <c r="J309" s="212" t="s">
        <v>4013</v>
      </c>
    </row>
    <row r="310" spans="1:11">
      <c r="A310" s="181" t="str">
        <f t="shared" si="12"/>
        <v>$lang['home_lifegame_toptitle90']='';</v>
      </c>
      <c r="B310" s="182" t="s">
        <v>3997</v>
      </c>
      <c r="E310" s="183" t="s">
        <v>1826</v>
      </c>
      <c r="G310" s="115">
        <f t="shared" si="15"/>
        <v>0</v>
      </c>
      <c r="H310" s="210" t="str">
        <f t="shared" si="14"/>
        <v/>
      </c>
      <c r="I310" s="221"/>
      <c r="J310" s="212" t="s">
        <v>3999</v>
      </c>
    </row>
    <row r="311" spans="1:11" ht="24">
      <c r="A311" s="181" t="str">
        <f t="shared" si="12"/>
        <v>$lang['home_lifegame_top90']='';</v>
      </c>
      <c r="B311" s="182" t="s">
        <v>3998</v>
      </c>
      <c r="E311" s="183" t="s">
        <v>5259</v>
      </c>
      <c r="G311" s="115">
        <f t="shared" si="15"/>
        <v>0</v>
      </c>
      <c r="H311" s="210" t="str">
        <f t="shared" si="14"/>
        <v/>
      </c>
      <c r="I311" s="221"/>
      <c r="J311" s="212" t="s">
        <v>4000</v>
      </c>
    </row>
    <row r="312" spans="1:11">
      <c r="A312" s="181" t="str">
        <f t="shared" si="12"/>
        <v>$lang['home_lifegame_toptitle99']='';</v>
      </c>
      <c r="B312" s="182" t="s">
        <v>5538</v>
      </c>
      <c r="E312" s="183" t="s">
        <v>1826</v>
      </c>
      <c r="G312" s="115">
        <f t="shared" si="15"/>
        <v>0</v>
      </c>
      <c r="H312" s="210" t="str">
        <f t="shared" si="14"/>
        <v/>
      </c>
      <c r="I312" s="221"/>
      <c r="J312" s="212" t="s">
        <v>3990</v>
      </c>
    </row>
    <row r="313" spans="1:11" ht="72">
      <c r="A313" s="181" t="str">
        <f t="shared" si="12"/>
        <v>$lang['home_lifegame_top99']='';</v>
      </c>
      <c r="B313" s="182" t="s">
        <v>3991</v>
      </c>
      <c r="E313" s="183" t="s">
        <v>1826</v>
      </c>
      <c r="G313" s="115">
        <f t="shared" si="15"/>
        <v>0</v>
      </c>
      <c r="H313" s="210" t="str">
        <f t="shared" si="14"/>
        <v/>
      </c>
      <c r="I313" s="221"/>
      <c r="J313" s="212" t="s">
        <v>3992</v>
      </c>
    </row>
    <row r="314" spans="1:11">
      <c r="A314" s="181" t="str">
        <f t="shared" si="12"/>
        <v/>
      </c>
      <c r="E314" s="183" t="s">
        <v>1826</v>
      </c>
      <c r="G314" s="115">
        <f t="shared" si="15"/>
        <v>0</v>
      </c>
      <c r="H314" s="210" t="str">
        <f t="shared" si="14"/>
        <v/>
      </c>
      <c r="I314" s="219"/>
      <c r="J314" s="212"/>
    </row>
    <row r="315" spans="1:11">
      <c r="A315" s="181" t="str">
        <f t="shared" si="12"/>
        <v/>
      </c>
      <c r="E315" s="183" t="s">
        <v>1826</v>
      </c>
      <c r="G315" s="115">
        <f t="shared" si="15"/>
        <v>0</v>
      </c>
      <c r="H315" s="210" t="str">
        <f t="shared" si="14"/>
        <v/>
      </c>
      <c r="I315" s="219"/>
      <c r="J315" s="212"/>
    </row>
    <row r="316" spans="1:11">
      <c r="A316" s="181" t="str">
        <f t="shared" si="12"/>
        <v>$lang['button_end']='结束';</v>
      </c>
      <c r="B316" s="182" t="s">
        <v>3989</v>
      </c>
      <c r="D316" s="182" t="s">
        <v>3437</v>
      </c>
      <c r="E316" s="183" t="s">
        <v>5259</v>
      </c>
      <c r="G316" s="115">
        <f t="shared" si="15"/>
        <v>0</v>
      </c>
      <c r="H316" s="210" t="str">
        <f t="shared" si="14"/>
        <v>结束</v>
      </c>
      <c r="I316" s="218" t="s">
        <v>5539</v>
      </c>
      <c r="J316" s="212" t="s">
        <v>5540</v>
      </c>
      <c r="K316" s="184">
        <v>91</v>
      </c>
    </row>
    <row r="317" spans="1:11">
      <c r="A317" s="181" t="str">
        <f t="shared" si="12"/>
        <v>$lang['button_agree']='设置';</v>
      </c>
      <c r="B317" s="182" t="s">
        <v>5541</v>
      </c>
      <c r="D317" s="182" t="s">
        <v>3437</v>
      </c>
      <c r="E317" s="183" t="s">
        <v>1826</v>
      </c>
      <c r="G317" s="115">
        <f t="shared" si="15"/>
        <v>0</v>
      </c>
      <c r="H317" s="210" t="str">
        <f t="shared" si="14"/>
        <v>设置</v>
      </c>
      <c r="I317" s="218" t="s">
        <v>5542</v>
      </c>
      <c r="J317" s="212" t="s">
        <v>3994</v>
      </c>
      <c r="K317" s="184">
        <v>91</v>
      </c>
    </row>
    <row r="318" spans="1:11">
      <c r="A318" s="181" t="str">
        <f t="shared" si="12"/>
        <v>$lang['button_commit']='执行';</v>
      </c>
      <c r="B318" s="182" t="s">
        <v>4001</v>
      </c>
      <c r="D318" s="182" t="s">
        <v>3437</v>
      </c>
      <c r="E318" s="183" t="s">
        <v>1826</v>
      </c>
      <c r="G318" s="115">
        <f t="shared" si="15"/>
        <v>0</v>
      </c>
      <c r="H318" s="210" t="str">
        <f t="shared" si="14"/>
        <v>执行</v>
      </c>
      <c r="I318" s="218" t="s">
        <v>5543</v>
      </c>
      <c r="J318" s="212" t="s">
        <v>4002</v>
      </c>
      <c r="K318" s="184">
        <v>91</v>
      </c>
    </row>
    <row r="319" spans="1:11">
      <c r="A319" s="181" t="str">
        <f t="shared" si="12"/>
        <v>$lang['home_lifegame_button_sel99']='';</v>
      </c>
      <c r="B319" s="182" t="s">
        <v>3995</v>
      </c>
      <c r="E319" s="183" t="s">
        <v>1826</v>
      </c>
      <c r="G319" s="115">
        <f t="shared" si="15"/>
        <v>0</v>
      </c>
      <c r="H319" s="210" t="str">
        <f t="shared" si="14"/>
        <v>对不起，我来做。</v>
      </c>
      <c r="I319" s="218" t="s">
        <v>5544</v>
      </c>
      <c r="J319" s="212" t="s">
        <v>5545</v>
      </c>
    </row>
    <row r="320" spans="1:11">
      <c r="A320" s="181" t="str">
        <f t="shared" si="12"/>
        <v>$lang['home_lifegame_button_sel3a']='';</v>
      </c>
      <c r="B320" s="182" t="s">
        <v>3996</v>
      </c>
      <c r="E320" s="183" t="s">
        <v>1826</v>
      </c>
      <c r="G320" s="115">
        <f t="shared" si="15"/>
        <v>0</v>
      </c>
      <c r="H320" s="210" t="str">
        <f t="shared" si="14"/>
        <v>不是</v>
      </c>
      <c r="I320" s="218" t="s">
        <v>5546</v>
      </c>
      <c r="J320" s="212" t="s">
        <v>5547</v>
      </c>
    </row>
    <row r="321" spans="1:10">
      <c r="A321" s="181" t="str">
        <f t="shared" si="12"/>
        <v>$lang['home_lifegame_button_sel3b']='';</v>
      </c>
      <c r="B321" s="182" t="s">
        <v>5548</v>
      </c>
      <c r="E321" s="183" t="s">
        <v>1826</v>
      </c>
      <c r="G321" s="115">
        <f t="shared" si="15"/>
        <v>0</v>
      </c>
      <c r="H321" s="210" t="str">
        <f t="shared" si="14"/>
        <v>还可以。</v>
      </c>
      <c r="I321" s="218" t="s">
        <v>5549</v>
      </c>
      <c r="J321" s="212" t="s">
        <v>5550</v>
      </c>
    </row>
    <row r="322" spans="1:10">
      <c r="A322" s="181" t="str">
        <f t="shared" ref="A322:A327" si="16">IF(E322="param",CLEAN(B322&amp;"'function("&amp;H322&amp;") {return "&amp;H323&amp;"};';"),IF(E322="template","",CLEAN(B322&amp;IF(D322="",IF(OR(CLEAN(B322)="",LEFT(B322,2)="//"),"","'';"),"'"&amp;H322&amp;"'"&amp;D322))))</f>
        <v/>
      </c>
      <c r="E322" s="183" t="s">
        <v>5259</v>
      </c>
      <c r="G322" s="115">
        <f t="shared" si="15"/>
        <v>0</v>
      </c>
      <c r="H322" s="210" t="str">
        <f t="shared" si="14"/>
        <v/>
      </c>
      <c r="I322" s="218"/>
      <c r="J322" s="212"/>
    </row>
    <row r="323" spans="1:10" ht="24">
      <c r="A323" s="181" t="str">
        <f t="shared" si="16"/>
        <v>//----------8 uchieco web -----------------------------------------------</v>
      </c>
      <c r="B323" s="182" t="s">
        <v>4032</v>
      </c>
      <c r="E323" s="183" t="s">
        <v>1826</v>
      </c>
      <c r="G323" s="115">
        <f t="shared" si="15"/>
        <v>0</v>
      </c>
      <c r="H323" s="210" t="str">
        <f t="shared" si="14"/>
        <v/>
      </c>
      <c r="I323" s="218"/>
      <c r="J323" s="212"/>
    </row>
    <row r="324" spans="1:10">
      <c r="A324" s="181" t="str">
        <f t="shared" si="16"/>
        <v>$lang['home_uchieco_title']='';</v>
      </c>
      <c r="B324" s="182" t="s">
        <v>4033</v>
      </c>
      <c r="E324" s="183" t="s">
        <v>1826</v>
      </c>
      <c r="G324" s="115">
        <f t="shared" si="15"/>
        <v>0</v>
      </c>
      <c r="H324" s="210" t="str">
        <f t="shared" si="14"/>
        <v>低碳家庭诊断WEB</v>
      </c>
      <c r="I324" s="218" t="s">
        <v>5551</v>
      </c>
      <c r="J324" s="212" t="s">
        <v>4034</v>
      </c>
    </row>
    <row r="325" spans="1:10">
      <c r="A325" s="181" t="str">
        <f t="shared" si="16"/>
        <v/>
      </c>
      <c r="E325" s="183" t="s">
        <v>1826</v>
      </c>
      <c r="G325" s="115">
        <f t="shared" si="15"/>
        <v>0</v>
      </c>
      <c r="H325" s="210" t="str">
        <f t="shared" si="14"/>
        <v/>
      </c>
      <c r="I325" s="219"/>
      <c r="J325" s="212"/>
    </row>
    <row r="326" spans="1:10">
      <c r="A326" s="181" t="str">
        <f t="shared" si="16"/>
        <v/>
      </c>
      <c r="E326" s="183" t="s">
        <v>1826</v>
      </c>
      <c r="G326" s="115">
        <f t="shared" si="15"/>
        <v>0</v>
      </c>
      <c r="H326" s="210" t="str">
        <f t="shared" si="14"/>
        <v/>
      </c>
      <c r="I326" s="219"/>
      <c r="J326" s="212"/>
    </row>
    <row r="327" spans="1:10">
      <c r="A327" s="181" t="str">
        <f t="shared" si="16"/>
        <v/>
      </c>
      <c r="E327" s="183" t="s">
        <v>1826</v>
      </c>
      <c r="G327" s="115">
        <f t="shared" si="15"/>
        <v>0</v>
      </c>
      <c r="H327" s="210" t="str">
        <f t="shared" si="14"/>
        <v/>
      </c>
      <c r="I327" s="219"/>
      <c r="J327" s="212"/>
    </row>
    <row r="328" spans="1:10">
      <c r="J328" s="212"/>
    </row>
  </sheetData>
  <phoneticPr fontId="2"/>
  <conditionalFormatting sqref="G1:G239 G261 G244:G258 G265:G293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43">
    <cfRule type="cellIs" dxfId="35" priority="35" operator="between">
      <formula>1</formula>
      <formula>1</formula>
    </cfRule>
    <cfRule type="cellIs" dxfId="34" priority="36" operator="between">
      <formula>0</formula>
      <formula>0</formula>
    </cfRule>
  </conditionalFormatting>
  <conditionalFormatting sqref="G262:G263">
    <cfRule type="cellIs" dxfId="33" priority="33" operator="between">
      <formula>1</formula>
      <formula>1</formula>
    </cfRule>
    <cfRule type="cellIs" dxfId="32" priority="34" operator="between">
      <formula>0</formula>
      <formula>0</formula>
    </cfRule>
  </conditionalFormatting>
  <conditionalFormatting sqref="G264">
    <cfRule type="cellIs" dxfId="31" priority="31" operator="between">
      <formula>1</formula>
      <formula>1</formula>
    </cfRule>
    <cfRule type="cellIs" dxfId="30" priority="32" operator="between">
      <formula>0</formula>
      <formula>0</formula>
    </cfRule>
  </conditionalFormatting>
  <conditionalFormatting sqref="G294: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2020-01-12T23:47:24Z</dcterms:modified>
</cp:coreProperties>
</file>